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2_PROJETOS DO DEP. DE ENGENHARIA\SEC. DE SAÚDE\- ESF Jardim dos Lagos PD_40962_24\03 - Planilhas e Orçamentos\"/>
    </mc:Choice>
  </mc:AlternateContent>
  <xr:revisionPtr revIDLastSave="0" documentId="13_ncr:1_{D32F3972-C680-4E8A-8420-AD725765CDF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uttons" sheetId="1" r:id="rId1"/>
  </sheets>
  <externalReferences>
    <externalReference r:id="rId2"/>
    <externalReference r:id="rId3"/>
  </externalReferences>
  <calcPr calcId="181029"/>
</workbook>
</file>

<file path=xl/calcChain.xml><?xml version="1.0" encoding="utf-8"?>
<calcChain xmlns="http://schemas.openxmlformats.org/spreadsheetml/2006/main">
  <c r="E36" i="1" l="1"/>
  <c r="F36" i="1"/>
  <c r="G36" i="1"/>
  <c r="H36" i="1"/>
  <c r="I36" i="1"/>
  <c r="J36" i="1"/>
  <c r="K36" i="1"/>
  <c r="D36" i="1"/>
  <c r="C34" i="1"/>
  <c r="C32" i="1"/>
  <c r="K32" i="1" s="1"/>
  <c r="B31" i="1"/>
  <c r="K34" i="1"/>
  <c r="C30" i="1"/>
  <c r="K30" i="1" s="1"/>
  <c r="C28" i="1"/>
  <c r="H28" i="1" s="1"/>
  <c r="C26" i="1"/>
  <c r="I26" i="1" s="1"/>
  <c r="C24" i="1"/>
  <c r="J24" i="1" s="1"/>
  <c r="C22" i="1"/>
  <c r="J22" i="1" s="1"/>
  <c r="C20" i="1"/>
  <c r="I20" i="1" s="1"/>
  <c r="C18" i="1"/>
  <c r="F18" i="1" s="1"/>
  <c r="C16" i="1"/>
  <c r="G16" i="1" s="1"/>
  <c r="C14" i="1"/>
  <c r="I14" i="1" s="1"/>
  <c r="C12" i="1"/>
  <c r="G12" i="1" s="1"/>
  <c r="C10" i="1"/>
  <c r="D10" i="1" s="1"/>
  <c r="C8" i="1"/>
  <c r="D8" i="1" s="1"/>
  <c r="C6" i="1"/>
  <c r="I6" i="1" s="1"/>
  <c r="F6" i="1" l="1"/>
  <c r="J6" i="1"/>
  <c r="E10" i="1"/>
  <c r="H12" i="1"/>
  <c r="H16" i="1"/>
  <c r="J20" i="1"/>
  <c r="K22" i="1"/>
  <c r="K24" i="1"/>
  <c r="J26" i="1"/>
  <c r="K28" i="1"/>
  <c r="G6" i="1"/>
  <c r="K6" i="1"/>
  <c r="E12" i="1"/>
  <c r="H14" i="1"/>
  <c r="I16" i="1"/>
  <c r="K20" i="1"/>
  <c r="H24" i="1"/>
  <c r="D24" i="1"/>
  <c r="D28" i="1"/>
  <c r="J30" i="1"/>
  <c r="D6" i="1"/>
  <c r="H6" i="1"/>
  <c r="F12" i="1"/>
  <c r="I22" i="1"/>
  <c r="I24" i="1"/>
  <c r="H26" i="1"/>
  <c r="G28" i="1"/>
  <c r="E6" i="1"/>
  <c r="D38" i="1" l="1"/>
  <c r="E38" i="1" l="1"/>
  <c r="F38" i="1" s="1"/>
  <c r="G38" i="1" s="1"/>
  <c r="H38" i="1" s="1"/>
  <c r="I38" i="1" s="1"/>
  <c r="J38" i="1" s="1"/>
  <c r="K38" i="1" s="1"/>
</calcChain>
</file>

<file path=xl/sharedStrings.xml><?xml version="1.0" encoding="utf-8"?>
<sst xmlns="http://schemas.openxmlformats.org/spreadsheetml/2006/main" count="146" uniqueCount="69">
  <si>
    <t>Obra</t>
  </si>
  <si>
    <t>Bancos</t>
  </si>
  <si>
    <t>B.D.I.</t>
  </si>
  <si>
    <t>Encargos Sociais</t>
  </si>
  <si>
    <t xml:space="preserve"> ESF Jardim dos Lagos </t>
  </si>
  <si>
    <t xml:space="preserve">SINAPI - 08/2024 - Rio Grande do Sul
SBC - 09/2024 - Rio Grande do Sul
SICRO3 - 04/2024 - Rio Grande do Sul
SICRO2 - 11/2016 - Rio Grande do Sul
ORSE - 06/2024 - Sergipe
</t>
  </si>
  <si>
    <t>24,25%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</si>
  <si>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</si>
  <si>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</si>
  <si>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</si>
  <si>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</si>
  <si>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</si>
  <si>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</si>
  <si>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</si>
  <si>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</si>
  <si>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</si>
  <si>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</si>
  <si>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</si>
  <si>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</si>
  <si>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</si>
  <si>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/>
  </si>
  <si>
    <t xml:space="preserve"> 1 </t>
  </si>
  <si>
    <t>Administração da obra</t>
  </si>
  <si>
    <t xml:space="preserve"> 2 </t>
  </si>
  <si>
    <t>Mobilização canteiro de obras</t>
  </si>
  <si>
    <t xml:space="preserve"> 3 </t>
  </si>
  <si>
    <t>Movimento de Terra</t>
  </si>
  <si>
    <t xml:space="preserve"> 4 </t>
  </si>
  <si>
    <t>Fundação e Estrutura</t>
  </si>
  <si>
    <t xml:space="preserve"> 5 </t>
  </si>
  <si>
    <t>Cobertura</t>
  </si>
  <si>
    <t xml:space="preserve"> 6 </t>
  </si>
  <si>
    <t>Alvenaria</t>
  </si>
  <si>
    <t xml:space="preserve"> 7 </t>
  </si>
  <si>
    <t>Impermeabilização</t>
  </si>
  <si>
    <t xml:space="preserve"> 8 </t>
  </si>
  <si>
    <t>Revestimentos</t>
  </si>
  <si>
    <t xml:space="preserve"> 9 </t>
  </si>
  <si>
    <t>Esquadrias</t>
  </si>
  <si>
    <t xml:space="preserve"> 10 </t>
  </si>
  <si>
    <t>Instalações Elétricas</t>
  </si>
  <si>
    <t xml:space="preserve"> 11 </t>
  </si>
  <si>
    <t>Instalações Hidraulicas</t>
  </si>
  <si>
    <t xml:space="preserve"> 12 </t>
  </si>
  <si>
    <t>Rede de água fria/abastecimento/drenos ar condicionado</t>
  </si>
  <si>
    <t xml:space="preserve"> 13 </t>
  </si>
  <si>
    <t>Climatização</t>
  </si>
  <si>
    <t xml:space="preserve"> 14 </t>
  </si>
  <si>
    <t>Diversos e Limpeza da Obra</t>
  </si>
  <si>
    <t>Porcentagem</t>
  </si>
  <si>
    <t>6,67%</t>
  </si>
  <si>
    <t>6,84%</t>
  </si>
  <si>
    <t>9,68%</t>
  </si>
  <si>
    <t>6,81%</t>
  </si>
  <si>
    <t>13,97%</t>
  </si>
  <si>
    <t>29,81%</t>
  </si>
  <si>
    <t>14,09%</t>
  </si>
  <si>
    <t>12,13%</t>
  </si>
  <si>
    <t>Custo</t>
  </si>
  <si>
    <t>Porcentagem Acumulado</t>
  </si>
  <si>
    <t>13,5%</t>
  </si>
  <si>
    <t>23,19%</t>
  </si>
  <si>
    <t>30,0%</t>
  </si>
  <si>
    <t>43,96%</t>
  </si>
  <si>
    <t>73,77%</t>
  </si>
  <si>
    <t>87,87%</t>
  </si>
  <si>
    <t>100,0%</t>
  </si>
  <si>
    <t>Custo Acumulado</t>
  </si>
  <si>
    <t xml:space="preserve">_______________________________________________________________
Departamento de Engenharia 
Secretaria Municipal de Planejamento Gestão Territorial e Meio Ambiente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</si>
</sst>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1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CCCCCC"/>
      </patternFill>
    </fill>
  </fills>
  <borders count="9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10" fillId="11" borderId="0" xfId="0" applyFont="1" applyFill="1" applyAlignment="1">
      <alignment horizontal="center" vertical="top" wrapText="1"/>
    </xf>
    <xf numFmtId="10" fontId="11" fillId="12" borderId="5" xfId="1" applyNumberFormat="1" applyFont="1" applyFill="1" applyBorder="1" applyAlignment="1">
      <alignment horizontal="right" vertical="center" wrapText="1"/>
    </xf>
    <xf numFmtId="0" fontId="1" fillId="2" borderId="0" xfId="0" applyFont="1" applyFill="1" applyAlignment="1">
      <alignment horizontal="left" vertical="center" wrapText="1"/>
    </xf>
    <xf numFmtId="0" fontId="0" fillId="0" borderId="0" xfId="0" applyAlignment="1">
      <alignment vertical="center"/>
    </xf>
    <xf numFmtId="0" fontId="7" fillId="8" borderId="0" xfId="0" applyFont="1" applyFill="1" applyAlignment="1">
      <alignment horizontal="left" vertical="center" wrapText="1"/>
    </xf>
    <xf numFmtId="0" fontId="4" fillId="5" borderId="2" xfId="0" applyFont="1" applyFill="1" applyBorder="1" applyAlignment="1">
      <alignment horizontal="right" vertical="center" wrapText="1"/>
    </xf>
    <xf numFmtId="10" fontId="6" fillId="7" borderId="3" xfId="1" applyNumberFormat="1" applyFont="1" applyFill="1" applyBorder="1" applyAlignment="1">
      <alignment horizontal="right" vertical="center" wrapText="1"/>
    </xf>
    <xf numFmtId="0" fontId="6" fillId="7" borderId="3" xfId="0" applyFont="1" applyFill="1" applyBorder="1" applyAlignment="1">
      <alignment horizontal="right" vertical="center" wrapText="1"/>
    </xf>
    <xf numFmtId="44" fontId="6" fillId="7" borderId="4" xfId="0" applyNumberFormat="1" applyFont="1" applyFill="1" applyBorder="1" applyAlignment="1">
      <alignment horizontal="right" vertical="center" wrapText="1"/>
    </xf>
    <xf numFmtId="44" fontId="11" fillId="12" borderId="6" xfId="0" applyNumberFormat="1" applyFont="1" applyFill="1" applyBorder="1" applyAlignment="1">
      <alignment horizontal="right" vertical="center" wrapText="1"/>
    </xf>
    <xf numFmtId="0" fontId="6" fillId="7" borderId="0" xfId="0" applyFont="1" applyFill="1" applyAlignment="1">
      <alignment horizontal="right" vertical="center" wrapText="1"/>
    </xf>
    <xf numFmtId="0" fontId="6" fillId="7" borderId="4" xfId="0" applyFont="1" applyFill="1" applyBorder="1" applyAlignment="1">
      <alignment horizontal="right" vertical="center" wrapText="1"/>
    </xf>
    <xf numFmtId="44" fontId="6" fillId="7" borderId="0" xfId="0" applyNumberFormat="1" applyFont="1" applyFill="1" applyAlignment="1">
      <alignment horizontal="right" vertical="center" wrapText="1"/>
    </xf>
    <xf numFmtId="0" fontId="9" fillId="10" borderId="0" xfId="0" applyFont="1" applyFill="1" applyAlignment="1">
      <alignment horizontal="right" vertical="center" wrapText="1"/>
    </xf>
    <xf numFmtId="0" fontId="10" fillId="11" borderId="0" xfId="0" applyFont="1" applyFill="1" applyAlignment="1">
      <alignment horizontal="center" vertical="center" wrapText="1"/>
    </xf>
    <xf numFmtId="0" fontId="8" fillId="9" borderId="0" xfId="0" applyFont="1" applyFill="1" applyAlignment="1">
      <alignment horizontal="center" vertical="center" wrapText="1"/>
    </xf>
    <xf numFmtId="44" fontId="11" fillId="12" borderId="0" xfId="0" applyNumberFormat="1" applyFont="1" applyFill="1" applyAlignment="1">
      <alignment horizontal="right" vertical="center" wrapText="1"/>
    </xf>
    <xf numFmtId="44" fontId="9" fillId="10" borderId="0" xfId="0" applyNumberFormat="1" applyFont="1" applyFill="1" applyAlignment="1">
      <alignment horizontal="right" vertical="center" wrapText="1"/>
    </xf>
    <xf numFmtId="0" fontId="1" fillId="2" borderId="0" xfId="0" applyFont="1" applyFill="1" applyAlignment="1">
      <alignment horizontal="left" vertical="center" wrapText="1"/>
    </xf>
    <xf numFmtId="0" fontId="7" fillId="8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8" borderId="0" xfId="0" applyFont="1" applyFill="1" applyAlignment="1">
      <alignment horizontal="left" vertical="top" wrapText="1"/>
    </xf>
    <xf numFmtId="0" fontId="10" fillId="11" borderId="0" xfId="0" applyFont="1" applyFill="1" applyAlignment="1">
      <alignment horizontal="center" vertical="top" wrapText="1"/>
    </xf>
    <xf numFmtId="0" fontId="5" fillId="6" borderId="7" xfId="0" applyFont="1" applyFill="1" applyBorder="1" applyAlignment="1">
      <alignment horizontal="left" vertical="center" wrapText="1"/>
    </xf>
    <xf numFmtId="0" fontId="5" fillId="6" borderId="8" xfId="0" applyFont="1" applyFill="1" applyBorder="1" applyAlignment="1">
      <alignment horizontal="left" vertical="center" wrapText="1"/>
    </xf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33475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2_PROJETOS%20DO%20DEP.%20DE%20ENGENHARIA\SEC.%20DE%20SA&#218;DE\-%20ESF%20Jardim%20dos%20Lagos%20PD_40962_24\03%20-%20Planilhas%20e%20Or&#231;amentos\ESF%20Jardim%20dos%20Lagos%20%20-%20Sint&#233;tico%20com%20Valor%20da%20M&#227;o%20de%20Obra%20e%20Material.xlsx" TargetMode="External"/><Relationship Id="rId1" Type="http://schemas.openxmlformats.org/officeDocument/2006/relationships/externalLinkPath" Target="ESF%20Jardim%20dos%20Lagos%20%20-%20Sint&#233;tico%20com%20Valor%20da%20M&#227;o%20de%20Obra%20e%20Material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T:\2_PROJETOS%20DO%20DEP.%20DE%20ENGENHARIA\SEC.%20DE%20SA&#218;DE\-%20ESF%20Jardim%20dos%20Lagos%20PD_40962_24\03%20-%20Planilhas%20e%20Or&#231;amentos\ESF%20Jardim%20dos%20Lagos%20%20-%20Or&#231;amento%20Sint&#233;tico.xlsx" TargetMode="External"/><Relationship Id="rId1" Type="http://schemas.openxmlformats.org/officeDocument/2006/relationships/externalLinkPath" Target="ESF%20Jardim%20dos%20Lagos%20%20-%20Or&#231;amento%20Sint&#233;tic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 Sintético"/>
    </sheetNames>
    <sheetDataSet>
      <sheetData sheetId="0">
        <row r="13">
          <cell r="M13">
            <v>186230.39999999997</v>
          </cell>
        </row>
        <row r="19">
          <cell r="M19">
            <v>56424.25</v>
          </cell>
        </row>
        <row r="29">
          <cell r="M29">
            <v>11417.253299999998</v>
          </cell>
        </row>
        <row r="33">
          <cell r="M33">
            <v>295167.85399999999</v>
          </cell>
        </row>
        <row r="49">
          <cell r="M49">
            <v>116457.26460000001</v>
          </cell>
        </row>
        <row r="57">
          <cell r="M57">
            <v>110663.16720000001</v>
          </cell>
        </row>
        <row r="62">
          <cell r="M62">
            <v>83934.960399999996</v>
          </cell>
        </row>
        <row r="66">
          <cell r="M66">
            <v>431379.45270000002</v>
          </cell>
        </row>
        <row r="98">
          <cell r="M98">
            <v>147068.86660000001</v>
          </cell>
        </row>
        <row r="117">
          <cell r="M117">
            <v>60461.799999999996</v>
          </cell>
        </row>
        <row r="163">
          <cell r="M163">
            <v>232069.67999999993</v>
          </cell>
        </row>
        <row r="220">
          <cell r="M220">
            <v>12311.240000000002</v>
          </cell>
        </row>
        <row r="270">
          <cell r="M270">
            <v>50773.310000000005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rçamento Sintético"/>
    </sheetNames>
    <sheetDataSet>
      <sheetData sheetId="0">
        <row r="267">
          <cell r="D267" t="str">
            <v>Instalações PPCI</v>
          </cell>
          <cell r="M267">
            <v>997.03</v>
          </cell>
        </row>
        <row r="278">
          <cell r="M278">
            <v>18933.652000000002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1"/>
  <sheetViews>
    <sheetView tabSelected="1" showOutlineSymbols="0" showWhiteSpace="0" workbookViewId="0">
      <selection activeCell="M8" sqref="M8"/>
    </sheetView>
  </sheetViews>
  <sheetFormatPr defaultRowHeight="14.25" x14ac:dyDescent="0.2"/>
  <cols>
    <col min="1" max="1" width="20" bestFit="1" customWidth="1"/>
    <col min="2" max="2" width="37.25" customWidth="1"/>
    <col min="3" max="3" width="20" style="8" bestFit="1" customWidth="1"/>
    <col min="4" max="8" width="12.375" style="8" bestFit="1" customWidth="1"/>
    <col min="9" max="11" width="13.875" style="8" bestFit="1" customWidth="1"/>
    <col min="12" max="30" width="12" bestFit="1" customWidth="1"/>
  </cols>
  <sheetData>
    <row r="1" spans="1:11" ht="15" x14ac:dyDescent="0.2">
      <c r="A1" s="1"/>
      <c r="B1" s="1" t="s">
        <v>0</v>
      </c>
      <c r="C1" s="7" t="s">
        <v>1</v>
      </c>
      <c r="D1" s="23" t="s">
        <v>2</v>
      </c>
      <c r="E1" s="23"/>
      <c r="F1" s="23" t="s">
        <v>3</v>
      </c>
      <c r="G1" s="23"/>
    </row>
    <row r="2" spans="1:11" ht="95.1" customHeight="1" x14ac:dyDescent="0.2">
      <c r="A2" s="3"/>
      <c r="B2" s="3" t="s">
        <v>4</v>
      </c>
      <c r="C2" s="9" t="s">
        <v>5</v>
      </c>
      <c r="D2" s="24" t="s">
        <v>6</v>
      </c>
      <c r="E2" s="24"/>
      <c r="F2" s="24" t="s">
        <v>7</v>
      </c>
      <c r="G2" s="24"/>
    </row>
    <row r="3" spans="1:11" ht="15" x14ac:dyDescent="0.25">
      <c r="A3" s="25" t="s">
        <v>8</v>
      </c>
      <c r="B3" s="26"/>
      <c r="C3" s="26"/>
      <c r="D3" s="26"/>
      <c r="E3" s="26"/>
      <c r="F3" s="26"/>
      <c r="G3" s="26"/>
    </row>
    <row r="4" spans="1:11" ht="15" x14ac:dyDescent="0.2">
      <c r="A4" s="2" t="s">
        <v>9</v>
      </c>
      <c r="B4" s="2" t="s">
        <v>10</v>
      </c>
      <c r="C4" s="10" t="s">
        <v>11</v>
      </c>
      <c r="D4" s="10" t="s">
        <v>12</v>
      </c>
      <c r="E4" s="10" t="s">
        <v>13</v>
      </c>
      <c r="F4" s="10" t="s">
        <v>14</v>
      </c>
      <c r="G4" s="10" t="s">
        <v>15</v>
      </c>
      <c r="H4" s="10" t="s">
        <v>16</v>
      </c>
      <c r="I4" s="10" t="s">
        <v>17</v>
      </c>
      <c r="J4" s="10" t="s">
        <v>18</v>
      </c>
      <c r="K4" s="10" t="s">
        <v>19</v>
      </c>
    </row>
    <row r="5" spans="1:11" ht="24" customHeight="1" thickBot="1" x14ac:dyDescent="0.25">
      <c r="A5" s="29" t="s">
        <v>21</v>
      </c>
      <c r="B5" s="29" t="s">
        <v>22</v>
      </c>
      <c r="C5" s="11">
        <v>1</v>
      </c>
      <c r="D5" s="6">
        <v>0.125</v>
      </c>
      <c r="E5" s="6">
        <v>0.125</v>
      </c>
      <c r="F5" s="6">
        <v>0.125</v>
      </c>
      <c r="G5" s="6">
        <v>0.125</v>
      </c>
      <c r="H5" s="6">
        <v>0.125</v>
      </c>
      <c r="I5" s="6">
        <v>0.125</v>
      </c>
      <c r="J5" s="6">
        <v>0.125</v>
      </c>
      <c r="K5" s="6">
        <v>0.125</v>
      </c>
    </row>
    <row r="6" spans="1:11" ht="24" customHeight="1" thickTop="1" thickBot="1" x14ac:dyDescent="0.25">
      <c r="A6" s="30"/>
      <c r="B6" s="30"/>
      <c r="C6" s="13">
        <f>'[1]Orçamento Sintético'!$M$13</f>
        <v>186230.39999999997</v>
      </c>
      <c r="D6" s="14">
        <f>D5*C6</f>
        <v>23278.799999999996</v>
      </c>
      <c r="E6" s="21">
        <f>E5*C6</f>
        <v>23278.799999999996</v>
      </c>
      <c r="F6" s="21">
        <f>F5*C6</f>
        <v>23278.799999999996</v>
      </c>
      <c r="G6" s="21">
        <f>G5*C6</f>
        <v>23278.799999999996</v>
      </c>
      <c r="H6" s="21">
        <f>H5*C6</f>
        <v>23278.799999999996</v>
      </c>
      <c r="I6" s="21">
        <f>I5*C6</f>
        <v>23278.799999999996</v>
      </c>
      <c r="J6" s="21">
        <f>J5*C6</f>
        <v>23278.799999999996</v>
      </c>
      <c r="K6" s="21">
        <f>K5*C6</f>
        <v>23278.799999999996</v>
      </c>
    </row>
    <row r="7" spans="1:11" ht="24" customHeight="1" thickTop="1" thickBot="1" x14ac:dyDescent="0.25">
      <c r="A7" s="29" t="s">
        <v>23</v>
      </c>
      <c r="B7" s="29" t="s">
        <v>24</v>
      </c>
      <c r="C7" s="11">
        <v>1</v>
      </c>
      <c r="D7" s="6">
        <v>1</v>
      </c>
      <c r="E7" s="12" t="s">
        <v>20</v>
      </c>
      <c r="F7" s="12" t="s">
        <v>20</v>
      </c>
      <c r="G7" s="12" t="s">
        <v>20</v>
      </c>
      <c r="H7" s="12" t="s">
        <v>20</v>
      </c>
      <c r="I7" s="12" t="s">
        <v>20</v>
      </c>
      <c r="J7" s="12" t="s">
        <v>20</v>
      </c>
      <c r="K7" s="12" t="s">
        <v>20</v>
      </c>
    </row>
    <row r="8" spans="1:11" ht="24" customHeight="1" thickTop="1" thickBot="1" x14ac:dyDescent="0.25">
      <c r="A8" s="30"/>
      <c r="B8" s="30"/>
      <c r="C8" s="13">
        <f>'[1]Orçamento Sintético'!$M$19</f>
        <v>56424.25</v>
      </c>
      <c r="D8" s="14">
        <f>D7*C8</f>
        <v>56424.25</v>
      </c>
      <c r="E8" s="15"/>
      <c r="F8" s="16"/>
      <c r="G8" s="16"/>
      <c r="H8" s="16"/>
      <c r="I8" s="16"/>
      <c r="J8" s="16"/>
      <c r="K8" s="16"/>
    </row>
    <row r="9" spans="1:11" ht="24" customHeight="1" thickTop="1" thickBot="1" x14ac:dyDescent="0.25">
      <c r="A9" s="29" t="s">
        <v>25</v>
      </c>
      <c r="B9" s="29" t="s">
        <v>26</v>
      </c>
      <c r="C9" s="11">
        <v>1</v>
      </c>
      <c r="D9" s="6">
        <v>0.75</v>
      </c>
      <c r="E9" s="6">
        <v>0.25</v>
      </c>
      <c r="F9" s="12" t="s">
        <v>20</v>
      </c>
      <c r="G9" s="12" t="s">
        <v>20</v>
      </c>
      <c r="H9" s="12" t="s">
        <v>20</v>
      </c>
      <c r="I9" s="12" t="s">
        <v>20</v>
      </c>
      <c r="J9" s="12" t="s">
        <v>20</v>
      </c>
      <c r="K9" s="12" t="s">
        <v>20</v>
      </c>
    </row>
    <row r="10" spans="1:11" ht="24" customHeight="1" thickTop="1" thickBot="1" x14ac:dyDescent="0.25">
      <c r="A10" s="30"/>
      <c r="B10" s="30"/>
      <c r="C10" s="13">
        <f>'[1]Orçamento Sintético'!$M$29</f>
        <v>11417.253299999998</v>
      </c>
      <c r="D10" s="14">
        <f>D9*C10</f>
        <v>8562.9399749999993</v>
      </c>
      <c r="E10" s="21">
        <f>E9*C10</f>
        <v>2854.3133249999996</v>
      </c>
      <c r="F10" s="15"/>
      <c r="G10" s="15"/>
      <c r="H10" s="15"/>
      <c r="I10" s="16"/>
      <c r="J10" s="16"/>
      <c r="K10" s="16"/>
    </row>
    <row r="11" spans="1:11" ht="24" customHeight="1" thickTop="1" thickBot="1" x14ac:dyDescent="0.25">
      <c r="A11" s="29" t="s">
        <v>27</v>
      </c>
      <c r="B11" s="29" t="s">
        <v>28</v>
      </c>
      <c r="C11" s="11">
        <v>1</v>
      </c>
      <c r="D11" s="12" t="s">
        <v>20</v>
      </c>
      <c r="E11" s="6">
        <v>0.25</v>
      </c>
      <c r="F11" s="6">
        <v>0.25</v>
      </c>
      <c r="G11" s="6">
        <v>0.25</v>
      </c>
      <c r="H11" s="6">
        <v>0.25</v>
      </c>
      <c r="I11" s="12" t="s">
        <v>20</v>
      </c>
      <c r="J11" s="12" t="s">
        <v>20</v>
      </c>
      <c r="K11" s="12" t="s">
        <v>20</v>
      </c>
    </row>
    <row r="12" spans="1:11" ht="24" customHeight="1" thickTop="1" x14ac:dyDescent="0.2">
      <c r="A12" s="30"/>
      <c r="B12" s="30"/>
      <c r="C12" s="13">
        <f>'[1]Orçamento Sintético'!$M$33</f>
        <v>295167.85399999999</v>
      </c>
      <c r="D12" s="16"/>
      <c r="E12" s="21">
        <f>E11*C12</f>
        <v>73791.963499999998</v>
      </c>
      <c r="F12" s="21">
        <f>F11*C12</f>
        <v>73791.963499999998</v>
      </c>
      <c r="G12" s="21">
        <f>G11*C12</f>
        <v>73791.963499999998</v>
      </c>
      <c r="H12" s="21">
        <f>H11*C12</f>
        <v>73791.963499999998</v>
      </c>
      <c r="I12" s="15"/>
      <c r="J12" s="16"/>
      <c r="K12" s="16"/>
    </row>
    <row r="13" spans="1:11" ht="24" customHeight="1" thickBot="1" x14ac:dyDescent="0.25">
      <c r="A13" s="29" t="s">
        <v>29</v>
      </c>
      <c r="B13" s="29" t="s">
        <v>30</v>
      </c>
      <c r="C13" s="11">
        <v>1</v>
      </c>
      <c r="D13" s="12" t="s">
        <v>20</v>
      </c>
      <c r="E13" s="12" t="s">
        <v>20</v>
      </c>
      <c r="F13" s="12" t="s">
        <v>20</v>
      </c>
      <c r="G13" s="12" t="s">
        <v>20</v>
      </c>
      <c r="H13" s="6">
        <v>0.5</v>
      </c>
      <c r="I13" s="6">
        <v>0.5</v>
      </c>
      <c r="J13" s="12" t="s">
        <v>20</v>
      </c>
      <c r="K13" s="12" t="s">
        <v>20</v>
      </c>
    </row>
    <row r="14" spans="1:11" ht="24" customHeight="1" thickTop="1" x14ac:dyDescent="0.2">
      <c r="A14" s="30"/>
      <c r="B14" s="30"/>
      <c r="C14" s="13">
        <f>'[1]Orçamento Sintético'!$M$49</f>
        <v>116457.26460000001</v>
      </c>
      <c r="D14" s="16"/>
      <c r="E14" s="16"/>
      <c r="F14" s="16"/>
      <c r="G14" s="15"/>
      <c r="H14" s="21">
        <f>H13*C14</f>
        <v>58228.632300000005</v>
      </c>
      <c r="I14" s="21">
        <f>I13*C14</f>
        <v>58228.632300000005</v>
      </c>
      <c r="J14" s="16"/>
      <c r="K14" s="16"/>
    </row>
    <row r="15" spans="1:11" ht="24" customHeight="1" thickBot="1" x14ac:dyDescent="0.25">
      <c r="A15" s="29" t="s">
        <v>31</v>
      </c>
      <c r="B15" s="29" t="s">
        <v>32</v>
      </c>
      <c r="C15" s="11">
        <v>1</v>
      </c>
      <c r="D15" s="12" t="s">
        <v>20</v>
      </c>
      <c r="E15" s="12" t="s">
        <v>20</v>
      </c>
      <c r="F15" s="12" t="s">
        <v>20</v>
      </c>
      <c r="G15" s="6">
        <v>0.25</v>
      </c>
      <c r="H15" s="6">
        <v>0.25</v>
      </c>
      <c r="I15" s="6">
        <v>0.5</v>
      </c>
      <c r="J15" s="12" t="s">
        <v>20</v>
      </c>
      <c r="K15" s="12" t="s">
        <v>20</v>
      </c>
    </row>
    <row r="16" spans="1:11" ht="24" customHeight="1" thickTop="1" x14ac:dyDescent="0.2">
      <c r="A16" s="30"/>
      <c r="B16" s="30"/>
      <c r="C16" s="13">
        <f>'[1]Orçamento Sintético'!$M$57</f>
        <v>110663.16720000001</v>
      </c>
      <c r="D16" s="16"/>
      <c r="E16" s="16"/>
      <c r="F16" s="15"/>
      <c r="G16" s="21">
        <f>G15*C16</f>
        <v>27665.791800000003</v>
      </c>
      <c r="H16" s="21">
        <f>H15*C16</f>
        <v>27665.791800000003</v>
      </c>
      <c r="I16" s="21">
        <f>I15*C16</f>
        <v>55331.583600000005</v>
      </c>
      <c r="J16" s="16"/>
      <c r="K16" s="16"/>
    </row>
    <row r="17" spans="1:11" ht="24" customHeight="1" thickBot="1" x14ac:dyDescent="0.25">
      <c r="A17" s="29" t="s">
        <v>33</v>
      </c>
      <c r="B17" s="29" t="s">
        <v>34</v>
      </c>
      <c r="C17" s="11">
        <v>1</v>
      </c>
      <c r="D17" s="12" t="s">
        <v>20</v>
      </c>
      <c r="E17" s="12" t="s">
        <v>20</v>
      </c>
      <c r="F17" s="6">
        <v>1</v>
      </c>
      <c r="G17" s="12" t="s">
        <v>20</v>
      </c>
      <c r="H17" s="12" t="s">
        <v>20</v>
      </c>
      <c r="I17" s="12" t="s">
        <v>20</v>
      </c>
      <c r="J17" s="12" t="s">
        <v>20</v>
      </c>
      <c r="K17" s="12" t="s">
        <v>20</v>
      </c>
    </row>
    <row r="18" spans="1:11" ht="24" customHeight="1" thickTop="1" x14ac:dyDescent="0.2">
      <c r="A18" s="30"/>
      <c r="B18" s="30"/>
      <c r="C18" s="13">
        <f>'[1]Orçamento Sintético'!$M$62</f>
        <v>83934.960399999996</v>
      </c>
      <c r="D18" s="16"/>
      <c r="E18" s="16"/>
      <c r="F18" s="21">
        <f>F17*C18</f>
        <v>83934.960399999996</v>
      </c>
      <c r="G18" s="16"/>
      <c r="H18" s="16"/>
      <c r="I18" s="15"/>
      <c r="J18" s="15"/>
      <c r="K18" s="15"/>
    </row>
    <row r="19" spans="1:11" ht="24" customHeight="1" thickBot="1" x14ac:dyDescent="0.25">
      <c r="A19" s="29" t="s">
        <v>35</v>
      </c>
      <c r="B19" s="29" t="s">
        <v>36</v>
      </c>
      <c r="C19" s="11">
        <v>1</v>
      </c>
      <c r="D19" s="12" t="s">
        <v>20</v>
      </c>
      <c r="E19" s="12" t="s">
        <v>20</v>
      </c>
      <c r="F19" s="12" t="s">
        <v>20</v>
      </c>
      <c r="G19" s="12" t="s">
        <v>20</v>
      </c>
      <c r="H19" s="12" t="s">
        <v>20</v>
      </c>
      <c r="I19" s="6">
        <v>0.5</v>
      </c>
      <c r="J19" s="6">
        <v>0.25</v>
      </c>
      <c r="K19" s="6">
        <v>0.25</v>
      </c>
    </row>
    <row r="20" spans="1:11" ht="24" customHeight="1" thickTop="1" x14ac:dyDescent="0.2">
      <c r="A20" s="30"/>
      <c r="B20" s="30"/>
      <c r="C20" s="13">
        <f>'[1]Orçamento Sintético'!$M$66</f>
        <v>431379.45270000002</v>
      </c>
      <c r="D20" s="16"/>
      <c r="E20" s="16"/>
      <c r="F20" s="16"/>
      <c r="G20" s="16"/>
      <c r="H20" s="16"/>
      <c r="I20" s="21">
        <f>I19*C20</f>
        <v>215689.72635000001</v>
      </c>
      <c r="J20" s="21">
        <f>J19*C20</f>
        <v>107844.86317500001</v>
      </c>
      <c r="K20" s="21">
        <f>K19*C20</f>
        <v>107844.86317500001</v>
      </c>
    </row>
    <row r="21" spans="1:11" ht="24" customHeight="1" thickBot="1" x14ac:dyDescent="0.25">
      <c r="A21" s="29" t="s">
        <v>37</v>
      </c>
      <c r="B21" s="29" t="s">
        <v>38</v>
      </c>
      <c r="C21" s="11">
        <v>1</v>
      </c>
      <c r="D21" s="12" t="s">
        <v>20</v>
      </c>
      <c r="E21" s="12" t="s">
        <v>20</v>
      </c>
      <c r="F21" s="12" t="s">
        <v>20</v>
      </c>
      <c r="G21" s="12" t="s">
        <v>20</v>
      </c>
      <c r="H21" s="12" t="s">
        <v>20</v>
      </c>
      <c r="I21" s="6">
        <v>0.5</v>
      </c>
      <c r="J21" s="6">
        <v>0.25</v>
      </c>
      <c r="K21" s="6">
        <v>0.25</v>
      </c>
    </row>
    <row r="22" spans="1:11" ht="24" customHeight="1" thickTop="1" x14ac:dyDescent="0.2">
      <c r="A22" s="30"/>
      <c r="B22" s="30"/>
      <c r="C22" s="13">
        <f>'[1]Orçamento Sintético'!$M$98</f>
        <v>147068.86660000001</v>
      </c>
      <c r="D22" s="15"/>
      <c r="E22" s="16"/>
      <c r="F22" s="16"/>
      <c r="G22" s="16"/>
      <c r="H22" s="15"/>
      <c r="I22" s="21">
        <f>I21*C22</f>
        <v>73534.433300000004</v>
      </c>
      <c r="J22" s="21">
        <f>J21*C22</f>
        <v>36767.216650000002</v>
      </c>
      <c r="K22" s="21">
        <f>K21*C22</f>
        <v>36767.216650000002</v>
      </c>
    </row>
    <row r="23" spans="1:11" ht="24" customHeight="1" thickBot="1" x14ac:dyDescent="0.25">
      <c r="A23" s="29" t="s">
        <v>39</v>
      </c>
      <c r="B23" s="29" t="s">
        <v>40</v>
      </c>
      <c r="C23" s="11">
        <v>1</v>
      </c>
      <c r="D23" s="6">
        <v>0.1</v>
      </c>
      <c r="E23" s="12" t="s">
        <v>20</v>
      </c>
      <c r="F23" s="12" t="s">
        <v>20</v>
      </c>
      <c r="G23" s="12" t="s">
        <v>20</v>
      </c>
      <c r="H23" s="6">
        <v>0.25</v>
      </c>
      <c r="I23" s="6">
        <v>0.25</v>
      </c>
      <c r="J23" s="6">
        <v>0.2</v>
      </c>
      <c r="K23" s="6">
        <v>0.2</v>
      </c>
    </row>
    <row r="24" spans="1:11" ht="24" customHeight="1" thickTop="1" thickBot="1" x14ac:dyDescent="0.25">
      <c r="A24" s="30"/>
      <c r="B24" s="30"/>
      <c r="C24" s="13">
        <f>'[1]Orçamento Sintético'!$M$117</f>
        <v>60461.799999999996</v>
      </c>
      <c r="D24" s="14">
        <f>D23*C24</f>
        <v>6046.18</v>
      </c>
      <c r="E24" s="16"/>
      <c r="F24" s="16"/>
      <c r="G24" s="16"/>
      <c r="H24" s="21">
        <f>H23*C24</f>
        <v>15115.449999999999</v>
      </c>
      <c r="I24" s="21">
        <f>I23*C24</f>
        <v>15115.449999999999</v>
      </c>
      <c r="J24" s="21">
        <f>J23*C24</f>
        <v>12092.36</v>
      </c>
      <c r="K24" s="21">
        <f>K23*C24</f>
        <v>12092.36</v>
      </c>
    </row>
    <row r="25" spans="1:11" ht="24" customHeight="1" thickTop="1" thickBot="1" x14ac:dyDescent="0.25">
      <c r="A25" s="29" t="s">
        <v>41</v>
      </c>
      <c r="B25" s="29" t="s">
        <v>42</v>
      </c>
      <c r="C25" s="11">
        <v>1</v>
      </c>
      <c r="D25" s="12" t="s">
        <v>20</v>
      </c>
      <c r="E25" s="12" t="s">
        <v>20</v>
      </c>
      <c r="F25" s="12" t="s">
        <v>20</v>
      </c>
      <c r="G25" s="12" t="s">
        <v>20</v>
      </c>
      <c r="H25" s="6">
        <v>0.25</v>
      </c>
      <c r="I25" s="6">
        <v>0.5</v>
      </c>
      <c r="J25" s="6">
        <v>0.25</v>
      </c>
      <c r="K25" s="12" t="s">
        <v>20</v>
      </c>
    </row>
    <row r="26" spans="1:11" ht="24" customHeight="1" thickTop="1" x14ac:dyDescent="0.2">
      <c r="A26" s="30"/>
      <c r="B26" s="30"/>
      <c r="C26" s="13">
        <f>'[1]Orçamento Sintético'!$M$163</f>
        <v>232069.67999999993</v>
      </c>
      <c r="D26" s="15"/>
      <c r="E26" s="16"/>
      <c r="F26" s="16"/>
      <c r="G26" s="15"/>
      <c r="H26" s="21">
        <f>H25*C26</f>
        <v>58017.419999999984</v>
      </c>
      <c r="I26" s="21">
        <f>I25*C26</f>
        <v>116034.83999999997</v>
      </c>
      <c r="J26" s="21">
        <f>J25*C26</f>
        <v>58017.419999999984</v>
      </c>
      <c r="K26" s="15"/>
    </row>
    <row r="27" spans="1:11" ht="26.1" customHeight="1" thickBot="1" x14ac:dyDescent="0.25">
      <c r="A27" s="29" t="s">
        <v>43</v>
      </c>
      <c r="B27" s="29" t="s">
        <v>44</v>
      </c>
      <c r="C27" s="11">
        <v>1</v>
      </c>
      <c r="D27" s="6">
        <v>0.2</v>
      </c>
      <c r="E27" s="11" t="s">
        <v>20</v>
      </c>
      <c r="F27" s="11" t="s">
        <v>20</v>
      </c>
      <c r="G27" s="6">
        <v>0.2</v>
      </c>
      <c r="H27" s="6">
        <v>0.4</v>
      </c>
      <c r="I27" s="11" t="s">
        <v>20</v>
      </c>
      <c r="J27" s="11" t="s">
        <v>20</v>
      </c>
      <c r="K27" s="6">
        <v>0.2</v>
      </c>
    </row>
    <row r="28" spans="1:11" ht="26.1" customHeight="1" thickTop="1" thickBot="1" x14ac:dyDescent="0.25">
      <c r="A28" s="30"/>
      <c r="B28" s="30"/>
      <c r="C28" s="13">
        <f>'[1]Orçamento Sintético'!$M$220</f>
        <v>12311.240000000002</v>
      </c>
      <c r="D28" s="14">
        <f>D27*C28</f>
        <v>2462.2480000000005</v>
      </c>
      <c r="E28" s="16"/>
      <c r="F28" s="16"/>
      <c r="G28" s="21">
        <f>G27*C28</f>
        <v>2462.2480000000005</v>
      </c>
      <c r="H28" s="21">
        <f>H27*C28</f>
        <v>4924.496000000001</v>
      </c>
      <c r="I28" s="16"/>
      <c r="J28" s="15"/>
      <c r="K28" s="21">
        <f>K27*C28</f>
        <v>2462.2480000000005</v>
      </c>
    </row>
    <row r="29" spans="1:11" ht="24" customHeight="1" thickTop="1" thickBot="1" x14ac:dyDescent="0.25">
      <c r="A29" s="29" t="s">
        <v>45</v>
      </c>
      <c r="B29" s="29" t="s">
        <v>46</v>
      </c>
      <c r="C29" s="11">
        <v>1</v>
      </c>
      <c r="D29" s="12" t="s">
        <v>20</v>
      </c>
      <c r="E29" s="12" t="s">
        <v>20</v>
      </c>
      <c r="F29" s="12" t="s">
        <v>20</v>
      </c>
      <c r="G29" s="12" t="s">
        <v>20</v>
      </c>
      <c r="H29" s="12" t="s">
        <v>20</v>
      </c>
      <c r="I29" s="12" t="s">
        <v>20</v>
      </c>
      <c r="J29" s="6">
        <v>0.5</v>
      </c>
      <c r="K29" s="6">
        <v>0.5</v>
      </c>
    </row>
    <row r="30" spans="1:11" ht="24" customHeight="1" thickTop="1" x14ac:dyDescent="0.2">
      <c r="A30" s="30"/>
      <c r="B30" s="30"/>
      <c r="C30" s="13">
        <f>'[1]Orçamento Sintético'!$M$270</f>
        <v>50773.310000000005</v>
      </c>
      <c r="D30" s="16"/>
      <c r="E30" s="16"/>
      <c r="F30" s="16"/>
      <c r="G30" s="16"/>
      <c r="H30" s="16"/>
      <c r="I30" s="16"/>
      <c r="J30" s="21">
        <f>J29*C30</f>
        <v>25386.655000000002</v>
      </c>
      <c r="K30" s="21">
        <f>K29*C30</f>
        <v>25386.655000000002</v>
      </c>
    </row>
    <row r="31" spans="1:11" ht="24" customHeight="1" thickBot="1" x14ac:dyDescent="0.25">
      <c r="A31" s="29" t="s">
        <v>47</v>
      </c>
      <c r="B31" s="29" t="str">
        <f>'[2]Orçamento Sintético'!$D$267</f>
        <v>Instalações PPCI</v>
      </c>
      <c r="C31" s="11">
        <v>1</v>
      </c>
      <c r="D31" s="12" t="s">
        <v>20</v>
      </c>
      <c r="E31" s="12" t="s">
        <v>20</v>
      </c>
      <c r="F31" s="12" t="s">
        <v>20</v>
      </c>
      <c r="G31" s="12" t="s">
        <v>20</v>
      </c>
      <c r="H31" s="12" t="s">
        <v>20</v>
      </c>
      <c r="I31" s="12" t="s">
        <v>20</v>
      </c>
      <c r="J31" s="12" t="s">
        <v>20</v>
      </c>
      <c r="K31" s="6">
        <v>1</v>
      </c>
    </row>
    <row r="32" spans="1:11" ht="24" customHeight="1" thickTop="1" x14ac:dyDescent="0.2">
      <c r="A32" s="30"/>
      <c r="B32" s="30"/>
      <c r="C32" s="17">
        <f>'[2]Orçamento Sintético'!$M$267</f>
        <v>997.03</v>
      </c>
      <c r="D32" s="15"/>
      <c r="E32" s="15"/>
      <c r="F32" s="15"/>
      <c r="G32" s="15"/>
      <c r="H32" s="15"/>
      <c r="I32" s="15"/>
      <c r="J32" s="15"/>
      <c r="K32" s="21">
        <f>K31*C32</f>
        <v>997.03</v>
      </c>
    </row>
    <row r="33" spans="1:11" ht="24" customHeight="1" thickBot="1" x14ac:dyDescent="0.25">
      <c r="A33" s="29">
        <v>15</v>
      </c>
      <c r="B33" s="29" t="s">
        <v>48</v>
      </c>
      <c r="C33" s="11">
        <v>1</v>
      </c>
      <c r="D33" s="12" t="s">
        <v>20</v>
      </c>
      <c r="E33" s="12" t="s">
        <v>20</v>
      </c>
      <c r="F33" s="12" t="s">
        <v>20</v>
      </c>
      <c r="G33" s="12" t="s">
        <v>20</v>
      </c>
      <c r="H33" s="12" t="s">
        <v>20</v>
      </c>
      <c r="I33" s="12" t="s">
        <v>20</v>
      </c>
      <c r="J33" s="12" t="s">
        <v>20</v>
      </c>
      <c r="K33" s="6">
        <v>1</v>
      </c>
    </row>
    <row r="34" spans="1:11" ht="24" customHeight="1" thickTop="1" x14ac:dyDescent="0.2">
      <c r="A34" s="30"/>
      <c r="B34" s="30"/>
      <c r="C34" s="17">
        <f>'[2]Orçamento Sintético'!$M$278</f>
        <v>18933.652000000002</v>
      </c>
      <c r="D34" s="15"/>
      <c r="E34" s="15"/>
      <c r="F34" s="15"/>
      <c r="G34" s="15"/>
      <c r="H34" s="15"/>
      <c r="I34" s="15"/>
      <c r="J34" s="15"/>
      <c r="K34" s="21">
        <f>K33*C34</f>
        <v>18933.652000000002</v>
      </c>
    </row>
    <row r="35" spans="1:11" x14ac:dyDescent="0.2">
      <c r="A35" s="27" t="s">
        <v>49</v>
      </c>
      <c r="B35" s="27"/>
      <c r="C35" s="9"/>
      <c r="D35" s="18" t="s">
        <v>50</v>
      </c>
      <c r="E35" s="18" t="s">
        <v>51</v>
      </c>
      <c r="F35" s="18" t="s">
        <v>52</v>
      </c>
      <c r="G35" s="18" t="s">
        <v>53</v>
      </c>
      <c r="H35" s="18" t="s">
        <v>54</v>
      </c>
      <c r="I35" s="18" t="s">
        <v>55</v>
      </c>
      <c r="J35" s="18" t="s">
        <v>56</v>
      </c>
      <c r="K35" s="18" t="s">
        <v>57</v>
      </c>
    </row>
    <row r="36" spans="1:11" x14ac:dyDescent="0.2">
      <c r="A36" s="27" t="s">
        <v>58</v>
      </c>
      <c r="B36" s="27"/>
      <c r="C36" s="9"/>
      <c r="D36" s="22">
        <f>D32+D30+D28+D26+D24+D22+D20+D18+D16+D14+D12+D10+D8+D6+D34</f>
        <v>96774.417974999989</v>
      </c>
      <c r="E36" s="22">
        <f t="shared" ref="E36:K36" si="0">E32+E30+E28+E26+E24+E22+E20+E18+E16+E14+E12+E10+E8+E6+E34</f>
        <v>99925.076824999996</v>
      </c>
      <c r="F36" s="22">
        <f t="shared" si="0"/>
        <v>181005.72389999998</v>
      </c>
      <c r="G36" s="22">
        <f t="shared" si="0"/>
        <v>127198.8033</v>
      </c>
      <c r="H36" s="22">
        <f t="shared" si="0"/>
        <v>261022.55359999998</v>
      </c>
      <c r="I36" s="22">
        <f t="shared" si="0"/>
        <v>557213.46555000008</v>
      </c>
      <c r="J36" s="22">
        <f t="shared" si="0"/>
        <v>263387.31482500001</v>
      </c>
      <c r="K36" s="22">
        <f t="shared" si="0"/>
        <v>227762.82482500002</v>
      </c>
    </row>
    <row r="37" spans="1:11" x14ac:dyDescent="0.2">
      <c r="A37" s="27" t="s">
        <v>59</v>
      </c>
      <c r="B37" s="27"/>
      <c r="C37" s="9"/>
      <c r="D37" s="18" t="s">
        <v>50</v>
      </c>
      <c r="E37" s="18" t="s">
        <v>60</v>
      </c>
      <c r="F37" s="18" t="s">
        <v>61</v>
      </c>
      <c r="G37" s="18" t="s">
        <v>62</v>
      </c>
      <c r="H37" s="18" t="s">
        <v>63</v>
      </c>
      <c r="I37" s="18" t="s">
        <v>64</v>
      </c>
      <c r="J37" s="18" t="s">
        <v>65</v>
      </c>
      <c r="K37" s="18" t="s">
        <v>66</v>
      </c>
    </row>
    <row r="38" spans="1:11" x14ac:dyDescent="0.2">
      <c r="A38" s="27" t="s">
        <v>67</v>
      </c>
      <c r="B38" s="27"/>
      <c r="C38" s="9"/>
      <c r="D38" s="22">
        <f>D36</f>
        <v>96774.417974999989</v>
      </c>
      <c r="E38" s="22">
        <f>E36+D38</f>
        <v>196699.49479999999</v>
      </c>
      <c r="F38" s="22">
        <f t="shared" ref="F38:K38" si="1">F36+E38</f>
        <v>377705.21869999997</v>
      </c>
      <c r="G38" s="22">
        <f t="shared" si="1"/>
        <v>504904.022</v>
      </c>
      <c r="H38" s="22">
        <f t="shared" si="1"/>
        <v>765926.57559999998</v>
      </c>
      <c r="I38" s="22">
        <f t="shared" si="1"/>
        <v>1323140.0411499999</v>
      </c>
      <c r="J38" s="22">
        <f t="shared" si="1"/>
        <v>1586527.355975</v>
      </c>
      <c r="K38" s="22">
        <f t="shared" si="1"/>
        <v>1814290.1808</v>
      </c>
    </row>
    <row r="39" spans="1:11" x14ac:dyDescent="0.2">
      <c r="A39" s="5"/>
      <c r="B39" s="5"/>
      <c r="C39" s="19"/>
      <c r="D39" s="19"/>
      <c r="E39" s="19"/>
      <c r="F39" s="19"/>
      <c r="G39" s="19"/>
    </row>
    <row r="40" spans="1:11" ht="60" customHeight="1" x14ac:dyDescent="0.2">
      <c r="A40" s="4"/>
      <c r="B40" s="4"/>
      <c r="C40" s="20"/>
      <c r="D40" s="20"/>
      <c r="E40" s="20"/>
      <c r="F40" s="20"/>
      <c r="G40" s="20"/>
    </row>
    <row r="41" spans="1:11" ht="69.95" customHeight="1" x14ac:dyDescent="0.2">
      <c r="A41" s="28" t="s">
        <v>68</v>
      </c>
      <c r="B41" s="26"/>
      <c r="C41" s="26"/>
      <c r="D41" s="26"/>
      <c r="E41" s="26"/>
      <c r="F41" s="26"/>
      <c r="G41" s="26"/>
    </row>
  </sheetData>
  <mergeCells count="40">
    <mergeCell ref="A29:A30"/>
    <mergeCell ref="B29:B30"/>
    <mergeCell ref="A31:A32"/>
    <mergeCell ref="B31:B32"/>
    <mergeCell ref="A33:A34"/>
    <mergeCell ref="B33:B34"/>
    <mergeCell ref="A23:A24"/>
    <mergeCell ref="B23:B24"/>
    <mergeCell ref="A25:A26"/>
    <mergeCell ref="B25:B26"/>
    <mergeCell ref="A27:A28"/>
    <mergeCell ref="B27:B28"/>
    <mergeCell ref="A17:A18"/>
    <mergeCell ref="B17:B18"/>
    <mergeCell ref="A19:A20"/>
    <mergeCell ref="B19:B20"/>
    <mergeCell ref="A21:A22"/>
    <mergeCell ref="B21:B22"/>
    <mergeCell ref="A11:A12"/>
    <mergeCell ref="B11:B12"/>
    <mergeCell ref="A13:A14"/>
    <mergeCell ref="B13:B14"/>
    <mergeCell ref="A15:A16"/>
    <mergeCell ref="B15:B16"/>
    <mergeCell ref="A5:A6"/>
    <mergeCell ref="B5:B6"/>
    <mergeCell ref="A7:A8"/>
    <mergeCell ref="B7:B8"/>
    <mergeCell ref="A9:A10"/>
    <mergeCell ref="B9:B10"/>
    <mergeCell ref="A35:B35"/>
    <mergeCell ref="A36:B36"/>
    <mergeCell ref="A37:B37"/>
    <mergeCell ref="A38:B38"/>
    <mergeCell ref="A41:G41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69" fitToHeight="0" orientation="portrait" r:id="rId1"/>
  <headerFooter>
    <oddHeader>&amp;L &amp;CPrefeitura Municipal Guaíba
CNPJ: 88.811.922/0001-20 &amp;R</oddHeader>
    <oddFooter>&amp;L &amp;CAv Nestor de Moura Jardim  - Centro - Guaíba / RS
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Michele Silvania Terres da Silva</cp:lastModifiedBy>
  <cp:revision>0</cp:revision>
  <cp:lastPrinted>2024-09-30T14:43:04Z</cp:lastPrinted>
  <dcterms:created xsi:type="dcterms:W3CDTF">2024-09-27T16:49:57Z</dcterms:created>
  <dcterms:modified xsi:type="dcterms:W3CDTF">2024-09-30T14:43:14Z</dcterms:modified>
</cp:coreProperties>
</file>