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sumo" sheetId="1" state="visible" r:id="rId3"/>
    <sheet name="LOTE 01 Aux. Sv. Patrimonial" sheetId="2" state="visible" r:id="rId4"/>
    <sheet name="Resumo Reajustes " sheetId="3" state="hidden" r:id="rId5"/>
    <sheet name="TA COM ERRO" sheetId="4" state="hidden" r:id="rId6"/>
    <sheet name="LOTE 02 Vigia 24 horas" sheetId="5" state="visible" r:id="rId7"/>
    <sheet name="Planilha Auxiliar Módulo 5" sheetId="6" state="visible" r:id="rId8"/>
  </sheets>
  <definedNames>
    <definedName function="false" hidden="false" localSheetId="1" name="_xlnm.Print_Area" vbProcedure="false">'LOTE 01 Aux. Sv. Patrimonial'!$A$1:$J$122</definedName>
    <definedName function="false" hidden="false" localSheetId="0" name="_xlnm.Print_Area" vbProcedure="false">Resumo!$C$1:$H$8</definedName>
    <definedName function="false" hidden="false" localSheetId="2" name="_xlnm.Print_Area" vbProcedure="false">'Resumo Reajustes '!$A$1:$E$15</definedName>
    <definedName function="false" hidden="false" localSheetId="3" name="_xlnm.Print_Area" vbProcedure="false">'TA COM ERRO'!$C$1:$K$68</definedName>
    <definedName function="false" hidden="false" localSheetId="2" name="_xlnm._FilterDatabase" vbProcedure="false">'Resumo Reajustes '!$A$4:$I$15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<sst xmlns="http://schemas.openxmlformats.org/spreadsheetml/2006/main" count="555" uniqueCount="262">
  <si>
    <t xml:space="preserve">LOTE</t>
  </si>
  <si>
    <t xml:space="preserve">Item</t>
  </si>
  <si>
    <t xml:space="preserve">Descrição</t>
  </si>
  <si>
    <t xml:space="preserve">Qtde</t>
  </si>
  <si>
    <t xml:space="preserve">Valor Unitário Mensal</t>
  </si>
  <si>
    <t xml:space="preserve">Valor Total Mensal</t>
  </si>
  <si>
    <t xml:space="preserve">Valor 12 meses</t>
  </si>
  <si>
    <t xml:space="preserve">AUXILIAR DE SERVIÇOS PATRIMONIAIS – 40 horas</t>
  </si>
  <si>
    <t xml:space="preserve">ESTIMATIVA MENSAL DE HORAS EXTRAS </t>
  </si>
  <si>
    <t xml:space="preserve">ATÉ</t>
  </si>
  <si>
    <t xml:space="preserve">VIGILÂNCIA ARMADA – 24 HORAS</t>
  </si>
  <si>
    <t xml:space="preserve">SUBTOTAL GERAL</t>
  </si>
  <si>
    <t xml:space="preserve">MODELO DE PLANILHA DE CUSTOS E FORMAÇÃO DE PREÇOS   </t>
  </si>
  <si>
    <t xml:space="preserve">DISCRIMINAÇÃO DO SERVIÇO</t>
  </si>
  <si>
    <t xml:space="preserve">A</t>
  </si>
  <si>
    <t xml:space="preserve">Ano do Acordo, Convenção ou Dissídio Coletivo</t>
  </si>
  <si>
    <t xml:space="preserve">CCT SINESVINO – RS000813/2025 </t>
  </si>
  <si>
    <t xml:space="preserve">B</t>
  </si>
  <si>
    <t xml:space="preserve">Número de meses de execução contratual</t>
  </si>
  <si>
    <t xml:space="preserve">Dados para composição dos custos referente à mão de obra</t>
  </si>
  <si>
    <t xml:space="preserve">Tipo de Serviço (mesmo serviço com características distintas)</t>
  </si>
  <si>
    <t xml:space="preserve">Auxiliar de Serviços Patrimoniais</t>
  </si>
  <si>
    <t xml:space="preserve">Classificação Brasileira de Ocupações (CBO)</t>
  </si>
  <si>
    <t xml:space="preserve">5174-20</t>
  </si>
  <si>
    <t xml:space="preserve">Salário Normativo da Categoria Profissional - para a jornada de 44 h/sem</t>
  </si>
  <si>
    <t xml:space="preserve">Data-Base da Categoria (dia/mês/ano)</t>
  </si>
  <si>
    <t xml:space="preserve">1 de abril</t>
  </si>
  <si>
    <t xml:space="preserve">Módulo 1: Composição da Remuneração</t>
  </si>
  <si>
    <t xml:space="preserve">Composição</t>
  </si>
  <si>
    <t xml:space="preserve">Percentual</t>
  </si>
  <si>
    <t xml:space="preserve">Valor </t>
  </si>
  <si>
    <t xml:space="preserve">Salário-Base (200 horas)</t>
  </si>
  <si>
    <t xml:space="preserve">Adicional de Insalubridade </t>
  </si>
  <si>
    <t xml:space="preserve">C</t>
  </si>
  <si>
    <t xml:space="preserve">Outros (especificar)                                          </t>
  </si>
  <si>
    <t xml:space="preserve">Total</t>
  </si>
  <si>
    <t xml:space="preserve">Módulo 2 – Encargos e Benefícios Anuais, Mensais e Diários</t>
  </si>
  <si>
    <t xml:space="preserve">Submódulo 2.1 – 13º (décimo terceiro) Salário e Adicional de Férias</t>
  </si>
  <si>
    <t xml:space="preserve">Valor</t>
  </si>
  <si>
    <r>
      <rPr>
        <sz val="10"/>
        <rFont val="Arial"/>
        <family val="2"/>
      </rPr>
      <t xml:space="preserve">13º (décimo terceiro) Salário</t>
    </r>
    <r>
      <rPr>
        <sz val="11"/>
        <color rgb="FF000000"/>
        <rFont val="Arial"/>
        <family val="2"/>
      </rPr>
      <t xml:space="preserve"> </t>
    </r>
    <r>
      <rPr>
        <sz val="6"/>
        <color rgb="FFFF0000"/>
        <rFont val="Arial"/>
        <family val="2"/>
      </rPr>
      <t xml:space="preserve">Obrigatória a cotação de 8,33% sobre o valor do Módulo 1 – Composição da Remuneração, conforme Anexo XII da IN 5/17</t>
    </r>
  </si>
  <si>
    <r>
      <rPr>
        <sz val="10"/>
        <color rgb="FF000000"/>
        <rFont val="Arial"/>
        <family val="2"/>
      </rPr>
      <t xml:space="preserve"> Férias e Adicional de Férias</t>
    </r>
    <r>
      <rPr>
        <sz val="10"/>
        <color rgb="FF808000"/>
        <rFont val="Arial"/>
        <family val="2"/>
      </rPr>
      <t xml:space="preserve"> </t>
    </r>
    <r>
      <rPr>
        <sz val="6"/>
        <color rgb="FFFF0000"/>
        <rFont val="Arial"/>
        <family val="2"/>
      </rPr>
      <t xml:space="preserve">Obrigatória a cotação de 12,10% sobre o valor do Módulo 1 – Composição da Remuneração, conforme Anexo XII da IN 5/17 (Férias + Adicional = 9,075% + 3,025% = 12,10%)</t>
    </r>
  </si>
  <si>
    <t xml:space="preserve">Subtotal</t>
  </si>
  <si>
    <t xml:space="preserve">Incidência dos encargos do Submódulo 2.2, sobre o total do Submódulo 2.1</t>
  </si>
  <si>
    <r>
      <rPr>
        <b val="true"/>
        <sz val="8"/>
        <rFont val="Arial"/>
        <family val="2"/>
      </rPr>
      <t xml:space="preserve">Nota 1:</t>
    </r>
    <r>
      <rPr>
        <sz val="8"/>
        <rFont val="Arial"/>
        <family val="2"/>
      </rPr>
      <t xml:space="preserve">  Como a planilha de custos e formação de preços é calculada mensalmente, provisiona-se proporcionalmente 1/12 (um doze avos) dos valores referentes à gratificação natalina e adicional de férias.
</t>
    </r>
    <r>
      <rPr>
        <b val="true"/>
        <sz val="8"/>
        <rFont val="Arial"/>
        <family val="2"/>
      </rPr>
      <t xml:space="preserve">Nota 2:</t>
    </r>
    <r>
      <rPr>
        <sz val="8"/>
        <rFont val="Arial"/>
        <family val="2"/>
      </rPr>
      <t xml:space="preserve">  O adicional de férias contido no Submódulo 2.1 corresponde a 1/3 (um terço) da remuneração que por sua vez é dividido por 12 (doze) conforme Nota 1 acima.</t>
    </r>
  </si>
  <si>
    <t xml:space="preserve">Submódulo 2.2 - Encargos Previdenciários (GPS), Fundo de Garantia por Tempo de Serviço (FGTS) e outras contribuições</t>
  </si>
  <si>
    <t xml:space="preserve">INSS</t>
  </si>
  <si>
    <t xml:space="preserve">Salário Educação</t>
  </si>
  <si>
    <t xml:space="preserve">SAT (Seguro Acidente de Trabalho)</t>
  </si>
  <si>
    <t xml:space="preserve">D</t>
  </si>
  <si>
    <t xml:space="preserve">SESC ou SESI</t>
  </si>
  <si>
    <t xml:space="preserve">E</t>
  </si>
  <si>
    <t xml:space="preserve">SENAC ou SENAI</t>
  </si>
  <si>
    <t xml:space="preserve">F</t>
  </si>
  <si>
    <t xml:space="preserve">SEBRAE</t>
  </si>
  <si>
    <t xml:space="preserve">G</t>
  </si>
  <si>
    <t xml:space="preserve">INCRA</t>
  </si>
  <si>
    <t xml:space="preserve">H</t>
  </si>
  <si>
    <t xml:space="preserve">FGTS</t>
  </si>
  <si>
    <r>
      <rPr>
        <b val="true"/>
        <sz val="8"/>
        <rFont val="Arial"/>
        <family val="2"/>
      </rPr>
      <t xml:space="preserve">Nota 1:</t>
    </r>
    <r>
      <rPr>
        <sz val="8"/>
        <rFont val="Arial"/>
        <family val="2"/>
      </rPr>
      <t xml:space="preserve"> Os percentuais dos encargos previdenciários, do FGTS e demais contribuições são aqueles estabelecidos pela legislação vigente.
</t>
    </r>
    <r>
      <rPr>
        <b val="true"/>
        <sz val="8"/>
        <rFont val="Arial"/>
        <family val="2"/>
      </rPr>
      <t xml:space="preserve">Nota 2: O SAT a depender do grau de risco do serviço irá variar entre 1% (risco leve), 2% (risco médio) e 3% (risco grave).
Nota 3: Esses percentuais incidem sobre o Módulo 1, o Submódulo 2.1, o Módulo 3, o Módulo 4 e o Módulo 6.</t>
    </r>
  </si>
  <si>
    <t xml:space="preserve">Submódulo 2.3 – Benefícios Mensais e Diários</t>
  </si>
  <si>
    <r>
      <rPr>
        <sz val="10"/>
        <rFont val="Arial"/>
        <family val="2"/>
      </rPr>
      <t xml:space="preserve">Transporte</t>
    </r>
    <r>
      <rPr>
        <b val="true"/>
        <sz val="10"/>
        <rFont val="Arial"/>
        <family val="2"/>
      </rPr>
      <t xml:space="preserve"> - </t>
    </r>
    <r>
      <rPr>
        <sz val="8"/>
        <color rgb="FFFF0000"/>
        <rFont val="Arial"/>
        <family val="2"/>
      </rPr>
      <t xml:space="preserve">Cálculo do valor: [(2xVTx22) – (6%xSB)]</t>
    </r>
  </si>
  <si>
    <t xml:space="preserve">      A.1) Valor da passagem do transporte coletivo no município de prestação dos serviços: </t>
  </si>
  <si>
    <t xml:space="preserve">      A.2) Quantidade de passagens por dia por empregado:</t>
  </si>
  <si>
    <t xml:space="preserve">      A.3) Quantidade de dias do mês de recebimento de passagens:</t>
  </si>
  <si>
    <r>
      <rPr>
        <sz val="10"/>
        <rFont val="Arial"/>
        <family val="2"/>
      </rPr>
      <t xml:space="preserve">Auxílio-Refeição/Alimentação -</t>
    </r>
    <r>
      <rPr>
        <b val="true"/>
        <sz val="10"/>
        <rFont val="Arial"/>
        <family val="2"/>
      </rPr>
      <t xml:space="preserve"> </t>
    </r>
    <r>
      <rPr>
        <sz val="8"/>
        <color rgb="FFFF0000"/>
        <rFont val="Arial"/>
        <family val="2"/>
      </rPr>
      <t xml:space="preserve">Cálculo do valor = [(22xVA)x(1-0,19)]</t>
    </r>
  </si>
  <si>
    <r>
      <rPr>
        <sz val="10"/>
        <color rgb="FF000000"/>
        <rFont val="Arial"/>
        <family val="2"/>
      </rPr>
      <t xml:space="preserve">      B.1) Valor do auxílio-alimentação </t>
    </r>
    <r>
      <rPr>
        <sz val="8"/>
        <color rgb="FFFF0000"/>
        <rFont val="Arial"/>
        <family val="2"/>
      </rPr>
      <t xml:space="preserve">(Cláusula 28 da CCT)</t>
    </r>
    <r>
      <rPr>
        <sz val="10"/>
        <color rgb="FF000000"/>
        <rFont val="Arial"/>
        <family val="2"/>
      </rPr>
      <t xml:space="preserve">: </t>
    </r>
  </si>
  <si>
    <t xml:space="preserve">-</t>
  </si>
  <si>
    <t xml:space="preserve">      B.2) Quantidade de dias do mês de recebimento de auxílio-alimentação</t>
  </si>
  <si>
    <t xml:space="preserve">Outros (especificar)                         </t>
  </si>
  <si>
    <t xml:space="preserve">Total </t>
  </si>
  <si>
    <r>
      <rPr>
        <b val="true"/>
        <sz val="8"/>
        <rFont val="Arial"/>
        <family val="2"/>
      </rPr>
      <t xml:space="preserve">Nota 1:</t>
    </r>
    <r>
      <rPr>
        <sz val="8"/>
        <rFont val="Arial"/>
        <family val="2"/>
      </rPr>
      <t xml:space="preserve"> o valor informado deverá ser o custo real do insumo (descontado o valor eventualmente pago pelo empregado).
</t>
    </r>
    <r>
      <rPr>
        <b val="true"/>
        <sz val="8"/>
        <rFont val="Arial"/>
        <family val="2"/>
      </rPr>
      <t xml:space="preserve">Nota 2:</t>
    </r>
    <r>
      <rPr>
        <sz val="8"/>
        <rFont val="Arial"/>
        <family val="2"/>
      </rPr>
      <t xml:space="preserve"> Observar a previsão dos benefícios contidos em Acordos, Convenções e Dissídios Coletivos de Trabalho e atentar-se ao disposto no artigo 6º da IN 5/17.</t>
    </r>
  </si>
  <si>
    <t xml:space="preserve">Quadro-Resumo do Módulo 2 – Encargos e Benefícios Anuais, Mensais e Diários</t>
  </si>
  <si>
    <t xml:space="preserve">2.1</t>
  </si>
  <si>
    <r>
      <rPr>
        <sz val="10"/>
        <rFont val="Arial"/>
        <family val="2"/>
      </rPr>
      <t xml:space="preserve">13º (décimo terceiro) Salário, </t>
    </r>
    <r>
      <rPr>
        <sz val="10"/>
        <color rgb="FF000000"/>
        <rFont val="Arial"/>
        <family val="2"/>
      </rPr>
      <t xml:space="preserve">Férias</t>
    </r>
    <r>
      <rPr>
        <sz val="10"/>
        <color rgb="FF008080"/>
        <rFont val="Arial"/>
        <family val="2"/>
      </rPr>
      <t xml:space="preserve"> </t>
    </r>
    <r>
      <rPr>
        <sz val="10"/>
        <rFont val="Arial"/>
        <family val="2"/>
      </rPr>
      <t xml:space="preserve">e Adicional de Férias</t>
    </r>
  </si>
  <si>
    <t xml:space="preserve">2.2</t>
  </si>
  <si>
    <t xml:space="preserve">GPS, FGTS e outras contribuições</t>
  </si>
  <si>
    <t xml:space="preserve">2.3</t>
  </si>
  <si>
    <t xml:space="preserve">Benefícios Mensais e Diários</t>
  </si>
  <si>
    <t xml:space="preserve">Módulo 3 - Provisão para Rescisão</t>
  </si>
  <si>
    <t xml:space="preserve">Provisão para Rescisão</t>
  </si>
  <si>
    <r>
      <rPr>
        <sz val="11"/>
        <rFont val="Arial"/>
        <family val="2"/>
      </rPr>
      <t xml:space="preserve">Aviso Prévio Indenizado</t>
    </r>
    <r>
      <rPr>
        <sz val="10"/>
        <rFont val="Arial"/>
        <family val="2"/>
      </rPr>
      <t xml:space="preserve">     </t>
    </r>
    <r>
      <rPr>
        <sz val="8"/>
        <color rgb="FFFF0000"/>
        <rFont val="Arial"/>
        <family val="2"/>
      </rPr>
      <t xml:space="preserve">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</si>
  <si>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sz val="10"/>
        <rFont val="Arial"/>
        <family val="2"/>
      </rPr>
      <t xml:space="preserve">INCIDÊNCIA DO FGTS SOBRE O AVISO PREVIO INDENIZADO </t>
    </r>
    <r>
      <rPr>
        <sz val="8"/>
        <color rgb="FFFF0000"/>
        <rFont val="Arial"/>
        <family val="2"/>
      </rPr>
      <t xml:space="preserve">Obrigatória a cotação de 0,24% sobre o valor do Módulo 1 – Composição da Remuneração, conforme Anexo XII da IN Seges nº 5/2017 (0,24% + 4,76% = 5,0%)</t>
    </r>
  </si>
  <si>
    <r>
      <rPr>
        <sz val="10"/>
        <rFont val="Arial"/>
        <family val="2"/>
      </rPr>
      <t xml:space="preserve">Aviso Prévio Trabalhado </t>
    </r>
    <r>
      <rPr>
        <sz val="8"/>
        <color rgb="FFFF0000"/>
        <rFont val="Arial"/>
        <family val="2"/>
      </rPr>
      <t xml:space="preserve">Cálculo do valor= [(Rem/30)x7]/12 meses do contratox90% dos empregados - ao final do contrato</t>
    </r>
  </si>
  <si>
    <t xml:space="preserve">Incidência dos encargos do Submódulo 2.2 sobre o Aviso Prévio Trabalhado         </t>
  </si>
  <si>
    <r>
      <rPr>
        <sz val="10"/>
        <rFont val="Arial"/>
        <family val="2"/>
      </rPr>
      <t xml:space="preserve">Multa do FGTS e contribuição social sobre o Aviso Prévio Trabalhado </t>
    </r>
    <r>
      <rPr>
        <sz val="8"/>
        <color rgb="FFFF0000"/>
        <rFont val="Arial"/>
        <family val="2"/>
      </rPr>
      <t xml:space="preserve">Obrigatória a cotação de 4,76% sobre o valor do Módulo 1 – Composição da Remuneração, conforme Anexo XII da IN Seges nº 5/2017 (4,76%+0,24% = 5,0%)</t>
    </r>
  </si>
  <si>
    <t xml:space="preserve">Módulo 4 - Custo de Reposição do Profissional Ausente</t>
  </si>
  <si>
    <r>
      <rPr>
        <b val="true"/>
        <sz val="8"/>
        <rFont val="Arial"/>
        <family val="2"/>
      </rPr>
      <t xml:space="preserve">Nota 1:</t>
    </r>
    <r>
      <rPr>
        <sz val="8"/>
        <rFont val="Arial"/>
        <family val="2"/>
      </rPr>
      <t xml:space="preserve"> Os itens que contemplam o módulo 4 se referem ao custo dos dias trabalhados pelo repositor/substituto que por ventura venha cobrir o empregado nos casos de Ausências Legais (Submódulo 4.1) e/ou na Intrajornada (Submódulo 4.2) a depender da prestação do serviço.
</t>
    </r>
    <r>
      <rPr>
        <b val="true"/>
        <sz val="8"/>
        <rFont val="Arial"/>
        <family val="2"/>
      </rPr>
      <t xml:space="preserve">Nota 2:</t>
    </r>
    <r>
      <rPr>
        <sz val="8"/>
        <rFont val="Arial"/>
        <family val="2"/>
      </rPr>
      <t xml:space="preserve"> Haverá a incidência do Submódulo 2.2 sobre esse módulo.</t>
    </r>
  </si>
  <si>
    <r>
      <rPr>
        <b val="true"/>
        <sz val="11"/>
        <color rgb="FF000000"/>
        <rFont val="Arial"/>
        <family val="2"/>
      </rPr>
      <t xml:space="preserve">Base de cálculo para o Custo de Reposição do Profissional Ausente (substituto):</t>
    </r>
    <r>
      <rPr>
        <b val="true"/>
        <sz val="11"/>
        <color rgb="FF0000FF"/>
        <rFont val="Arial"/>
        <family val="2"/>
      </rPr>
      <t xml:space="preserve"> </t>
    </r>
    <r>
      <rPr>
        <sz val="7"/>
        <color rgb="FFC9211E"/>
        <rFont val="Arial"/>
        <family val="2"/>
      </rPr>
      <t xml:space="preserve">BCCPA = Rem + 13º + Férias + 1/3Férias (exceto a linha “A” que tem % fixo pela conta vinculada e o Afastamento Maternidade) - Conforme item 89 do Relatório do Acórdão TCU n 1.753/2008 do Plenário</t>
    </r>
  </si>
  <si>
    <t xml:space="preserve">Ausências Legais</t>
  </si>
  <si>
    <r>
      <rPr>
        <sz val="10"/>
        <rFont val="Arial"/>
        <family val="2"/>
      </rPr>
      <t xml:space="preserve">Férias</t>
    </r>
    <r>
      <rPr>
        <sz val="10"/>
        <color rgb="FF808000"/>
        <rFont val="Arial"/>
        <family val="2"/>
      </rPr>
      <t xml:space="preserve"> </t>
    </r>
    <r>
      <rPr>
        <sz val="7"/>
        <color rgb="FFFF0000"/>
        <rFont val="Arial"/>
        <family val="2"/>
      </rPr>
      <t xml:space="preserve">Obrigatória a cotação de 12,10% sobre o valor do Módulo 1 – Composição da Remuneração, conforme Anexo XII da IN 5/17 (Férias + Adicional = 9,075% + 3,025% = 12,10%)</t>
    </r>
  </si>
  <si>
    <r>
      <rPr>
        <sz val="10"/>
        <rFont val="Arial"/>
        <family val="2"/>
      </rPr>
      <t xml:space="preserve">Ausências Legais                                         </t>
    </r>
    <r>
      <rPr>
        <sz val="8"/>
        <rFont val="Arial"/>
        <family val="2"/>
      </rPr>
      <t xml:space="preserve">      </t>
    </r>
    <r>
      <rPr>
        <sz val="8"/>
        <color rgb="FFFF0000"/>
        <rFont val="Arial"/>
        <family val="2"/>
      </rPr>
      <t xml:space="preserve">Cálculo do valor = [(BCCPA/30)x2,96dias]/12</t>
    </r>
  </si>
  <si>
    <r>
      <rPr>
        <sz val="10"/>
        <rFont val="Arial"/>
        <family val="2"/>
      </rPr>
      <t xml:space="preserve">Licença-Paternidade                                  </t>
    </r>
    <r>
      <rPr>
        <sz val="8"/>
        <rFont val="Arial"/>
        <family val="2"/>
      </rPr>
      <t xml:space="preserve"> </t>
    </r>
    <r>
      <rPr>
        <sz val="8"/>
        <color rgb="FFFF0000"/>
        <rFont val="Arial"/>
        <family val="2"/>
      </rPr>
      <t xml:space="preserve">Cálculo do valor = {[(BCCPA/30)x8dias]/12}x1,5%</t>
    </r>
  </si>
  <si>
    <r>
      <rPr>
        <sz val="10"/>
        <rFont val="Arial"/>
        <family val="2"/>
      </rPr>
      <t xml:space="preserve">Ausência por acidente de trabalho          </t>
    </r>
    <r>
      <rPr>
        <sz val="10"/>
        <color rgb="FFFF0000"/>
        <rFont val="Arial"/>
        <family val="2"/>
      </rPr>
      <t xml:space="preserve"> </t>
    </r>
    <r>
      <rPr>
        <sz val="8"/>
        <color rgb="FFFF0000"/>
        <rFont val="Arial"/>
        <family val="2"/>
      </rPr>
      <t xml:space="preserve">Cálculo do valor  = {[(BCCPA/30)x15dias]/12}x0,78%</t>
    </r>
  </si>
  <si>
    <r>
      <rPr>
        <sz val="10"/>
        <rFont val="Arial"/>
        <family val="2"/>
      </rPr>
      <t xml:space="preserve">Afastamento Maternidade                           </t>
    </r>
    <r>
      <rPr>
        <sz val="8"/>
        <color rgb="FFFF0000"/>
        <rFont val="Arial"/>
        <family val="2"/>
      </rPr>
      <t xml:space="preserve">Cálculo do valor = {[(Rem+1/3Rem)/11]x(4/12)}x2%</t>
    </r>
  </si>
  <si>
    <t xml:space="preserve">Outros (Especificar) </t>
  </si>
  <si>
    <t xml:space="preserve">Incidência dos encargos do Submódulo 2.2 sobre o  total do Submódulo 4.1</t>
  </si>
  <si>
    <t xml:space="preserve">Módulo 5 – Insumos Diversos</t>
  </si>
  <si>
    <t xml:space="preserve">Insumos diversos</t>
  </si>
  <si>
    <t xml:space="preserve">Uniformes </t>
  </si>
  <si>
    <t xml:space="preserve">Materiais </t>
  </si>
  <si>
    <t xml:space="preserve">Equipamentos</t>
  </si>
  <si>
    <t xml:space="preserve">Outros – Ponto eletrônico (locação)</t>
  </si>
  <si>
    <r>
      <rPr>
        <b val="true"/>
        <sz val="8"/>
        <rFont val="Arial"/>
        <family val="2"/>
      </rPr>
      <t xml:space="preserve">Nota:</t>
    </r>
    <r>
      <rPr>
        <sz val="8"/>
        <rFont val="Arial"/>
        <family val="2"/>
      </rPr>
      <t xml:space="preserve"> Valores mensais por empregado.</t>
    </r>
  </si>
  <si>
    <t xml:space="preserve">Módulo 6 -  Custos Indiretos, Lucro e Tributos</t>
  </si>
  <si>
    <t xml:space="preserve">Custos Indiretos, Lucro e Tributos </t>
  </si>
  <si>
    <r>
      <rPr>
        <sz val="10"/>
        <color rgb="FF000000"/>
        <rFont val="Arial"/>
        <family val="2"/>
      </rPr>
      <t xml:space="preserve">BASE DE CÁLCULO DOS CUSTOS INDIRETOS  </t>
    </r>
    <r>
      <rPr>
        <sz val="7"/>
        <color rgb="FFFF0000"/>
        <rFont val="Arial"/>
        <family val="2"/>
      </rPr>
      <t xml:space="preserve">(soma dos Módulos 1 a 5)</t>
    </r>
  </si>
  <si>
    <t xml:space="preserve">Custos Indiretos</t>
  </si>
  <si>
    <r>
      <rPr>
        <sz val="10"/>
        <color rgb="FF000000"/>
        <rFont val="Arial"/>
        <family val="2"/>
      </rPr>
      <t xml:space="preserve">BASE DE CÁLCULO DO LUCRO  </t>
    </r>
    <r>
      <rPr>
        <sz val="7"/>
        <color rgb="FFFF0000"/>
        <rFont val="Arial"/>
        <family val="2"/>
      </rPr>
      <t xml:space="preserve">(soma dos Módulos 1 a 5 + custos indiretos)</t>
    </r>
  </si>
  <si>
    <t xml:space="preserve">Lucro</t>
  </si>
  <si>
    <r>
      <rPr>
        <sz val="10"/>
        <color rgb="FF000000"/>
        <rFont val="Arial"/>
        <family val="2"/>
      </rPr>
      <t xml:space="preserve">BASE DE CÁLCULO DOS TRIBUTOS  </t>
    </r>
    <r>
      <rPr>
        <sz val="7"/>
        <color rgb="FFFF0000"/>
        <rFont val="Arial"/>
        <family val="2"/>
      </rPr>
      <t xml:space="preserve">(soma dos Módulos 1 a 5 + custos indiretos + lucro)</t>
    </r>
  </si>
  <si>
    <t xml:space="preserve">Tributos</t>
  </si>
  <si>
    <t xml:space="preserve">C.1</t>
  </si>
  <si>
    <r>
      <rPr>
        <sz val="10"/>
        <rFont val="Arial"/>
        <family val="2"/>
      </rPr>
      <t xml:space="preserve"> COFINS  </t>
    </r>
    <r>
      <rPr>
        <sz val="7"/>
        <color rgb="FFFF0000"/>
        <rFont val="Arial"/>
        <family val="2"/>
      </rPr>
      <t xml:space="preserve">(depende do regime de tributação - utilizada a hipótese de Lucro Real)</t>
    </r>
  </si>
  <si>
    <t xml:space="preserve">C.2</t>
  </si>
  <si>
    <r>
      <rPr>
        <sz val="10"/>
        <rFont val="Arial"/>
        <family val="2"/>
      </rPr>
      <t xml:space="preserve"> PIS  </t>
    </r>
    <r>
      <rPr>
        <sz val="7"/>
        <color rgb="FFFF0000"/>
        <rFont val="Arial"/>
        <family val="2"/>
      </rPr>
      <t xml:space="preserve">(depende do regime de tributação - utilizada a hipótese de Lucro Real)</t>
    </r>
  </si>
  <si>
    <t xml:space="preserve">C.3</t>
  </si>
  <si>
    <t xml:space="preserve">ISS</t>
  </si>
  <si>
    <t xml:space="preserve">C.4</t>
  </si>
  <si>
    <t xml:space="preserve">Percentual Total e Valor Total de Tributos  </t>
  </si>
  <si>
    <t xml:space="preserve"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</si>
  <si>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</si>
  <si>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</si>
  <si>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</si>
  <si>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r>
      <rPr>
        <b val="true"/>
        <sz val="8"/>
        <rFont val="Arial"/>
        <family val="2"/>
      </rPr>
      <t xml:space="preserve">Nota 1:</t>
    </r>
    <r>
      <rPr>
        <sz val="8"/>
        <rFont val="Arial"/>
        <family val="2"/>
      </rPr>
      <t xml:space="preserve"> Custos Indiretos, Lucro e Tributos por empregado.
</t>
    </r>
    <r>
      <rPr>
        <b val="true"/>
        <sz val="8"/>
        <rFont val="Arial"/>
        <family val="2"/>
      </rPr>
      <t xml:space="preserve">Nota 2:</t>
    </r>
    <r>
      <rPr>
        <sz val="8"/>
        <rFont val="Arial"/>
        <family val="2"/>
      </rPr>
      <t xml:space="preserve"> O valor referente a tributos é obtido aplicando-se o percentual sobre o valor do faturamento.</t>
    </r>
  </si>
  <si>
    <t xml:space="preserve">QUADRO-RESUMO FINAL POR SERVIÇO</t>
  </si>
  <si>
    <t xml:space="preserve">Módulo 1 - Composição da Remuneração</t>
  </si>
  <si>
    <t xml:space="preserve">Módulo 3 – Provisão para Rescisão</t>
  </si>
  <si>
    <t xml:space="preserve">Módulo 4 – Custo de Reposição do Profissional Ausente</t>
  </si>
  <si>
    <t xml:space="preserve">Módulo 5 - Insumo Diversos </t>
  </si>
  <si>
    <t xml:space="preserve">Módulo 6 - Custos Indiretos, Lucro e Tributos</t>
  </si>
  <si>
    <t xml:space="preserve">VALOR TOTAL POR SERVIÇO</t>
  </si>
  <si>
    <t xml:space="preserve">RESUMO GERAL DA SOLICITAÇÃO DE REAJUSTE - MAIO/2025</t>
  </si>
  <si>
    <t xml:space="preserve">ITEM</t>
  </si>
  <si>
    <t xml:space="preserve">FUNÇÃO</t>
  </si>
  <si>
    <t xml:space="preserve">DATA BASE/ALTERAÇÃO</t>
  </si>
  <si>
    <t xml:space="preserve">SINDICATO</t>
  </si>
  <si>
    <t xml:space="preserve">Nº DE REGISTRO NO MTE</t>
  </si>
  <si>
    <t xml:space="preserve">Operador de maquina pesadas</t>
  </si>
  <si>
    <t xml:space="preserve">SITICEPOT</t>
  </si>
  <si>
    <t xml:space="preserve">RS002446/2025</t>
  </si>
  <si>
    <t xml:space="preserve">Eletric. Maquinas Pesadas</t>
  </si>
  <si>
    <t xml:space="preserve">STIMME</t>
  </si>
  <si>
    <t xml:space="preserve">RS003308/2025</t>
  </si>
  <si>
    <t xml:space="preserve">Mecânico</t>
  </si>
  <si>
    <t xml:space="preserve">Elétricia Predial</t>
  </si>
  <si>
    <t xml:space="preserve">SINTRACON</t>
  </si>
  <si>
    <t xml:space="preserve">RS003575/2025</t>
  </si>
  <si>
    <t xml:space="preserve">Corte e Quebra Pedra</t>
  </si>
  <si>
    <t xml:space="preserve">Insta. Hidraulica</t>
  </si>
  <si>
    <t xml:space="preserve">Pintura Sinaliz. Viaria</t>
  </si>
  <si>
    <t xml:space="preserve">Sepultador</t>
  </si>
  <si>
    <t xml:space="preserve">Pedreiro</t>
  </si>
  <si>
    <t xml:space="preserve">Lote 01 – SERVIÇOS GERAIS</t>
  </si>
  <si>
    <t xml:space="preserve">Quantidade de</t>
  </si>
  <si>
    <t xml:space="preserve">Preço Unit. (mensal) - R$</t>
  </si>
  <si>
    <t xml:space="preserve">PREÇO MENSAL HOMOLOGADO</t>
  </si>
  <si>
    <t xml:space="preserve">PREÇO TA COM DIFERENÇA</t>
  </si>
  <si>
    <t xml:space="preserve">Preço Total (anual)</t>
  </si>
  <si>
    <t xml:space="preserve">Especificação</t>
  </si>
  <si>
    <t xml:space="preserve">Unid.</t>
  </si>
  <si>
    <t xml:space="preserve">Postos (MENSAL)</t>
  </si>
  <si>
    <t xml:space="preserve">R$</t>
  </si>
  <si>
    <t xml:space="preserve">SERVIÇO DE ASSISTÊNCIA  e ARQUIVO 40 HRS</t>
  </si>
  <si>
    <t xml:space="preserve">SE</t>
  </si>
  <si>
    <t xml:space="preserve">ATÉ 124</t>
  </si>
  <si>
    <t xml:space="preserve">SERVIÇO DE ATENDIMENTO E RECEPÇÃO 40 HRS</t>
  </si>
  <si>
    <t xml:space="preserve">ATÉ 21</t>
  </si>
  <si>
    <t xml:space="preserve">SERVIÇO DE COZINHA E LIMPEZA – 40</t>
  </si>
  <si>
    <t xml:space="preserve">ATÉ 39</t>
  </si>
  <si>
    <t xml:space="preserve">SERVIÇO DE MONITOR NOTURNO PARA ALBERGUE 12X36</t>
  </si>
  <si>
    <t xml:space="preserve">ATÉ 16</t>
  </si>
  <si>
    <t xml:space="preserve">SERVIÇO DE PINTURA E RECUPERAÇÃO 40 H</t>
  </si>
  <si>
    <t xml:space="preserve">ATÉ 14</t>
  </si>
  <si>
    <t xml:space="preserve">SERVIÇO DE ROÇADA E LIMPEZA URBANA – 40 HORAS</t>
  </si>
  <si>
    <t xml:space="preserve">ATÉ 25</t>
  </si>
  <si>
    <t xml:space="preserve">SERVIÇO DE AUXILIAR DE EDUCAÇÃO INFANTIL 40 HRS</t>
  </si>
  <si>
    <t xml:space="preserve">ATÉ 250</t>
  </si>
  <si>
    <t xml:space="preserve">SERVIÇO DE VARRIÇÃO DE RUAS – GARIS 40 H</t>
  </si>
  <si>
    <t xml:space="preserve">SERVIÇO GERAL DE LIMPEZA E MANUTENÇÃO URBANA 40 H</t>
  </si>
  <si>
    <t xml:space="preserve">ATÉ 45</t>
  </si>
  <si>
    <t xml:space="preserve">SERVIÇO DE MONITOR I – 20 H</t>
  </si>
  <si>
    <t xml:space="preserve">ATÉ 30</t>
  </si>
  <si>
    <t xml:space="preserve">SERVIÇO DE MONITO II – 40 HORAS</t>
  </si>
  <si>
    <t xml:space="preserve">ATÉ 70</t>
  </si>
  <si>
    <t xml:space="preserve">SERVIÇO DE COZINHEIRO/COPEIRO – 40 H</t>
  </si>
  <si>
    <t xml:space="preserve">ATÉ 150</t>
  </si>
  <si>
    <t xml:space="preserve">SERVIÇO DE AUXILIAR DE COZINHA – 40 H</t>
  </si>
  <si>
    <t xml:space="preserve">ATÉ 40</t>
  </si>
  <si>
    <t xml:space="preserve">SERVIÇO DE AUXILIAR DE LIMPEZA – 40 H</t>
  </si>
  <si>
    <t xml:space="preserve">ATÉ 200</t>
  </si>
  <si>
    <t xml:space="preserve">SERVIÇO DE MANUTENÇÃO PREDIAL –</t>
  </si>
  <si>
    <t xml:space="preserve">ATÉ 10</t>
  </si>
  <si>
    <t xml:space="preserve">40 H</t>
  </si>
  <si>
    <t xml:space="preserve">SERVIÇO DE PORTARIA – 40 H</t>
  </si>
  <si>
    <t xml:space="preserve">SERVIÇO DE   INSTALAÇÃO   ELÉTRICA PREDIAL 40 H</t>
  </si>
  <si>
    <t xml:space="preserve">ATÉ 04</t>
  </si>
  <si>
    <t xml:space="preserve">SERVIÇO ESPECIALIZADO  DE ELETRICISTA  AUTOMOTIVO E DE MAQ. PESADA </t>
  </si>
  <si>
    <t xml:space="preserve">ATÉ 01</t>
  </si>
  <si>
    <t xml:space="preserve">SERVIÇO DE   CORTE   E   QUEBRA   DE PEDRAS 40</t>
  </si>
  <si>
    <t xml:space="preserve">SERVIÇO DE INSTALAÇÃO  HIDRÁULICA</t>
  </si>
  <si>
    <t xml:space="preserve">ATÉ 03</t>
  </si>
  <si>
    <t xml:space="preserve">SERVIÇO DE PINTURA DE SINALIZAÇÃO VIÁRIA 40 H</t>
  </si>
  <si>
    <t xml:space="preserve">ATÉ 06</t>
  </si>
  <si>
    <t xml:space="preserve">SERVIÇO DE SEPULTADOR – 40 H</t>
  </si>
  <si>
    <t xml:space="preserve">ATÉ 05</t>
  </si>
  <si>
    <t xml:space="preserve">SERVIÇO DE OPERAÇÃO DE MÁQUINAS PESADAS 40 H</t>
  </si>
  <si>
    <t xml:space="preserve">ATÉ 17</t>
  </si>
  <si>
    <t xml:space="preserve">SERVIÇO DE TRANSPORTE POR VEÍCULOS PESADOS 40 H</t>
  </si>
  <si>
    <t xml:space="preserve">SERVIÇO ESPECIALIZADO DE MECÂNICA 40 H</t>
  </si>
  <si>
    <t xml:space="preserve">SERVIÇO DE PEDREIRO – 40 H</t>
  </si>
  <si>
    <t xml:space="preserve">ATÉ 50</t>
  </si>
  <si>
    <t xml:space="preserve">SERVIÇO DE TRANSPORTE POR VEÍCULOS LEVES 40 H</t>
  </si>
  <si>
    <t xml:space="preserve">ATÉ 19</t>
  </si>
  <si>
    <r>
      <rPr>
        <b val="true"/>
        <sz val="8"/>
        <color rgb="FF000000"/>
        <rFont val="Arial"/>
        <family val="2"/>
      </rPr>
      <t xml:space="preserve">ESTIMATIVA </t>
    </r>
    <r>
      <rPr>
        <sz val="8"/>
        <color rgb="FF000000"/>
        <rFont val="Arial"/>
        <family val="2"/>
      </rPr>
      <t xml:space="preserve">MENSAL DE HORAS EXTRAS </t>
    </r>
  </si>
  <si>
    <t xml:space="preserve">ATÉ 1</t>
  </si>
  <si>
    <t xml:space="preserve">VALOR GANHO</t>
  </si>
  <si>
    <t xml:space="preserve">MENSAL</t>
  </si>
  <si>
    <t xml:space="preserve">TOTAL</t>
  </si>
  <si>
    <t xml:space="preserve">PREÇO GLOBAL MENSAL DO LOTE: R$  4..157.332,81   (quatro milhões, cento e cinquanta e sete mil, trezentos e trinta e dois reais e oitenta e um centavos)</t>
  </si>
  <si>
    <t xml:space="preserve">DIFERENÇA  MENSAL Para menos</t>
  </si>
  <si>
    <t xml:space="preserve">DIFERENÇA ANUAL Para menos</t>
  </si>
  <si>
    <t xml:space="preserve">PREÇO GLOBAL ANUAL DO LOTE: R$ 49.887.993,72 (quarenta e nove milhões, oitocentos e oitenta e sete mil, novecentos e três reais e setenta e dois centavos)</t>
  </si>
  <si>
    <t xml:space="preserve">PORTO ALEGRE, 22 de OUTUBRO DE 2021.</t>
  </si>
  <si>
    <t xml:space="preserve">CCT SINESVINO – RS000813/2025</t>
  </si>
  <si>
    <t xml:space="preserve">Vigilância Armada</t>
  </si>
  <si>
    <t xml:space="preserve">5173-30</t>
  </si>
  <si>
    <t xml:space="preserve">Salário-Base (220 horas)</t>
  </si>
  <si>
    <t xml:space="preserve">Adicional de Periculosidade</t>
  </si>
  <si>
    <t xml:space="preserve">Adicional Noturno</t>
  </si>
  <si>
    <t xml:space="preserve">Hora Noturna Reduzida</t>
  </si>
  <si>
    <t xml:space="preserve">DSR sobre Adicional Noturno e Hora Noturna Reduzida</t>
  </si>
  <si>
    <r>
      <rPr>
        <b val="true"/>
        <sz val="8"/>
        <rFont val="Arial"/>
        <family val="2"/>
      </rPr>
      <t xml:space="preserve">Nota 1:</t>
    </r>
    <r>
      <rPr>
        <sz val="8"/>
        <rFont val="Arial"/>
        <family val="2"/>
      </rPr>
      <t xml:space="preserve"> Os percentuais dos encargos previdenciários, do FGTS e demais contribuições são aqueles estabelecidos pela legislação vigente.
</t>
    </r>
    <r>
      <rPr>
        <b val="true"/>
        <sz val="8"/>
        <rFont val="Arial"/>
        <family val="2"/>
      </rPr>
      <t xml:space="preserve">Nota 2:</t>
    </r>
    <r>
      <rPr>
        <sz val="8"/>
        <rFont val="Arial"/>
        <family val="2"/>
      </rPr>
      <t xml:space="preserve"> O SAT a depender do grau de risco do serviço irá variar entre 1% (risco leve), 2% (risco médio) e 3% (risco grave).
</t>
    </r>
    <r>
      <rPr>
        <b val="true"/>
        <sz val="8"/>
        <rFont val="Arial"/>
        <family val="2"/>
      </rPr>
      <t xml:space="preserve">Nota 3:</t>
    </r>
    <r>
      <rPr>
        <sz val="8"/>
        <rFont val="Arial"/>
        <family val="2"/>
      </rPr>
      <t xml:space="preserve"> Esses percentuais incidem sobre o Módulo 1, o Submódulo 2.1, o Módulo 3, o Módulo 4 e o Módulo 6.</t>
    </r>
  </si>
  <si>
    <r>
      <rPr>
        <b val="true"/>
        <sz val="8"/>
        <rFont val="Arial"/>
        <family val="2"/>
      </rPr>
      <t xml:space="preserve">Nota 1:</t>
    </r>
    <r>
      <rPr>
        <sz val="8"/>
        <rFont val="Arial"/>
        <family val="2"/>
      </rPr>
      <t xml:space="preserve"> Custos Indiretos, Lucro e Tributos por empregado.
</t>
    </r>
    <r>
      <rPr>
        <b val="true"/>
        <sz val="8"/>
        <rFont val="Arial"/>
        <family val="2"/>
      </rPr>
      <t xml:space="preserve">Nota 2: O valor referente a tributos é obtido aplicando-se o percentual sobre o valor do faturamento.</t>
    </r>
  </si>
  <si>
    <t xml:space="preserve">QUADRO-RESUMO</t>
  </si>
  <si>
    <t xml:space="preserve">Quantidade total de postos</t>
  </si>
  <si>
    <r>
      <rPr>
        <sz val="11"/>
        <rFont val="Arial"/>
        <family val="2"/>
      </rPr>
      <t xml:space="preserve">Quantidade total de pessoas </t>
    </r>
    <r>
      <rPr>
        <sz val="7"/>
        <color rgb="FFFF0000"/>
        <rFont val="Arial"/>
        <family val="2"/>
      </rPr>
      <t xml:space="preserve">(= qtde posto x 4 pessoas por posto)</t>
    </r>
  </si>
  <si>
    <t xml:space="preserve">Dias trabalhados no mês</t>
  </si>
  <si>
    <t xml:space="preserve">Horas trabalhadas por dia</t>
  </si>
  <si>
    <t xml:space="preserve">Valor total do posto</t>
  </si>
  <si>
    <r>
      <rPr>
        <sz val="11"/>
        <rFont val="Arial"/>
        <family val="2"/>
      </rPr>
      <t xml:space="preserve">Valor do posto por dia </t>
    </r>
    <r>
      <rPr>
        <sz val="8"/>
        <color rgb="FFFF0000"/>
        <rFont val="Arial"/>
        <family val="2"/>
      </rPr>
      <t xml:space="preserve">[Valor total do posto / ° dias trabalhados no mês]</t>
    </r>
  </si>
  <si>
    <r>
      <rPr>
        <sz val="11"/>
        <rFont val="Arial"/>
        <family val="2"/>
      </rPr>
      <t xml:space="preserve">Valor do posto por hora </t>
    </r>
    <r>
      <rPr>
        <sz val="8"/>
        <color rgb="FFFF0000"/>
        <rFont val="Arial"/>
        <family val="2"/>
      </rPr>
      <t xml:space="preserve">[Custo do posto por dia /Nº horas laboradas por dia]</t>
    </r>
  </si>
  <si>
    <t xml:space="preserve">MÓDULO 5 – INSUMOS DIVERSOS</t>
  </si>
  <si>
    <t xml:space="preserve">Itens</t>
  </si>
  <si>
    <t xml:space="preserve">Valor Unitário</t>
  </si>
  <si>
    <t xml:space="preserve">Qtde Anual</t>
  </si>
  <si>
    <t xml:space="preserve">Valor Anual</t>
  </si>
  <si>
    <t xml:space="preserve">Valor Mensal</t>
  </si>
  <si>
    <t xml:space="preserve">Munição – arma de fogo calibre 38 – caixa com 10 unidades</t>
  </si>
  <si>
    <t xml:space="preserve">Bastão ronda eletrônico</t>
  </si>
  <si>
    <t xml:space="preserve">Arma de Eletrochoque (taser)</t>
  </si>
  <si>
    <t xml:space="preserve">Arma de fogo revólver calibre 38</t>
  </si>
  <si>
    <t xml:space="preserve">Colete a prova de balas</t>
  </si>
  <si>
    <t xml:space="preserve">Cassetete PR 24</t>
  </si>
  <si>
    <t xml:space="preserve">Lanterna LED recarregável</t>
  </si>
  <si>
    <t xml:space="preserve">Ponto eletrônico (locação)</t>
  </si>
  <si>
    <t xml:space="preserve">Calça</t>
  </si>
  <si>
    <t xml:space="preserve">Camisa manga curta</t>
  </si>
  <si>
    <t xml:space="preserve">Camisa manga longa</t>
  </si>
  <si>
    <t xml:space="preserve">Jaqueta</t>
  </si>
  <si>
    <t xml:space="preserve">Boné</t>
  </si>
  <si>
    <t xml:space="preserve">Crachá de Identificação</t>
  </si>
  <si>
    <t xml:space="preserve">Sapato (par)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</si>
</sst>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_(&quot;R$ &quot;* #,##0.00_);_(&quot;R$ &quot;* \(#,##0.00\);_(&quot;R$ &quot;* \-??_);_(@_)"/>
    <numFmt numFmtId="166" formatCode="_-&quot;R$ &quot;* #,##0.00_-;&quot;-R$ &quot;* #,##0.00_-;_-&quot;R$ &quot;* \-??_-;_-@_-"/>
    <numFmt numFmtId="167" formatCode="#,###.00"/>
    <numFmt numFmtId="168" formatCode="0.00%"/>
    <numFmt numFmtId="169" formatCode="d/m/yyyy"/>
    <numFmt numFmtId="170" formatCode="#,##0.00"/>
    <numFmt numFmtId="171" formatCode="_-[$R$-416]\ * #,##0.00_-;\-[$R$-416]\ * #,##0.00_-;_-[$R$-416]\ * \-??_-;_-@_-"/>
    <numFmt numFmtId="172" formatCode="0.00"/>
    <numFmt numFmtId="173" formatCode="#,##0"/>
    <numFmt numFmtId="174" formatCode="@"/>
  </numFmts>
  <fonts count="6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 val="true"/>
      <sz val="11"/>
      <color rgb="FFFF9900"/>
      <name val="Calibri"/>
      <family val="2"/>
    </font>
    <font>
      <b val="true"/>
      <sz val="11"/>
      <color rgb="FFFFFFFF"/>
      <name val="Calibri"/>
      <family val="2"/>
    </font>
    <font>
      <sz val="11"/>
      <color rgb="FFFF9900"/>
      <name val="Calibri"/>
      <family val="2"/>
    </font>
    <font>
      <sz val="11"/>
      <color rgb="FF333399"/>
      <name val="Calibri"/>
      <family val="2"/>
    </font>
    <font>
      <sz val="11"/>
      <color rgb="FF800080"/>
      <name val="Calibri"/>
      <family val="2"/>
    </font>
    <font>
      <sz val="11"/>
      <color rgb="FF993300"/>
      <name val="Calibri"/>
      <family val="2"/>
    </font>
    <font>
      <b val="true"/>
      <sz val="11"/>
      <color rgb="FF333333"/>
      <name val="Calibri"/>
      <family val="2"/>
    </font>
    <font>
      <sz val="11"/>
      <color rgb="FFFF0000"/>
      <name val="Calibri"/>
      <family val="2"/>
    </font>
    <font>
      <i val="true"/>
      <sz val="11"/>
      <color rgb="FF808080"/>
      <name val="Calibri"/>
      <family val="2"/>
    </font>
    <font>
      <b val="true"/>
      <sz val="11"/>
      <color rgb="FF003366"/>
      <name val="Calibri"/>
      <family val="2"/>
    </font>
    <font>
      <b val="true"/>
      <sz val="18"/>
      <color rgb="FF003366"/>
      <name val="Cambria"/>
      <family val="2"/>
    </font>
    <font>
      <sz val="11"/>
      <color rgb="FF000000"/>
      <name val="Arial"/>
      <family val="2"/>
    </font>
    <font>
      <b val="true"/>
      <sz val="11"/>
      <color rgb="FF000000"/>
      <name val="Arial"/>
      <family val="2"/>
    </font>
    <font>
      <b val="true"/>
      <sz val="10"/>
      <name val="Arial"/>
      <family val="2"/>
    </font>
    <font>
      <sz val="12"/>
      <color rgb="FF000000"/>
      <name val="Arial Narrow"/>
      <family val="2"/>
    </font>
    <font>
      <b val="true"/>
      <i val="true"/>
      <sz val="11"/>
      <color rgb="FF000000"/>
      <name val="Arial"/>
      <family val="2"/>
    </font>
    <font>
      <b val="true"/>
      <sz val="18"/>
      <name val="Arial"/>
      <family val="2"/>
    </font>
    <font>
      <b val="true"/>
      <sz val="11"/>
      <name val="Arial"/>
      <family val="2"/>
    </font>
    <font>
      <sz val="10"/>
      <color rgb="FF000000"/>
      <name val="Arial"/>
      <family val="2"/>
    </font>
    <font>
      <b val="true"/>
      <sz val="10"/>
      <color rgb="FF000000"/>
      <name val="Arial"/>
      <family val="2"/>
    </font>
    <font>
      <b val="true"/>
      <sz val="10"/>
      <color rgb="FFFF0000"/>
      <name val="Arial"/>
      <family val="2"/>
    </font>
    <font>
      <b val="true"/>
      <sz val="14"/>
      <name val="Arial"/>
      <family val="2"/>
    </font>
    <font>
      <sz val="11"/>
      <name val="Arial"/>
      <family val="2"/>
    </font>
    <font>
      <b val="true"/>
      <sz val="13"/>
      <name val="Arial"/>
      <family val="2"/>
    </font>
    <font>
      <sz val="6"/>
      <color rgb="FFFF0000"/>
      <name val="Arial"/>
      <family val="2"/>
    </font>
    <font>
      <sz val="10"/>
      <color rgb="FF808000"/>
      <name val="Arial"/>
      <family val="2"/>
    </font>
    <font>
      <b val="true"/>
      <i val="true"/>
      <sz val="10"/>
      <color rgb="FF000000"/>
      <name val="Arial"/>
      <family val="2"/>
    </font>
    <font>
      <b val="true"/>
      <sz val="8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rgb="FF000000"/>
      <name val="Arial"/>
      <family val="2"/>
    </font>
    <font>
      <sz val="10"/>
      <color rgb="FFFF0000"/>
      <name val="Arial"/>
      <family val="2"/>
    </font>
    <font>
      <b val="true"/>
      <strike val="true"/>
      <sz val="10"/>
      <color rgb="FF808000"/>
      <name val="Arial"/>
      <family val="2"/>
    </font>
    <font>
      <sz val="10"/>
      <color rgb="FF008080"/>
      <name val="Arial"/>
      <family val="2"/>
    </font>
    <font>
      <b val="true"/>
      <sz val="11"/>
      <color rgb="FF0000FF"/>
      <name val="Arial"/>
      <family val="2"/>
    </font>
    <font>
      <sz val="7"/>
      <color rgb="FFC9211E"/>
      <name val="Arial"/>
      <family val="2"/>
    </font>
    <font>
      <sz val="7"/>
      <color rgb="FFFF0000"/>
      <name val="Arial"/>
      <family val="2"/>
    </font>
    <font>
      <b val="true"/>
      <sz val="12"/>
      <name val="Arial"/>
      <family val="2"/>
    </font>
    <font>
      <b val="true"/>
      <sz val="8"/>
      <color rgb="FFFF0000"/>
      <name val="Arial"/>
      <family val="2"/>
    </font>
    <font>
      <sz val="12"/>
      <name val="Arial Narrow"/>
      <family val="2"/>
    </font>
    <font>
      <b val="true"/>
      <sz val="12"/>
      <color rgb="FFFF0000"/>
      <name val="Arial Narrow"/>
      <family val="2"/>
    </font>
    <font>
      <b val="true"/>
      <sz val="12"/>
      <name val="Arial Narrow"/>
      <family val="2"/>
    </font>
    <font>
      <b val="true"/>
      <sz val="11"/>
      <color rgb="FFFF0000"/>
      <name val="Calibri"/>
      <family val="2"/>
    </font>
    <font>
      <sz val="9"/>
      <color rgb="FF000000"/>
      <name val="Times New Roman"/>
      <family val="1"/>
    </font>
    <font>
      <b val="true"/>
      <sz val="9"/>
      <color rgb="FFFF0000"/>
      <name val="Times New Roman"/>
      <family val="1"/>
    </font>
    <font>
      <b val="true"/>
      <sz val="9"/>
      <color rgb="FF000000"/>
      <name val="Arial"/>
      <family val="2"/>
    </font>
    <font>
      <b val="true"/>
      <sz val="9"/>
      <color rgb="FFFF0000"/>
      <name val="Arial"/>
      <family val="2"/>
    </font>
    <font>
      <sz val="8"/>
      <color rgb="FF000000"/>
      <name val="Arial"/>
      <family val="2"/>
    </font>
    <font>
      <b val="true"/>
      <sz val="8"/>
      <color rgb="FF000000"/>
      <name val="Arial"/>
      <family val="2"/>
    </font>
    <font>
      <b val="true"/>
      <sz val="10"/>
      <color rgb="FF000000"/>
      <name val="Times New Roman"/>
      <family val="1"/>
    </font>
    <font>
      <b val="true"/>
      <sz val="10"/>
      <color rgb="FFFF0000"/>
      <name val="Times New Roman"/>
      <family val="1"/>
    </font>
    <font>
      <sz val="11"/>
      <color rgb="FF000000"/>
      <name val="Times New Roman"/>
      <family val="1"/>
    </font>
    <font>
      <b val="true"/>
      <sz val="11"/>
      <color rgb="FFFF0000"/>
      <name val="Times New Roman"/>
      <family val="1"/>
    </font>
    <font>
      <b val="true"/>
      <sz val="12"/>
      <color rgb="FF000000"/>
      <name val="Times New Roman"/>
      <family val="1"/>
    </font>
    <font>
      <b val="true"/>
      <sz val="11"/>
      <color rgb="FF000000"/>
      <name val="Calibri"/>
      <family val="2"/>
    </font>
    <font>
      <sz val="14"/>
      <color rgb="FF000000"/>
      <name val="Times New Roman"/>
      <family val="1"/>
    </font>
    <font>
      <b val="true"/>
      <sz val="14"/>
      <color rgb="FFFF0000"/>
      <name val="Times New Roman"/>
      <family val="1"/>
    </font>
    <font>
      <sz val="8"/>
      <color rgb="FF000000"/>
      <name val="Times New Roman"/>
      <family val="1"/>
    </font>
    <font>
      <b val="true"/>
      <sz val="12"/>
      <color rgb="FF000000"/>
      <name val="Arial"/>
      <family val="2"/>
    </font>
    <font>
      <b val="true"/>
      <sz val="12"/>
      <color rgb="FFFF0000"/>
      <name val="Arial"/>
      <family val="2"/>
    </font>
    <font>
      <b val="true"/>
      <sz val="8"/>
      <color rgb="FFFF0000"/>
      <name val="Times New Roman"/>
      <family val="1"/>
    </font>
    <font>
      <sz val="12"/>
      <name val="Arial"/>
      <family val="2"/>
    </font>
    <font>
      <sz val="12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CCCCFF"/>
        <bgColor rgb="FFD8D8D8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FFCCCC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C0C0C0"/>
        <bgColor rgb="FFCCCCF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C9211E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FFFFFF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FFCCCC"/>
        <bgColor rgb="FFFFCC99"/>
      </patternFill>
    </fill>
    <fill>
      <patternFill patternType="solid">
        <fgColor rgb="FFD8D8D8"/>
        <bgColor rgb="FFCCCCFF"/>
      </patternFill>
    </fill>
    <fill>
      <patternFill patternType="solid">
        <fgColor rgb="FFFFFF00"/>
        <bgColor rgb="FFFFFF00"/>
      </patternFill>
    </fill>
  </fills>
  <borders count="3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thin">
        <color rgb="FF0066CC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 style="medium"/>
      <diagonal/>
    </border>
  </borders>
  <cellStyleXfs count="5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5" fillId="12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16" borderId="1" applyFont="true" applyBorder="true" applyAlignment="true" applyProtection="false">
      <alignment horizontal="general" vertical="bottom" textRotation="0" wrapText="false" indent="0" shrinkToFit="false"/>
    </xf>
    <xf numFmtId="164" fontId="7" fillId="17" borderId="2" applyFont="true" applyBorder="true" applyAlignment="true" applyProtection="false">
      <alignment horizontal="general" vertical="bottom" textRotation="0" wrapText="false" indent="0" shrinkToFit="false"/>
    </xf>
    <xf numFmtId="164" fontId="8" fillId="0" borderId="3" applyFont="true" applyBorder="true" applyAlignment="true" applyProtection="false">
      <alignment horizontal="general" vertical="bottom" textRotation="0" wrapText="false" indent="0" shrinkToFit="false"/>
    </xf>
    <xf numFmtId="164" fontId="9" fillId="7" borderId="1" applyFont="true" applyBorder="true" applyAlignment="true" applyProtection="false">
      <alignment horizontal="general" vertical="bottom" textRotation="0" wrapText="false" indent="0" shrinkToFit="false"/>
    </xf>
    <xf numFmtId="164" fontId="10" fillId="3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18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16" borderId="4" applyFont="true" applyBorder="tru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5" applyFont="true" applyBorder="tru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5" fillId="20" borderId="0" applyFont="true" applyBorder="false" applyAlignment="true" applyProtection="false">
      <alignment horizontal="general" vertical="bottom" textRotation="0" wrapText="false" indent="0" shrinkToFit="false"/>
    </xf>
    <xf numFmtId="164" fontId="5" fillId="21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22" borderId="0" applyFont="true" applyBorder="false" applyAlignment="true" applyProtection="false">
      <alignment horizontal="general" vertical="bottom" textRotation="0" wrapText="false" indent="0" shrinkToFit="false"/>
    </xf>
  </cellStyleXfs>
  <cellXfs count="2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23" borderId="0" xfId="46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23" borderId="0" xfId="46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23" borderId="0" xfId="46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8" fillId="23" borderId="6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23" borderId="7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23" borderId="0" xfId="46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7" fillId="23" borderId="7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23" borderId="7" xfId="4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17" fillId="23" borderId="7" xfId="44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7" fillId="23" borderId="6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23" borderId="7" xfId="4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17" fillId="23" borderId="7" xfId="4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23" borderId="0" xfId="46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21" fillId="23" borderId="7" xfId="4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23" borderId="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7" fillId="23" borderId="0" xfId="46" applyFont="true" applyBorder="true" applyAlignment="true" applyProtection="true">
      <alignment horizontal="left" vertical="center" textRotation="0" wrapText="true" indent="1" shrinkToFit="false"/>
      <protection locked="true" hidden="false"/>
    </xf>
    <xf numFmtId="164" fontId="17" fillId="23" borderId="0" xfId="4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23" borderId="0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23" borderId="0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23" borderId="0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8" fillId="23" borderId="0" xfId="4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18" fillId="23" borderId="0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8" fillId="23" borderId="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7" fillId="23" borderId="0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23" borderId="0" xfId="4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8" fillId="23" borderId="0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23" borderId="0" xfId="46" applyFont="true" applyBorder="true" applyAlignment="true" applyProtection="true">
      <alignment horizontal="left" vertical="center" textRotation="0" wrapText="true" indent="15" shrinkToFit="false"/>
      <protection locked="true" hidden="false"/>
    </xf>
    <xf numFmtId="168" fontId="17" fillId="23" borderId="0" xfId="46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3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2" fillId="4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23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9" fillId="23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2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2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23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24" fillId="24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24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23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24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23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8" fillId="24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8" fillId="24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2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18" fillId="24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2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2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8" fillId="23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23" fillId="24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23" fillId="23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23" fillId="4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0" fillId="23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7" fillId="2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9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3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0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0" fillId="23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4" fillId="23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2" fillId="23" borderId="7" xfId="0" applyFont="true" applyBorder="true" applyAlignment="true" applyProtection="true">
      <alignment horizontal="right" vertical="center" textRotation="0" wrapText="false" indent="13" shrinkToFit="false"/>
      <protection locked="true" hidden="false"/>
    </xf>
    <xf numFmtId="164" fontId="0" fillId="23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0" fillId="23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19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23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9" fillId="2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23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19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6" fillId="23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4" fillId="23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36" fillId="24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36" fillId="24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37" fillId="2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7" fillId="2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8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23" borderId="7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9" fillId="23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19" fillId="4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24" fillId="2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9" fillId="4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23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0" fontId="23" fillId="2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0" fillId="23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5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24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0" fillId="24" borderId="7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24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24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3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24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24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24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2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5" fillId="2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25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4" fillId="23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4" fontId="43" fillId="6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23" fillId="2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28" fillId="23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0" fontId="28" fillId="23" borderId="7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0" fillId="23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4" fontId="19" fillId="25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9" fillId="25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5" fillId="2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6" fillId="23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7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7" fillId="23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5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5" fillId="23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45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5" fillId="23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46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8" fillId="0" borderId="0" xfId="46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9" fillId="26" borderId="1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9" fillId="26" borderId="11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0" fillId="26" borderId="11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9" fillId="26" borderId="12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1" fillId="26" borderId="13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1" fillId="26" borderId="14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2" fillId="26" borderId="14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9" fillId="26" borderId="15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9" fillId="26" borderId="16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6" fillId="26" borderId="16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26" borderId="12" xfId="46" applyFont="true" applyBorder="true" applyAlignment="true" applyProtection="true">
      <alignment horizontal="left" vertical="center" textRotation="0" wrapText="true" indent="1" shrinkToFit="false"/>
      <protection locked="true" hidden="false"/>
    </xf>
    <xf numFmtId="164" fontId="51" fillId="26" borderId="12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2" fillId="26" borderId="12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46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6" fillId="26" borderId="13" xfId="46" applyFont="true" applyBorder="true" applyAlignment="true" applyProtection="true">
      <alignment horizontal="left" vertical="center" textRotation="0" wrapText="true" indent="1" shrinkToFit="false"/>
      <protection locked="true" hidden="false"/>
    </xf>
    <xf numFmtId="164" fontId="36" fillId="26" borderId="17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0" borderId="12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3" fillId="0" borderId="12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0" borderId="12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9" fillId="0" borderId="12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0" fillId="0" borderId="12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18" xfId="46" applyFont="false" applyBorder="true" applyAlignment="true" applyProtection="true">
      <alignment horizontal="center" vertical="bottom" textRotation="0" wrapText="true" indent="0" shrinkToFit="false"/>
      <protection locked="true" hidden="false"/>
    </xf>
    <xf numFmtId="166" fontId="5" fillId="0" borderId="0" xfId="46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8" xfId="46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3" fillId="0" borderId="19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6" fillId="0" borderId="19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9" fillId="0" borderId="19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0" fillId="0" borderId="19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18" xfId="46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6" fillId="0" borderId="13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3" fillId="0" borderId="17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6" fillId="0" borderId="17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9" fillId="0" borderId="17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0" fillId="0" borderId="17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49" fillId="0" borderId="12" xfId="4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8" xfId="46" applyFont="fals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3" fillId="0" borderId="16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6" fillId="0" borderId="15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3" fillId="0" borderId="15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0" borderId="15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9" fillId="0" borderId="15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0" fillId="0" borderId="15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4" fillId="0" borderId="12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20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1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5" fillId="0" borderId="22" xfId="46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55" fillId="0" borderId="17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6" fillId="0" borderId="17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5" fillId="0" borderId="13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4" fillId="0" borderId="23" xfId="46" applyFont="fals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4" xfId="46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25" xfId="46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6" fillId="0" borderId="26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3" fillId="0" borderId="0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7" fillId="0" borderId="16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8" fillId="0" borderId="16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49" fillId="0" borderId="26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23" xfId="46" applyFont="fals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7" xfId="46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28" xfId="46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1" fillId="0" borderId="2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1" fillId="0" borderId="29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2" fillId="0" borderId="29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9" fillId="0" borderId="21" xfId="4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8" fillId="0" borderId="23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0" fillId="0" borderId="20" xfId="4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1" xfId="46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1" fillId="0" borderId="3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2" fillId="0" borderId="3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0" fillId="0" borderId="27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" fillId="0" borderId="28" xfId="46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1" fillId="0" borderId="27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1" fillId="0" borderId="31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2" fillId="0" borderId="31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9" fillId="0" borderId="28" xfId="44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4" fillId="0" borderId="0" xfId="46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1" fillId="26" borderId="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2" fillId="26" borderId="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3" fillId="26" borderId="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7" fillId="26" borderId="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3" fillId="26" borderId="0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26" borderId="0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3" fillId="26" borderId="0" xfId="46" applyFont="true" applyBorder="true" applyAlignment="true" applyProtection="true">
      <alignment horizontal="left" vertical="center" textRotation="0" wrapText="true" indent="1" shrinkToFit="false"/>
      <protection locked="true" hidden="false"/>
    </xf>
    <xf numFmtId="164" fontId="53" fillId="0" borderId="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3" fillId="0" borderId="0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9" fillId="0" borderId="0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9" fillId="0" borderId="0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0" fillId="0" borderId="0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4" fillId="0" borderId="0" xfId="4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4" fillId="0" borderId="0" xfId="4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59" fillId="0" borderId="0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4" fillId="0" borderId="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4" fillId="0" borderId="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0" xfId="46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8" fillId="0" borderId="0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4" fillId="26" borderId="0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5" fillId="26" borderId="0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9" fillId="26" borderId="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3" fillId="26" borderId="0" xfId="46" applyFont="true" applyBorder="true" applyAlignment="true" applyProtection="true">
      <alignment horizontal="left" vertical="center" textRotation="0" wrapText="true" indent="15" shrinkToFit="false"/>
      <protection locked="true" hidden="false"/>
    </xf>
    <xf numFmtId="164" fontId="44" fillId="26" borderId="0" xfId="46" applyFont="true" applyBorder="true" applyAlignment="true" applyProtection="true">
      <alignment horizontal="left" vertical="center" textRotation="0" wrapText="true" indent="15" shrinkToFit="false"/>
      <protection locked="true" hidden="false"/>
    </xf>
    <xf numFmtId="164" fontId="44" fillId="26" borderId="0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26" borderId="0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3" fillId="0" borderId="0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66" fillId="0" borderId="0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4" fillId="0" borderId="0" xfId="46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23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0" fillId="23" borderId="7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4" fontId="19" fillId="2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9" fillId="2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6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8" fillId="23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3" fontId="28" fillId="24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28" fillId="2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28" fillId="9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28" fillId="2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7" fillId="2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4" fillId="27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3" fillId="23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4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8" fillId="23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68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8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67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7" fillId="23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</cellXfs>
  <cellStyles count="4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Ênfase1" xfId="20"/>
    <cellStyle name="20% - Ênfase2" xfId="21"/>
    <cellStyle name="20% - Ênfase3" xfId="22"/>
    <cellStyle name="20% - Ênfase4" xfId="23"/>
    <cellStyle name="20% - Ênfase5" xfId="24"/>
    <cellStyle name="20% - Ênfase6" xfId="25"/>
    <cellStyle name="40% - Ênfase1" xfId="26"/>
    <cellStyle name="40% - Ênfase2" xfId="27"/>
    <cellStyle name="40% - Ênfase3" xfId="28"/>
    <cellStyle name="40% - Ênfase4" xfId="29"/>
    <cellStyle name="40% - Ênfase5" xfId="30"/>
    <cellStyle name="40% - Ênfase6" xfId="31"/>
    <cellStyle name="60% - Ênfase1" xfId="32"/>
    <cellStyle name="60% - Ênfase2" xfId="33"/>
    <cellStyle name="60% - Ênfase3" xfId="34"/>
    <cellStyle name="60% - Ênfase4" xfId="35"/>
    <cellStyle name="60% - Ênfase5" xfId="36"/>
    <cellStyle name="60% - Ênfase6" xfId="37"/>
    <cellStyle name="Currency 2" xfId="38"/>
    <cellStyle name="Cálculo" xfId="39"/>
    <cellStyle name="Célula de Verificação" xfId="40"/>
    <cellStyle name="Célula Vinculada" xfId="41"/>
    <cellStyle name="Entrada" xfId="42"/>
    <cellStyle name="Incorreto" xfId="43"/>
    <cellStyle name="Moeda 2" xfId="44"/>
    <cellStyle name="Neutra" xfId="45"/>
    <cellStyle name="Normal 2" xfId="46"/>
    <cellStyle name="Saída" xfId="47"/>
    <cellStyle name="Texto de Aviso" xfId="48"/>
    <cellStyle name="Texto Explicativo" xfId="49"/>
    <cellStyle name="Título 3" xfId="50"/>
    <cellStyle name="Título 4" xfId="51"/>
    <cellStyle name="Título 5" xfId="52"/>
    <cellStyle name="Ênfase1" xfId="53"/>
    <cellStyle name="Ênfase2" xfId="54"/>
    <cellStyle name="Ênfase3" xfId="55"/>
    <cellStyle name="Ênfase4" xfId="56"/>
    <cellStyle name="Ênfase5" xfId="57"/>
    <cellStyle name="Ênfase6" xfId="5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FFCCCC"/>
      <rgbColor rgb="FFC9211E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D8D8D8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57240</xdr:colOff>
      <xdr:row>0</xdr:row>
      <xdr:rowOff>0</xdr:rowOff>
    </xdr:from>
    <xdr:to>
      <xdr:col>12</xdr:col>
      <xdr:colOff>1037520</xdr:colOff>
      <xdr:row>4</xdr:row>
      <xdr:rowOff>9720</xdr:rowOff>
    </xdr:to>
    <xdr:pic>
      <xdr:nvPicPr>
        <xdr:cNvPr id="1" name="Imagem 1" descr="APL OFICIAL 10"/>
        <xdr:cNvPicPr/>
      </xdr:nvPicPr>
      <xdr:blipFill>
        <a:blip r:embed="rId1"/>
        <a:stretch/>
      </xdr:blipFill>
      <xdr:spPr>
        <a:xfrm>
          <a:off x="8492040" y="0"/>
          <a:ext cx="1674360" cy="7106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733680</xdr:colOff>
      <xdr:row>0</xdr:row>
      <xdr:rowOff>76320</xdr:rowOff>
    </xdr:from>
    <xdr:to>
      <xdr:col>2</xdr:col>
      <xdr:colOff>140400</xdr:colOff>
      <xdr:row>5</xdr:row>
      <xdr:rowOff>3240</xdr:rowOff>
    </xdr:to>
    <xdr:pic>
      <xdr:nvPicPr>
        <xdr:cNvPr id="2" name="Imagem 2"/>
        <xdr:cNvPicPr/>
      </xdr:nvPicPr>
      <xdr:blipFill>
        <a:blip r:embed="rId1">
          <a:alphaModFix amt="0"/>
        </a:blip>
        <a:srcRect l="-183" t="-146" r="-183" b="-146"/>
        <a:stretch/>
      </xdr:blipFill>
      <xdr:spPr>
        <a:xfrm>
          <a:off x="1559160" y="76320"/>
          <a:ext cx="232200" cy="18064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0000"/>
    <pageSetUpPr fitToPage="false"/>
  </sheetPr>
  <dimension ref="B1:AMC1048576"/>
  <sheetViews>
    <sheetView showFormulas="false" showGridLines="true" showRowColHeaders="true" showZeros="true" rightToLeft="false" tabSelected="true" showOutlineSymbols="true" defaultGridColor="true" view="normal" topLeftCell="B1" colorId="64" zoomScale="140" zoomScaleNormal="140" zoomScalePageLayoutView="100" workbookViewId="0">
      <selection pane="topLeft" activeCell="C10" activeCellId="0" sqref="C10"/>
    </sheetView>
  </sheetViews>
  <sheetFormatPr defaultColWidth="9.1484375" defaultRowHeight="14.25" customHeight="false" zeroHeight="false" outlineLevelRow="0" outlineLevelCol="0"/>
  <cols>
    <col collapsed="false" customWidth="false" hidden="true" outlineLevel="0" max="1" min="1" style="1" width="9.13"/>
    <col collapsed="false" customWidth="true" hidden="false" outlineLevel="0" max="3" min="2" style="1" width="7.71"/>
    <col collapsed="false" customWidth="true" hidden="false" outlineLevel="0" max="4" min="4" style="2" width="79.57"/>
    <col collapsed="false" customWidth="true" hidden="false" outlineLevel="0" max="5" min="5" style="1" width="12.15"/>
    <col collapsed="false" customWidth="true" hidden="false" outlineLevel="0" max="8" min="6" style="1" width="15.57"/>
    <col collapsed="false" customWidth="false" hidden="false" outlineLevel="0" max="1016" min="9" style="1" width="9.13"/>
    <col collapsed="false" customWidth="true" hidden="false" outlineLevel="0" max="1025" min="1017" style="3" width="11.57"/>
  </cols>
  <sheetData>
    <row r="1" s="4" customFormat="true" ht="38.65" hidden="false" customHeight="true" outlineLevel="0" collapsed="false">
      <c r="B1" s="5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AMC1" s="7"/>
    </row>
    <row r="2" s="8" customFormat="true" ht="27.95" hidden="false" customHeight="true" outlineLevel="0" collapsed="false">
      <c r="B2" s="5" t="n">
        <v>1</v>
      </c>
      <c r="C2" s="9" t="n">
        <v>1</v>
      </c>
      <c r="D2" s="10" t="s">
        <v>7</v>
      </c>
      <c r="E2" s="9" t="n">
        <v>1</v>
      </c>
      <c r="F2" s="11" t="n">
        <f aca="false">'LOTE 01 Aux. Sv. Patrimonial'!J121</f>
        <v>0</v>
      </c>
      <c r="G2" s="11" t="n">
        <f aca="false">E2*F2</f>
        <v>0</v>
      </c>
      <c r="H2" s="11" t="n">
        <f aca="false">G2*12</f>
        <v>0</v>
      </c>
    </row>
    <row r="3" s="8" customFormat="true" ht="27.95" hidden="false" customHeight="true" outlineLevel="0" collapsed="false">
      <c r="B3" s="12"/>
      <c r="C3" s="9" t="n">
        <v>2</v>
      </c>
      <c r="D3" s="13" t="s">
        <v>8</v>
      </c>
      <c r="E3" s="9" t="s">
        <v>9</v>
      </c>
      <c r="F3" s="14" t="n">
        <v>0.1</v>
      </c>
      <c r="G3" s="11" t="n">
        <f aca="false">F3*G2</f>
        <v>0</v>
      </c>
      <c r="H3" s="11" t="n">
        <f aca="false">G3*12</f>
        <v>0</v>
      </c>
    </row>
    <row r="4" s="8" customFormat="true" ht="27.95" hidden="false" customHeight="true" outlineLevel="0" collapsed="false">
      <c r="B4" s="12"/>
      <c r="C4" s="9"/>
      <c r="D4" s="13"/>
      <c r="E4" s="9"/>
      <c r="F4" s="14"/>
      <c r="G4" s="11"/>
      <c r="H4" s="11"/>
    </row>
    <row r="5" s="8" customFormat="true" ht="27.95" hidden="false" customHeight="true" outlineLevel="0" collapsed="false">
      <c r="B5" s="5" t="n">
        <v>2</v>
      </c>
      <c r="C5" s="9" t="n">
        <v>1</v>
      </c>
      <c r="D5" s="10" t="s">
        <v>10</v>
      </c>
      <c r="E5" s="9" t="n">
        <v>1</v>
      </c>
      <c r="F5" s="11" t="n">
        <f aca="false">'LOTE 02 Vigia 24 horas'!J131</f>
        <v>0</v>
      </c>
      <c r="G5" s="11" t="n">
        <f aca="false">E5*F5</f>
        <v>0</v>
      </c>
      <c r="H5" s="11" t="n">
        <f aca="false">G5*12</f>
        <v>0</v>
      </c>
    </row>
    <row r="6" s="8" customFormat="true" ht="27.95" hidden="false" customHeight="true" outlineLevel="0" collapsed="false">
      <c r="B6" s="12"/>
      <c r="C6" s="9" t="n">
        <v>2</v>
      </c>
      <c r="D6" s="13" t="s">
        <v>8</v>
      </c>
      <c r="E6" s="9" t="s">
        <v>9</v>
      </c>
      <c r="F6" s="14" t="n">
        <v>0.1</v>
      </c>
      <c r="G6" s="11" t="n">
        <f aca="false">F6*G5</f>
        <v>0</v>
      </c>
      <c r="H6" s="11" t="n">
        <f aca="false">G6*12</f>
        <v>0</v>
      </c>
    </row>
    <row r="7" s="8" customFormat="true" ht="27.95" hidden="false" customHeight="true" outlineLevel="0" collapsed="false">
      <c r="B7" s="12"/>
      <c r="C7" s="9"/>
      <c r="D7" s="13"/>
      <c r="E7" s="9"/>
      <c r="F7" s="14"/>
      <c r="G7" s="11"/>
      <c r="H7" s="11"/>
    </row>
    <row r="8" s="8" customFormat="true" ht="27.95" hidden="false" customHeight="true" outlineLevel="0" collapsed="false">
      <c r="B8" s="15"/>
      <c r="C8" s="6" t="s">
        <v>11</v>
      </c>
      <c r="D8" s="6"/>
      <c r="E8" s="6"/>
      <c r="F8" s="6"/>
      <c r="G8" s="16" t="n">
        <f aca="false">SUM(G2:G6)</f>
        <v>0</v>
      </c>
      <c r="H8" s="16" t="n">
        <f aca="false">SUM(H2:I6)</f>
        <v>0</v>
      </c>
    </row>
    <row r="9" customFormat="false" ht="27.95" hidden="false" customHeight="true" outlineLevel="0" collapsed="false"/>
    <row r="10" customFormat="false" ht="27.95" hidden="false" customHeight="true" outlineLevel="0" collapsed="false">
      <c r="C10" s="17"/>
      <c r="D10" s="17"/>
      <c r="E10" s="17"/>
      <c r="F10" s="17"/>
      <c r="G10" s="17"/>
      <c r="H10" s="17"/>
    </row>
    <row r="11" customFormat="false" ht="27.95" hidden="false" customHeight="true" outlineLevel="0" collapsed="false">
      <c r="C11" s="18"/>
      <c r="D11" s="19"/>
      <c r="E11" s="20"/>
      <c r="F11" s="21"/>
      <c r="G11" s="21"/>
      <c r="H11" s="21"/>
    </row>
    <row r="12" customFormat="false" ht="27.95" hidden="false" customHeight="true" outlineLevel="0" collapsed="false">
      <c r="C12" s="17"/>
      <c r="D12" s="19"/>
      <c r="E12" s="20"/>
      <c r="F12" s="22"/>
      <c r="G12" s="22"/>
      <c r="H12" s="22"/>
    </row>
    <row r="13" customFormat="false" ht="27.95" hidden="false" customHeight="true" outlineLevel="0" collapsed="false">
      <c r="C13" s="17"/>
      <c r="D13" s="19"/>
      <c r="E13" s="20"/>
      <c r="F13" s="22"/>
      <c r="G13" s="22"/>
      <c r="H13" s="22"/>
    </row>
    <row r="14" customFormat="false" ht="27.95" hidden="false" customHeight="true" outlineLevel="0" collapsed="false">
      <c r="C14" s="17"/>
      <c r="D14" s="19"/>
      <c r="E14" s="20"/>
      <c r="F14" s="22"/>
      <c r="G14" s="22"/>
      <c r="H14" s="22"/>
    </row>
    <row r="15" customFormat="false" ht="27.95" hidden="false" customHeight="true" outlineLevel="0" collapsed="false">
      <c r="C15" s="17"/>
      <c r="D15" s="19"/>
      <c r="E15" s="20"/>
      <c r="F15" s="22"/>
      <c r="G15" s="22"/>
      <c r="H15" s="22"/>
    </row>
    <row r="16" customFormat="false" ht="27.95" hidden="false" customHeight="true" outlineLevel="0" collapsed="false">
      <c r="C16" s="17"/>
      <c r="D16" s="19"/>
      <c r="E16" s="20"/>
      <c r="F16" s="22"/>
      <c r="G16" s="22"/>
      <c r="H16" s="22"/>
    </row>
    <row r="17" customFormat="false" ht="27.95" hidden="false" customHeight="true" outlineLevel="0" collapsed="false">
      <c r="C17" s="17"/>
      <c r="D17" s="19"/>
      <c r="E17" s="20"/>
      <c r="F17" s="22"/>
      <c r="G17" s="22"/>
      <c r="H17" s="22"/>
    </row>
    <row r="18" customFormat="false" ht="27.95" hidden="false" customHeight="true" outlineLevel="0" collapsed="false">
      <c r="C18" s="17"/>
      <c r="D18" s="19"/>
      <c r="E18" s="20"/>
      <c r="F18" s="22"/>
      <c r="G18" s="22"/>
      <c r="H18" s="22"/>
    </row>
    <row r="19" customFormat="false" ht="27.95" hidden="false" customHeight="true" outlineLevel="0" collapsed="false">
      <c r="C19" s="17"/>
      <c r="D19" s="19"/>
      <c r="E19" s="20"/>
      <c r="F19" s="22"/>
      <c r="G19" s="22"/>
      <c r="H19" s="22"/>
    </row>
    <row r="20" customFormat="false" ht="27.95" hidden="false" customHeight="true" outlineLevel="0" collapsed="false">
      <c r="C20" s="23"/>
      <c r="D20" s="23"/>
      <c r="E20" s="23"/>
      <c r="F20" s="23"/>
      <c r="G20" s="23"/>
      <c r="H20" s="24"/>
    </row>
    <row r="21" customFormat="false" ht="27.95" hidden="false" customHeight="true" outlineLevel="0" collapsed="false">
      <c r="C21" s="25"/>
      <c r="D21" s="25"/>
      <c r="E21" s="25"/>
      <c r="F21" s="25"/>
      <c r="G21" s="25"/>
      <c r="H21" s="24"/>
    </row>
    <row r="22" customFormat="false" ht="27.95" hidden="false" customHeight="true" outlineLevel="0" collapsed="false">
      <c r="C22" s="26"/>
      <c r="D22" s="27"/>
      <c r="E22" s="26"/>
      <c r="F22" s="26"/>
      <c r="G22" s="26"/>
      <c r="H22" s="26"/>
    </row>
    <row r="23" customFormat="false" ht="27.95" hidden="false" customHeight="true" outlineLevel="0" collapsed="false">
      <c r="C23" s="17"/>
      <c r="D23" s="17"/>
      <c r="E23" s="17"/>
      <c r="F23" s="17"/>
      <c r="G23" s="17"/>
      <c r="H23" s="17"/>
    </row>
    <row r="24" customFormat="false" ht="27.95" hidden="false" customHeight="true" outlineLevel="0" collapsed="false">
      <c r="C24" s="28"/>
      <c r="D24" s="28"/>
      <c r="E24" s="28"/>
      <c r="F24" s="28"/>
      <c r="G24" s="28"/>
      <c r="H24" s="17"/>
    </row>
    <row r="25" customFormat="false" ht="27.95" hidden="false" customHeight="true" outlineLevel="0" collapsed="false">
      <c r="C25" s="17"/>
      <c r="D25" s="19"/>
      <c r="E25" s="20"/>
      <c r="F25" s="18"/>
      <c r="G25" s="29"/>
      <c r="H25" s="20"/>
    </row>
    <row r="26" customFormat="false" ht="27.95" hidden="false" customHeight="true" outlineLevel="0" collapsed="false">
      <c r="C26" s="18"/>
      <c r="D26" s="19"/>
      <c r="E26" s="20"/>
      <c r="F26" s="18"/>
      <c r="G26" s="29"/>
      <c r="H26" s="20"/>
    </row>
    <row r="27" customFormat="false" ht="27.95" hidden="false" customHeight="true" outlineLevel="0" collapsed="false">
      <c r="C27" s="17"/>
      <c r="D27" s="19"/>
      <c r="E27" s="20"/>
      <c r="F27" s="22"/>
      <c r="G27" s="22"/>
      <c r="H27" s="22"/>
    </row>
    <row r="28" customFormat="false" ht="27.95" hidden="false" customHeight="true" outlineLevel="0" collapsed="false">
      <c r="C28" s="17"/>
      <c r="D28" s="19"/>
      <c r="E28" s="20"/>
      <c r="F28" s="22"/>
      <c r="G28" s="22"/>
      <c r="H28" s="22"/>
    </row>
    <row r="29" customFormat="false" ht="27.95" hidden="false" customHeight="true" outlineLevel="0" collapsed="false">
      <c r="C29" s="17"/>
      <c r="D29" s="19"/>
      <c r="E29" s="20"/>
      <c r="F29" s="22"/>
      <c r="G29" s="22"/>
      <c r="H29" s="22"/>
    </row>
    <row r="30" customFormat="false" ht="27.95" hidden="false" customHeight="true" outlineLevel="0" collapsed="false">
      <c r="C30" s="17"/>
      <c r="D30" s="19"/>
      <c r="E30" s="20"/>
      <c r="F30" s="22"/>
      <c r="G30" s="22"/>
      <c r="H30" s="22"/>
    </row>
    <row r="31" customFormat="false" ht="27.95" hidden="false" customHeight="true" outlineLevel="0" collapsed="false">
      <c r="C31" s="25"/>
      <c r="D31" s="25"/>
      <c r="E31" s="25"/>
      <c r="F31" s="25"/>
      <c r="G31" s="25"/>
      <c r="H31" s="24"/>
    </row>
    <row r="32" customFormat="false" ht="27.95" hidden="false" customHeight="true" outlineLevel="0" collapsed="false">
      <c r="C32" s="25"/>
      <c r="D32" s="25"/>
      <c r="E32" s="25"/>
      <c r="F32" s="25"/>
      <c r="G32" s="25"/>
      <c r="H32" s="24"/>
    </row>
    <row r="33" customFormat="false" ht="27.95" hidden="false" customHeight="true" outlineLevel="0" collapsed="false">
      <c r="C33" s="26"/>
      <c r="D33" s="27"/>
      <c r="E33" s="26"/>
      <c r="F33" s="26"/>
      <c r="G33" s="26"/>
      <c r="H33" s="26"/>
    </row>
    <row r="34" customFormat="false" ht="27.95" hidden="false" customHeight="true" outlineLevel="0" collapsed="false">
      <c r="C34" s="17"/>
      <c r="D34" s="17"/>
      <c r="E34" s="17"/>
      <c r="F34" s="17"/>
      <c r="G34" s="17"/>
      <c r="H34" s="17"/>
    </row>
    <row r="35" customFormat="false" ht="27.95" hidden="false" customHeight="true" outlineLevel="0" collapsed="false">
      <c r="C35" s="28"/>
      <c r="D35" s="28"/>
      <c r="E35" s="28"/>
      <c r="F35" s="28"/>
      <c r="G35" s="28"/>
      <c r="H35" s="17"/>
    </row>
    <row r="36" customFormat="false" ht="27.95" hidden="false" customHeight="true" outlineLevel="0" collapsed="false">
      <c r="C36" s="17"/>
      <c r="D36" s="19"/>
      <c r="E36" s="20"/>
      <c r="F36" s="18"/>
      <c r="G36" s="20"/>
      <c r="H36" s="20"/>
    </row>
    <row r="37" customFormat="false" ht="27.95" hidden="false" customHeight="true" outlineLevel="0" collapsed="false">
      <c r="C37" s="18"/>
      <c r="D37" s="19"/>
      <c r="E37" s="20"/>
      <c r="F37" s="18"/>
      <c r="G37" s="20"/>
      <c r="H37" s="20"/>
    </row>
    <row r="38" customFormat="false" ht="27.95" hidden="false" customHeight="true" outlineLevel="0" collapsed="false">
      <c r="C38" s="17"/>
      <c r="D38" s="19"/>
      <c r="E38" s="20"/>
      <c r="F38" s="22"/>
      <c r="G38" s="22"/>
      <c r="H38" s="22"/>
    </row>
    <row r="39" customFormat="false" ht="27.95" hidden="false" customHeight="true" outlineLevel="0" collapsed="false">
      <c r="C39" s="17"/>
      <c r="D39" s="19"/>
      <c r="E39" s="20"/>
      <c r="F39" s="22"/>
      <c r="G39" s="22"/>
      <c r="H39" s="22"/>
    </row>
    <row r="40" customFormat="false" ht="27.95" hidden="false" customHeight="true" outlineLevel="0" collapsed="false">
      <c r="C40" s="17"/>
      <c r="D40" s="19"/>
      <c r="E40" s="20"/>
      <c r="F40" s="22"/>
      <c r="G40" s="22"/>
      <c r="H40" s="22"/>
    </row>
    <row r="41" customFormat="false" ht="27.95" hidden="false" customHeight="true" outlineLevel="0" collapsed="false">
      <c r="C41" s="17"/>
      <c r="D41" s="19"/>
      <c r="E41" s="20"/>
      <c r="F41" s="22"/>
      <c r="G41" s="22"/>
      <c r="H41" s="22"/>
    </row>
    <row r="42" customFormat="false" ht="27.95" hidden="false" customHeight="true" outlineLevel="0" collapsed="false">
      <c r="C42" s="25"/>
      <c r="D42" s="25"/>
      <c r="E42" s="25"/>
      <c r="F42" s="25"/>
      <c r="G42" s="25"/>
      <c r="H42" s="24"/>
    </row>
    <row r="43" customFormat="false" ht="27.95" hidden="false" customHeight="true" outlineLevel="0" collapsed="false">
      <c r="C43" s="25"/>
      <c r="D43" s="25"/>
      <c r="E43" s="25"/>
      <c r="F43" s="25"/>
      <c r="G43" s="25"/>
      <c r="H43" s="24"/>
    </row>
    <row r="44" customFormat="false" ht="27.95" hidden="false" customHeight="true" outlineLevel="0" collapsed="false">
      <c r="C44" s="26"/>
      <c r="D44" s="27"/>
      <c r="E44" s="26"/>
      <c r="F44" s="26"/>
      <c r="G44" s="26"/>
      <c r="H44" s="26"/>
    </row>
    <row r="45" customFormat="false" ht="27.95" hidden="false" customHeight="true" outlineLevel="0" collapsed="false">
      <c r="C45" s="26"/>
      <c r="D45" s="27"/>
      <c r="E45" s="26"/>
      <c r="F45" s="26"/>
      <c r="G45" s="26"/>
      <c r="H45" s="26"/>
    </row>
    <row r="46" customFormat="false" ht="13.8" hidden="false" customHeight="false" outlineLevel="0" collapsed="false"/>
    <row r="47" customFormat="false" ht="13.8" hidden="false" customHeight="false" outlineLevel="0" collapsed="false"/>
    <row r="48" customFormat="false" ht="13.8" hidden="false" customHeight="false" outlineLevel="0" collapsed="false"/>
    <row r="49" customFormat="false" ht="13.8" hidden="false" customHeight="false" outlineLevel="0" collapsed="false"/>
    <row r="50" customFormat="false" ht="13.8" hidden="false" customHeight="false" outlineLevel="0" collapsed="false"/>
    <row r="51" customFormat="false" ht="13.8" hidden="false" customHeight="false" outlineLevel="0" collapsed="false"/>
    <row r="52" customFormat="false" ht="13.8" hidden="false" customHeight="false" outlineLevel="0" collapsed="false"/>
    <row r="53" customFormat="false" ht="13.8" hidden="false" customHeight="false" outlineLevel="0" collapsed="false"/>
    <row r="54" customFormat="false" ht="13.8" hidden="false" customHeight="false" outlineLevel="0" collapsed="false"/>
    <row r="55" customFormat="false" ht="13.8" hidden="false" customHeight="false" outlineLevel="0" collapsed="false"/>
    <row r="56" customFormat="false" ht="13.8" hidden="false" customHeight="false" outlineLevel="0" collapsed="false"/>
    <row r="57" customFormat="false" ht="13.8" hidden="false" customHeight="false" outlineLevel="0" collapsed="false"/>
    <row r="58" customFormat="false" ht="13.8" hidden="false" customHeight="false" outlineLevel="0" collapsed="false"/>
    <row r="59" customFormat="false" ht="13.8" hidden="false" customHeight="false" outlineLevel="0" collapsed="false"/>
    <row r="60" customFormat="false" ht="13.8" hidden="false" customHeight="false" outlineLevel="0" collapsed="false"/>
    <row r="61" customFormat="false" ht="13.8" hidden="false" customHeight="false" outlineLevel="0" collapsed="false"/>
    <row r="62" customFormat="false" ht="13.8" hidden="false" customHeight="false" outlineLevel="0" collapsed="false"/>
    <row r="63" customFormat="false" ht="13.8" hidden="false" customHeight="false" outlineLevel="0" collapsed="false"/>
    <row r="64" customFormat="false" ht="13.8" hidden="false" customHeight="false" outlineLevel="0" collapsed="false"/>
    <row r="65" customFormat="false" ht="13.8" hidden="false" customHeight="false" outlineLevel="0" collapsed="false"/>
    <row r="66" customFormat="false" ht="13.8" hidden="false" customHeight="false" outlineLevel="0" collapsed="false"/>
    <row r="67" customFormat="false" ht="13.8" hidden="false" customHeight="false" outlineLevel="0" collapsed="false"/>
    <row r="68" customFormat="false" ht="13.8" hidden="false" customHeight="false" outlineLevel="0" collapsed="false"/>
    <row r="69" customFormat="false" ht="13.8" hidden="false" customHeight="false" outlineLevel="0" collapsed="false"/>
    <row r="70" customFormat="false" ht="13.8" hidden="false" customHeight="false" outlineLevel="0" collapsed="false"/>
    <row r="71" customFormat="false" ht="13.8" hidden="false" customHeight="false" outlineLevel="0" collapsed="false"/>
    <row r="72" customFormat="false" ht="13.8" hidden="false" customHeight="false" outlineLevel="0" collapsed="false"/>
    <row r="73" customFormat="false" ht="13.8" hidden="false" customHeight="false" outlineLevel="0" collapsed="false"/>
    <row r="74" customFormat="false" ht="13.8" hidden="false" customHeight="false" outlineLevel="0" collapsed="false"/>
    <row r="75" customFormat="false" ht="13.8" hidden="false" customHeight="false" outlineLevel="0" collapsed="false"/>
    <row r="76" customFormat="false" ht="13.8" hidden="false" customHeight="false" outlineLevel="0" collapsed="false"/>
    <row r="77" customFormat="false" ht="13.8" hidden="false" customHeight="false" outlineLevel="0" collapsed="false"/>
    <row r="78" customFormat="false" ht="13.8" hidden="false" customHeight="false" outlineLevel="0" collapsed="false"/>
    <row r="79" customFormat="false" ht="13.8" hidden="false" customHeight="false" outlineLevel="0" collapsed="false"/>
    <row r="80" customFormat="false" ht="13.8" hidden="false" customHeight="false" outlineLevel="0" collapsed="false"/>
    <row r="81" customFormat="false" ht="27.95" hidden="false" customHeight="true" outlineLevel="0" collapsed="false">
      <c r="H81" s="30" t="n">
        <v>0.002</v>
      </c>
    </row>
    <row r="1048551" customFormat="false" ht="12.75" hidden="false" customHeight="true" outlineLevel="0" collapsed="false"/>
    <row r="1048552" customFormat="false" ht="12.75" hidden="false" customHeight="true" outlineLevel="0" collapsed="false"/>
    <row r="1048553" customFormat="false" ht="12.75" hidden="false" customHeight="true" outlineLevel="0" collapsed="false"/>
    <row r="1048554" customFormat="false" ht="12.75" hidden="false" customHeight="true" outlineLevel="0" collapsed="false"/>
    <row r="1048555" customFormat="false" ht="12.75" hidden="false" customHeight="true" outlineLevel="0" collapsed="false"/>
    <row r="1048556" customFormat="false" ht="12.75" hidden="false" customHeight="true" outlineLevel="0" collapsed="false"/>
    <row r="1048557" customFormat="false" ht="12.75" hidden="false" customHeight="true" outlineLevel="0" collapsed="false"/>
    <row r="1048558" customFormat="false" ht="12.75" hidden="false" customHeight="true" outlineLevel="0" collapsed="false"/>
    <row r="1048559" customFormat="false" ht="12.75" hidden="false" customHeight="true" outlineLevel="0" collapsed="false"/>
    <row r="1048560" customFormat="false" ht="12.75" hidden="false" customHeight="true" outlineLevel="0" collapsed="false"/>
    <row r="1048561" customFormat="false" ht="12.75" hidden="false" customHeight="true" outlineLevel="0" collapsed="false"/>
    <row r="1048562" customFormat="false" ht="12.75" hidden="false" customHeight="true" outlineLevel="0" collapsed="false"/>
    <row r="1048563" customFormat="false" ht="12.75" hidden="false" customHeight="true" outlineLevel="0" collapsed="false"/>
    <row r="1048564" customFormat="false" ht="12.75" hidden="false" customHeight="true" outlineLevel="0" collapsed="false"/>
    <row r="1048565" customFormat="false" ht="12.75" hidden="false" customHeight="true" outlineLevel="0" collapsed="false"/>
    <row r="1048566" customFormat="false" ht="12.75" hidden="false" customHeight="true" outlineLevel="0" collapsed="false"/>
    <row r="1048567" customFormat="false" ht="12.75" hidden="false" customHeight="true" outlineLevel="0" collapsed="false"/>
    <row r="1048568" customFormat="false" ht="12.75" hidden="false" customHeight="true" outlineLevel="0" collapsed="false"/>
    <row r="1048569" customFormat="false" ht="12.75" hidden="false" customHeight="true" outlineLevel="0" collapsed="false"/>
    <row r="1048570" customFormat="false" ht="12.75" hidden="false" customHeight="true" outlineLevel="0" collapsed="false"/>
    <row r="1048571" customFormat="false" ht="12.75" hidden="false" customHeight="true" outlineLevel="0" collapsed="false"/>
    <row r="1048572" customFormat="false" ht="12.75" hidden="false" customHeight="true" outlineLevel="0" collapsed="false"/>
    <row r="1048573" customFormat="false" ht="12.75" hidden="false" customHeight="true" outlineLevel="0" collapsed="false"/>
    <row r="1048574" customFormat="false" ht="12.75" hidden="false" customHeight="true" outlineLevel="0" collapsed="false"/>
    <row r="1048575" customFormat="false" ht="12.75" hidden="false" customHeight="true" outlineLevel="0" collapsed="false"/>
    <row r="1048576" customFormat="false" ht="12.8" hidden="false" customHeight="true" outlineLevel="0" collapsed="false"/>
  </sheetData>
  <mergeCells count="69">
    <mergeCell ref="C8:F8"/>
    <mergeCell ref="C10:G10"/>
    <mergeCell ref="C12:C13"/>
    <mergeCell ref="D12:D13"/>
    <mergeCell ref="E12:E13"/>
    <mergeCell ref="F12:F13"/>
    <mergeCell ref="G12:G13"/>
    <mergeCell ref="H12:H13"/>
    <mergeCell ref="C14:C15"/>
    <mergeCell ref="D14:D15"/>
    <mergeCell ref="E14:E15"/>
    <mergeCell ref="F14:F15"/>
    <mergeCell ref="G14:G15"/>
    <mergeCell ref="H14:H15"/>
    <mergeCell ref="C16:C17"/>
    <mergeCell ref="D16:D17"/>
    <mergeCell ref="E16:E17"/>
    <mergeCell ref="F16:F17"/>
    <mergeCell ref="G16:G17"/>
    <mergeCell ref="H16:H17"/>
    <mergeCell ref="C18:C19"/>
    <mergeCell ref="D18:D19"/>
    <mergeCell ref="E18:E19"/>
    <mergeCell ref="F18:F19"/>
    <mergeCell ref="G18:G19"/>
    <mergeCell ref="H18:H19"/>
    <mergeCell ref="C20:G20"/>
    <mergeCell ref="H20:H21"/>
    <mergeCell ref="C21:G21"/>
    <mergeCell ref="C23:G23"/>
    <mergeCell ref="H23:H24"/>
    <mergeCell ref="C24:G24"/>
    <mergeCell ref="F25:F26"/>
    <mergeCell ref="C27:C28"/>
    <mergeCell ref="D27:D28"/>
    <mergeCell ref="E27:E28"/>
    <mergeCell ref="F27:F28"/>
    <mergeCell ref="G27:G28"/>
    <mergeCell ref="H27:H28"/>
    <mergeCell ref="C29:C30"/>
    <mergeCell ref="D29:D30"/>
    <mergeCell ref="E29:E30"/>
    <mergeCell ref="F29:F30"/>
    <mergeCell ref="G29:G30"/>
    <mergeCell ref="H29:H30"/>
    <mergeCell ref="C31:G31"/>
    <mergeCell ref="H31:H32"/>
    <mergeCell ref="C32:G32"/>
    <mergeCell ref="C34:G34"/>
    <mergeCell ref="H34:H35"/>
    <mergeCell ref="C35:G35"/>
    <mergeCell ref="E36:E37"/>
    <mergeCell ref="F36:F37"/>
    <mergeCell ref="G36:G37"/>
    <mergeCell ref="C38:C39"/>
    <mergeCell ref="D38:D39"/>
    <mergeCell ref="E38:E39"/>
    <mergeCell ref="F38:F39"/>
    <mergeCell ref="G38:G39"/>
    <mergeCell ref="H38:H39"/>
    <mergeCell ref="C40:C41"/>
    <mergeCell ref="D40:D41"/>
    <mergeCell ref="E40:E41"/>
    <mergeCell ref="F40:F41"/>
    <mergeCell ref="G40:G41"/>
    <mergeCell ref="H40:H41"/>
    <mergeCell ref="C42:G42"/>
    <mergeCell ref="H42:H43"/>
    <mergeCell ref="C43:G43"/>
  </mergeCells>
  <printOptions headings="false" gridLines="false" gridLinesSet="true" horizontalCentered="false" verticalCentered="false"/>
  <pageMargins left="0.509027777777778" right="0.327083333333333" top="0.678472222222222" bottom="0.570138888888889" header="0.511811023622047" footer="0.511811023622047"/>
  <pageSetup paperSize="9" scale="6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FFF"/>
    <pageSetUpPr fitToPage="false"/>
  </sheetPr>
  <dimension ref="A1:AMJ1048576"/>
  <sheetViews>
    <sheetView showFormulas="false" showGridLines="true" showRowColHeaders="true" showZeros="true" rightToLeft="false" tabSelected="false" showOutlineSymbols="true" defaultGridColor="true" view="normal" topLeftCell="A37" colorId="64" zoomScale="140" zoomScaleNormal="140" zoomScalePageLayoutView="100" workbookViewId="0">
      <selection pane="topLeft" activeCell="J90" activeCellId="0" sqref="J90"/>
    </sheetView>
  </sheetViews>
  <sheetFormatPr defaultColWidth="11.72265625" defaultRowHeight="12.75" customHeight="false" zeroHeight="false" outlineLevelRow="0" outlineLevelCol="0"/>
  <cols>
    <col collapsed="false" customWidth="false" hidden="false" outlineLevel="0" max="6" min="1" style="31" width="11.71"/>
    <col collapsed="false" customWidth="true" hidden="false" outlineLevel="0" max="7" min="7" style="31" width="12.15"/>
    <col collapsed="false" customWidth="true" hidden="false" outlineLevel="0" max="8" min="8" style="31" width="7.57"/>
    <col collapsed="false" customWidth="true" hidden="false" outlineLevel="0" max="9" min="9" style="31" width="19.42"/>
    <col collapsed="false" customWidth="false" hidden="false" outlineLevel="0" max="10" min="10" style="31" width="11.71"/>
    <col collapsed="false" customWidth="true" hidden="false" outlineLevel="0" max="11" min="11" style="31" width="17.86"/>
    <col collapsed="false" customWidth="true" hidden="false" outlineLevel="0" max="12" min="12" style="31" width="14.15"/>
    <col collapsed="false" customWidth="false" hidden="false" outlineLevel="0" max="13" min="13" style="31" width="11.71"/>
    <col collapsed="false" customWidth="true" hidden="false" outlineLevel="0" max="14" min="14" style="31" width="13.02"/>
    <col collapsed="false" customWidth="false" hidden="false" outlineLevel="0" max="1024" min="15" style="31" width="11.71"/>
  </cols>
  <sheetData>
    <row r="1" customFormat="false" ht="46.5" hidden="false" customHeight="true" outlineLevel="0" collapsed="false">
      <c r="A1" s="32" t="s">
        <v>12</v>
      </c>
      <c r="B1" s="32"/>
      <c r="C1" s="32"/>
      <c r="D1" s="32"/>
      <c r="E1" s="32"/>
      <c r="F1" s="32"/>
      <c r="G1" s="32"/>
      <c r="H1" s="32"/>
      <c r="I1" s="32"/>
      <c r="J1" s="32"/>
    </row>
    <row r="2" customFormat="false" ht="37.9" hidden="false" customHeight="true" outlineLevel="0" collapsed="false">
      <c r="A2" s="33"/>
      <c r="B2" s="33"/>
      <c r="C2" s="33"/>
      <c r="D2" s="33"/>
      <c r="E2" s="33"/>
      <c r="F2" s="33"/>
      <c r="G2" s="33"/>
      <c r="H2" s="34"/>
      <c r="I2" s="34"/>
      <c r="J2" s="34"/>
    </row>
    <row r="3" customFormat="false" ht="21.2" hidden="false" customHeight="true" outlineLevel="0" collapsed="false">
      <c r="A3" s="35" t="s">
        <v>13</v>
      </c>
      <c r="B3" s="35"/>
      <c r="C3" s="35"/>
      <c r="D3" s="35"/>
      <c r="E3" s="35"/>
      <c r="F3" s="35"/>
      <c r="G3" s="35"/>
      <c r="H3" s="35"/>
      <c r="I3" s="35"/>
      <c r="J3" s="35"/>
    </row>
    <row r="4" customFormat="false" ht="21.2" hidden="false" customHeight="true" outlineLevel="0" collapsed="false">
      <c r="A4" s="36" t="s">
        <v>14</v>
      </c>
      <c r="B4" s="37" t="s">
        <v>15</v>
      </c>
      <c r="C4" s="37"/>
      <c r="D4" s="37"/>
      <c r="E4" s="37"/>
      <c r="F4" s="37"/>
      <c r="G4" s="37"/>
      <c r="H4" s="38" t="s">
        <v>16</v>
      </c>
      <c r="I4" s="38"/>
      <c r="J4" s="38"/>
    </row>
    <row r="5" customFormat="false" ht="21.2" hidden="false" customHeight="true" outlineLevel="0" collapsed="false">
      <c r="A5" s="36" t="s">
        <v>17</v>
      </c>
      <c r="B5" s="37" t="s">
        <v>18</v>
      </c>
      <c r="C5" s="37"/>
      <c r="D5" s="37"/>
      <c r="E5" s="37"/>
      <c r="F5" s="37"/>
      <c r="G5" s="37"/>
      <c r="H5" s="39" t="n">
        <v>12</v>
      </c>
      <c r="I5" s="39"/>
      <c r="J5" s="39"/>
    </row>
    <row r="6" customFormat="false" ht="27.95" hidden="false" customHeight="true" outlineLevel="0" collapsed="false">
      <c r="A6" s="34"/>
      <c r="B6" s="33"/>
      <c r="C6" s="33"/>
      <c r="D6" s="33"/>
      <c r="E6" s="33"/>
      <c r="F6" s="33"/>
      <c r="G6" s="33"/>
      <c r="H6" s="40"/>
      <c r="I6" s="40"/>
      <c r="J6" s="40"/>
    </row>
    <row r="7" customFormat="false" ht="25.5" hidden="false" customHeight="true" outlineLevel="0" collapsed="false">
      <c r="A7" s="35" t="s">
        <v>19</v>
      </c>
      <c r="B7" s="35"/>
      <c r="C7" s="35"/>
      <c r="D7" s="35"/>
      <c r="E7" s="35"/>
      <c r="F7" s="35"/>
      <c r="G7" s="35"/>
      <c r="H7" s="35"/>
      <c r="I7" s="35"/>
      <c r="J7" s="35"/>
    </row>
    <row r="8" customFormat="false" ht="25.5" hidden="false" customHeight="true" outlineLevel="0" collapsed="false">
      <c r="A8" s="36" t="n">
        <v>1</v>
      </c>
      <c r="B8" s="37" t="s">
        <v>20</v>
      </c>
      <c r="C8" s="37"/>
      <c r="D8" s="37"/>
      <c r="E8" s="37"/>
      <c r="F8" s="37"/>
      <c r="G8" s="37"/>
      <c r="H8" s="41" t="s">
        <v>21</v>
      </c>
      <c r="I8" s="41"/>
      <c r="J8" s="41"/>
      <c r="K8" s="42"/>
    </row>
    <row r="9" customFormat="false" ht="25.5" hidden="false" customHeight="true" outlineLevel="0" collapsed="false">
      <c r="A9" s="36" t="n">
        <v>2</v>
      </c>
      <c r="B9" s="37" t="s">
        <v>22</v>
      </c>
      <c r="C9" s="37"/>
      <c r="D9" s="37"/>
      <c r="E9" s="37"/>
      <c r="F9" s="37"/>
      <c r="G9" s="37"/>
      <c r="H9" s="43" t="s">
        <v>23</v>
      </c>
      <c r="I9" s="43"/>
      <c r="J9" s="43"/>
    </row>
    <row r="10" customFormat="false" ht="25.5" hidden="false" customHeight="true" outlineLevel="0" collapsed="false">
      <c r="A10" s="36" t="n">
        <v>3</v>
      </c>
      <c r="B10" s="37" t="s">
        <v>24</v>
      </c>
      <c r="C10" s="37"/>
      <c r="D10" s="37"/>
      <c r="E10" s="37"/>
      <c r="F10" s="37"/>
      <c r="G10" s="37"/>
      <c r="H10" s="44" t="n">
        <v>1826</v>
      </c>
      <c r="I10" s="44"/>
      <c r="J10" s="44"/>
      <c r="K10" s="45"/>
    </row>
    <row r="11" customFormat="false" ht="25.5" hidden="false" customHeight="true" outlineLevel="0" collapsed="false">
      <c r="A11" s="36" t="n">
        <v>4</v>
      </c>
      <c r="B11" s="37" t="s">
        <v>25</v>
      </c>
      <c r="C11" s="37"/>
      <c r="D11" s="37"/>
      <c r="E11" s="37"/>
      <c r="F11" s="37"/>
      <c r="G11" s="37"/>
      <c r="H11" s="46" t="s">
        <v>26</v>
      </c>
      <c r="I11" s="46"/>
      <c r="J11" s="46"/>
    </row>
    <row r="12" customFormat="false" ht="26.65" hidden="false" customHeight="true" outlineLevel="0" collapsed="false">
      <c r="A12" s="47"/>
      <c r="B12" s="47"/>
      <c r="C12" s="47"/>
      <c r="D12" s="47"/>
      <c r="E12" s="47"/>
      <c r="F12" s="47"/>
      <c r="G12" s="47"/>
      <c r="H12" s="47"/>
      <c r="I12" s="47"/>
      <c r="J12" s="47"/>
    </row>
    <row r="13" customFormat="false" ht="20.65" hidden="false" customHeight="true" outlineLevel="0" collapsed="false">
      <c r="A13" s="48" t="s">
        <v>27</v>
      </c>
      <c r="B13" s="48"/>
      <c r="C13" s="48"/>
      <c r="D13" s="48"/>
      <c r="E13" s="48"/>
      <c r="F13" s="48"/>
      <c r="G13" s="48"/>
      <c r="H13" s="48"/>
      <c r="I13" s="48"/>
      <c r="J13" s="48"/>
    </row>
    <row r="14" customFormat="false" ht="16.7" hidden="false" customHeight="true" outlineLevel="0" collapsed="false">
      <c r="A14" s="35"/>
      <c r="B14" s="35" t="s">
        <v>28</v>
      </c>
      <c r="C14" s="35"/>
      <c r="D14" s="35"/>
      <c r="E14" s="35"/>
      <c r="F14" s="35"/>
      <c r="G14" s="35"/>
      <c r="H14" s="35"/>
      <c r="I14" s="35" t="s">
        <v>29</v>
      </c>
      <c r="J14" s="35" t="s">
        <v>30</v>
      </c>
    </row>
    <row r="15" customFormat="false" ht="16.7" hidden="false" customHeight="true" outlineLevel="0" collapsed="false">
      <c r="A15" s="35" t="s">
        <v>14</v>
      </c>
      <c r="B15" s="49" t="s">
        <v>31</v>
      </c>
      <c r="C15" s="49"/>
      <c r="D15" s="49"/>
      <c r="E15" s="49"/>
      <c r="F15" s="49"/>
      <c r="G15" s="49"/>
      <c r="H15" s="49"/>
      <c r="I15" s="50" t="n">
        <f aca="false">200/220</f>
        <v>0.909090909090909</v>
      </c>
      <c r="J15" s="51"/>
    </row>
    <row r="16" customFormat="false" ht="16.7" hidden="false" customHeight="true" outlineLevel="0" collapsed="false">
      <c r="A16" s="35" t="s">
        <v>17</v>
      </c>
      <c r="B16" s="49" t="s">
        <v>32</v>
      </c>
      <c r="C16" s="49"/>
      <c r="D16" s="49"/>
      <c r="E16" s="49"/>
      <c r="F16" s="49"/>
      <c r="G16" s="49"/>
      <c r="H16" s="49"/>
      <c r="I16" s="50" t="n">
        <v>0</v>
      </c>
      <c r="J16" s="51"/>
    </row>
    <row r="17" customFormat="false" ht="16.7" hidden="false" customHeight="true" outlineLevel="0" collapsed="false">
      <c r="A17" s="35" t="s">
        <v>33</v>
      </c>
      <c r="B17" s="49" t="s">
        <v>34</v>
      </c>
      <c r="C17" s="49"/>
      <c r="D17" s="49"/>
      <c r="E17" s="49"/>
      <c r="F17" s="49"/>
      <c r="G17" s="49"/>
      <c r="H17" s="49"/>
      <c r="I17" s="50" t="n">
        <v>0</v>
      </c>
      <c r="J17" s="51"/>
    </row>
    <row r="18" customFormat="false" ht="15.75" hidden="false" customHeight="true" outlineLevel="0" collapsed="false">
      <c r="A18" s="35" t="s">
        <v>35</v>
      </c>
      <c r="B18" s="35"/>
      <c r="C18" s="35"/>
      <c r="D18" s="35"/>
      <c r="E18" s="35"/>
      <c r="F18" s="35"/>
      <c r="G18" s="35"/>
      <c r="H18" s="35"/>
      <c r="I18" s="35"/>
      <c r="J18" s="52" t="n">
        <f aca="false">SUM(J15:J17)</f>
        <v>0</v>
      </c>
      <c r="L18" s="53"/>
    </row>
    <row r="19" customFormat="false" ht="31.7" hidden="false" customHeight="true" outlineLevel="0" collapsed="false">
      <c r="A19" s="47"/>
      <c r="B19" s="47"/>
      <c r="C19" s="47"/>
      <c r="D19" s="47"/>
      <c r="E19" s="47"/>
      <c r="F19" s="47"/>
      <c r="G19" s="47"/>
      <c r="H19" s="47"/>
      <c r="I19" s="47"/>
      <c r="J19" s="47"/>
    </row>
    <row r="20" customFormat="false" ht="19.15" hidden="false" customHeight="true" outlineLevel="0" collapsed="false">
      <c r="A20" s="48" t="s">
        <v>36</v>
      </c>
      <c r="B20" s="48"/>
      <c r="C20" s="48"/>
      <c r="D20" s="48"/>
      <c r="E20" s="48"/>
      <c r="F20" s="48"/>
      <c r="G20" s="48"/>
      <c r="H20" s="48"/>
      <c r="I20" s="48"/>
      <c r="J20" s="48"/>
    </row>
    <row r="21" customFormat="false" ht="13.15" hidden="false" customHeight="true" outlineLevel="0" collapsed="false">
      <c r="A21" s="54"/>
      <c r="B21" s="54"/>
      <c r="C21" s="54"/>
      <c r="D21" s="54"/>
      <c r="E21" s="54"/>
      <c r="F21" s="54"/>
      <c r="G21" s="54"/>
      <c r="H21" s="54"/>
      <c r="I21" s="54"/>
      <c r="J21" s="54"/>
    </row>
    <row r="22" customFormat="false" ht="17.65" hidden="false" customHeight="true" outlineLevel="0" collapsed="false">
      <c r="A22" s="55" t="s">
        <v>37</v>
      </c>
      <c r="B22" s="55"/>
      <c r="C22" s="55"/>
      <c r="D22" s="55"/>
      <c r="E22" s="55"/>
      <c r="F22" s="55"/>
      <c r="G22" s="55"/>
      <c r="H22" s="55"/>
      <c r="I22" s="56" t="s">
        <v>29</v>
      </c>
      <c r="J22" s="56" t="s">
        <v>38</v>
      </c>
    </row>
    <row r="23" customFormat="false" ht="21.95" hidden="false" customHeight="true" outlineLevel="0" collapsed="false">
      <c r="A23" s="57" t="s">
        <v>14</v>
      </c>
      <c r="B23" s="58" t="s">
        <v>39</v>
      </c>
      <c r="C23" s="58"/>
      <c r="D23" s="58"/>
      <c r="E23" s="58"/>
      <c r="F23" s="58"/>
      <c r="G23" s="58"/>
      <c r="H23" s="58"/>
      <c r="I23" s="59" t="n">
        <v>0.0833</v>
      </c>
      <c r="J23" s="60" t="n">
        <f aca="false">ROUND($J$18*I23,2)</f>
        <v>0</v>
      </c>
    </row>
    <row r="24" customFormat="false" ht="21.95" hidden="false" customHeight="true" outlineLevel="0" collapsed="false">
      <c r="A24" s="57" t="s">
        <v>17</v>
      </c>
      <c r="B24" s="61" t="s">
        <v>40</v>
      </c>
      <c r="C24" s="61"/>
      <c r="D24" s="61"/>
      <c r="E24" s="61"/>
      <c r="F24" s="61"/>
      <c r="G24" s="61"/>
      <c r="H24" s="61"/>
      <c r="I24" s="59" t="n">
        <v>0.121</v>
      </c>
      <c r="J24" s="60" t="n">
        <f aca="false">ROUND($J$18*I24,2)</f>
        <v>0</v>
      </c>
    </row>
    <row r="25" customFormat="false" ht="18.2" hidden="false" customHeight="true" outlineLevel="0" collapsed="false">
      <c r="A25" s="62" t="s">
        <v>41</v>
      </c>
      <c r="B25" s="62"/>
      <c r="C25" s="62"/>
      <c r="D25" s="62"/>
      <c r="E25" s="62"/>
      <c r="F25" s="62"/>
      <c r="G25" s="62"/>
      <c r="H25" s="62"/>
      <c r="I25" s="62"/>
      <c r="J25" s="57" t="n">
        <f aca="false">SUM(J23+J24)</f>
        <v>0</v>
      </c>
    </row>
    <row r="26" customFormat="false" ht="18.2" hidden="false" customHeight="true" outlineLevel="0" collapsed="false">
      <c r="A26" s="57" t="s">
        <v>33</v>
      </c>
      <c r="B26" s="63" t="s">
        <v>42</v>
      </c>
      <c r="C26" s="63"/>
      <c r="D26" s="63"/>
      <c r="E26" s="63"/>
      <c r="F26" s="63"/>
      <c r="G26" s="63"/>
      <c r="H26" s="63"/>
      <c r="I26" s="63"/>
      <c r="J26" s="64" t="n">
        <f aca="false">ROUND(I39*J25,2)</f>
        <v>0</v>
      </c>
    </row>
    <row r="27" customFormat="false" ht="18.2" hidden="false" customHeight="true" outlineLevel="0" collapsed="false">
      <c r="A27" s="57" t="s">
        <v>35</v>
      </c>
      <c r="B27" s="57"/>
      <c r="C27" s="57"/>
      <c r="D27" s="57"/>
      <c r="E27" s="57"/>
      <c r="F27" s="57"/>
      <c r="G27" s="57"/>
      <c r="H27" s="57"/>
      <c r="I27" s="57"/>
      <c r="J27" s="65" t="n">
        <f aca="false">J25+J26</f>
        <v>0</v>
      </c>
    </row>
    <row r="28" customFormat="false" ht="37.35" hidden="false" customHeight="true" outlineLevel="0" collapsed="false">
      <c r="A28" s="66" t="s">
        <v>43</v>
      </c>
      <c r="B28" s="66"/>
      <c r="C28" s="66"/>
      <c r="D28" s="66"/>
      <c r="E28" s="66"/>
      <c r="F28" s="66"/>
      <c r="G28" s="66"/>
      <c r="H28" s="66"/>
      <c r="I28" s="66"/>
      <c r="J28" s="66"/>
    </row>
    <row r="29" customFormat="false" ht="17.25" hidden="false" customHeight="true" outlineLevel="0" collapsed="false">
      <c r="A29" s="57"/>
      <c r="B29" s="57"/>
      <c r="C29" s="57"/>
      <c r="D29" s="57"/>
      <c r="E29" s="57"/>
      <c r="F29" s="57"/>
      <c r="G29" s="57"/>
      <c r="H29" s="57"/>
      <c r="I29" s="57"/>
      <c r="J29" s="57"/>
    </row>
    <row r="30" customFormat="false" ht="30.4" hidden="false" customHeight="true" outlineLevel="0" collapsed="false">
      <c r="A30" s="67" t="s">
        <v>44</v>
      </c>
      <c r="B30" s="67"/>
      <c r="C30" s="67"/>
      <c r="D30" s="67"/>
      <c r="E30" s="67"/>
      <c r="F30" s="67"/>
      <c r="G30" s="67"/>
      <c r="H30" s="67"/>
      <c r="I30" s="56" t="s">
        <v>29</v>
      </c>
      <c r="J30" s="56" t="s">
        <v>38</v>
      </c>
    </row>
    <row r="31" customFormat="false" ht="16.7" hidden="false" customHeight="true" outlineLevel="0" collapsed="false">
      <c r="A31" s="57" t="s">
        <v>14</v>
      </c>
      <c r="B31" s="63" t="s">
        <v>45</v>
      </c>
      <c r="C31" s="63"/>
      <c r="D31" s="63"/>
      <c r="E31" s="63"/>
      <c r="F31" s="63"/>
      <c r="G31" s="63"/>
      <c r="H31" s="63"/>
      <c r="I31" s="68" t="n">
        <v>0.2</v>
      </c>
      <c r="J31" s="64" t="n">
        <f aca="false">ROUND($J$18*I31,2)</f>
        <v>0</v>
      </c>
    </row>
    <row r="32" customFormat="false" ht="16.7" hidden="false" customHeight="true" outlineLevel="0" collapsed="false">
      <c r="A32" s="57" t="s">
        <v>17</v>
      </c>
      <c r="B32" s="63" t="s">
        <v>46</v>
      </c>
      <c r="C32" s="63"/>
      <c r="D32" s="63"/>
      <c r="E32" s="63"/>
      <c r="F32" s="63"/>
      <c r="G32" s="63"/>
      <c r="H32" s="63"/>
      <c r="I32" s="68" t="n">
        <v>0.025</v>
      </c>
      <c r="J32" s="64" t="n">
        <f aca="false">ROUND($J$18*I32,2)</f>
        <v>0</v>
      </c>
    </row>
    <row r="33" customFormat="false" ht="16.7" hidden="false" customHeight="true" outlineLevel="0" collapsed="false">
      <c r="A33" s="57" t="s">
        <v>33</v>
      </c>
      <c r="B33" s="58" t="s">
        <v>47</v>
      </c>
      <c r="C33" s="58"/>
      <c r="D33" s="58"/>
      <c r="E33" s="58"/>
      <c r="F33" s="58"/>
      <c r="G33" s="58"/>
      <c r="H33" s="58"/>
      <c r="I33" s="68" t="n">
        <v>0.02</v>
      </c>
      <c r="J33" s="64" t="n">
        <f aca="false">ROUND($J$18*I33,2)</f>
        <v>0</v>
      </c>
    </row>
    <row r="34" customFormat="false" ht="16.7" hidden="false" customHeight="true" outlineLevel="0" collapsed="false">
      <c r="A34" s="57" t="s">
        <v>48</v>
      </c>
      <c r="B34" s="63" t="s">
        <v>49</v>
      </c>
      <c r="C34" s="63"/>
      <c r="D34" s="63"/>
      <c r="E34" s="63"/>
      <c r="F34" s="63"/>
      <c r="G34" s="63"/>
      <c r="H34" s="63"/>
      <c r="I34" s="68" t="n">
        <v>0.015</v>
      </c>
      <c r="J34" s="64" t="n">
        <f aca="false">ROUND($J$18*I34,2)</f>
        <v>0</v>
      </c>
    </row>
    <row r="35" customFormat="false" ht="16.7" hidden="false" customHeight="true" outlineLevel="0" collapsed="false">
      <c r="A35" s="57" t="s">
        <v>50</v>
      </c>
      <c r="B35" s="63" t="s">
        <v>51</v>
      </c>
      <c r="C35" s="63"/>
      <c r="D35" s="63"/>
      <c r="E35" s="63"/>
      <c r="F35" s="63"/>
      <c r="G35" s="63"/>
      <c r="H35" s="63"/>
      <c r="I35" s="68" t="n">
        <v>0.01</v>
      </c>
      <c r="J35" s="64" t="n">
        <f aca="false">ROUND($J$18*I35,2)</f>
        <v>0</v>
      </c>
    </row>
    <row r="36" customFormat="false" ht="16.7" hidden="false" customHeight="true" outlineLevel="0" collapsed="false">
      <c r="A36" s="57" t="s">
        <v>52</v>
      </c>
      <c r="B36" s="63" t="s">
        <v>53</v>
      </c>
      <c r="C36" s="63"/>
      <c r="D36" s="63"/>
      <c r="E36" s="63"/>
      <c r="F36" s="63"/>
      <c r="G36" s="63"/>
      <c r="H36" s="63"/>
      <c r="I36" s="68" t="n">
        <v>0.006</v>
      </c>
      <c r="J36" s="64" t="n">
        <f aca="false">ROUND($J$18*I36,2)</f>
        <v>0</v>
      </c>
    </row>
    <row r="37" customFormat="false" ht="16.7" hidden="false" customHeight="true" outlineLevel="0" collapsed="false">
      <c r="A37" s="57" t="s">
        <v>54</v>
      </c>
      <c r="B37" s="63" t="s">
        <v>55</v>
      </c>
      <c r="C37" s="63"/>
      <c r="D37" s="63"/>
      <c r="E37" s="63"/>
      <c r="F37" s="63"/>
      <c r="G37" s="63"/>
      <c r="H37" s="63"/>
      <c r="I37" s="68" t="n">
        <v>0.002</v>
      </c>
      <c r="J37" s="64" t="n">
        <f aca="false">ROUND($J$18*I37,2)</f>
        <v>0</v>
      </c>
    </row>
    <row r="38" customFormat="false" ht="16.7" hidden="false" customHeight="true" outlineLevel="0" collapsed="false">
      <c r="A38" s="57" t="s">
        <v>56</v>
      </c>
      <c r="B38" s="63" t="s">
        <v>57</v>
      </c>
      <c r="C38" s="63"/>
      <c r="D38" s="63"/>
      <c r="E38" s="63"/>
      <c r="F38" s="63"/>
      <c r="G38" s="63"/>
      <c r="H38" s="63"/>
      <c r="I38" s="68" t="n">
        <v>0.08</v>
      </c>
      <c r="J38" s="64" t="n">
        <f aca="false">ROUND($J$18*I38,2)</f>
        <v>0</v>
      </c>
    </row>
    <row r="39" customFormat="false" ht="16.7" hidden="false" customHeight="true" outlineLevel="0" collapsed="false">
      <c r="A39" s="57" t="s">
        <v>35</v>
      </c>
      <c r="B39" s="57"/>
      <c r="C39" s="57"/>
      <c r="D39" s="57"/>
      <c r="E39" s="57"/>
      <c r="F39" s="57"/>
      <c r="G39" s="57"/>
      <c r="H39" s="57"/>
      <c r="I39" s="69" t="n">
        <f aca="false">SUM(I31:I38)</f>
        <v>0.358</v>
      </c>
      <c r="J39" s="65" t="n">
        <f aca="false">SUM(J31:J38)</f>
        <v>0</v>
      </c>
    </row>
    <row r="40" customFormat="false" ht="35.85" hidden="false" customHeight="true" outlineLevel="0" collapsed="false">
      <c r="A40" s="66" t="s">
        <v>58</v>
      </c>
      <c r="B40" s="66"/>
      <c r="C40" s="66"/>
      <c r="D40" s="66"/>
      <c r="E40" s="66"/>
      <c r="F40" s="66"/>
      <c r="G40" s="66"/>
      <c r="H40" s="66"/>
      <c r="I40" s="66"/>
      <c r="J40" s="66"/>
    </row>
    <row r="41" customFormat="false" ht="24.95" hidden="false" customHeight="true" outlineLevel="0" collapsed="false">
      <c r="A41" s="47"/>
      <c r="B41" s="47"/>
      <c r="C41" s="47"/>
      <c r="D41" s="47"/>
      <c r="E41" s="47"/>
      <c r="F41" s="47"/>
      <c r="G41" s="47"/>
      <c r="H41" s="47"/>
      <c r="I41" s="47"/>
      <c r="J41" s="47"/>
    </row>
    <row r="42" customFormat="false" ht="18.6" hidden="false" customHeight="true" outlineLevel="0" collapsed="false">
      <c r="A42" s="67" t="s">
        <v>59</v>
      </c>
      <c r="B42" s="67"/>
      <c r="C42" s="67"/>
      <c r="D42" s="67"/>
      <c r="E42" s="67"/>
      <c r="F42" s="67"/>
      <c r="G42" s="67"/>
      <c r="H42" s="67"/>
      <c r="I42" s="67"/>
      <c r="J42" s="35" t="s">
        <v>38</v>
      </c>
    </row>
    <row r="43" customFormat="false" ht="18.6" hidden="false" customHeight="true" outlineLevel="0" collapsed="false">
      <c r="A43" s="57" t="s">
        <v>14</v>
      </c>
      <c r="B43" s="63" t="s">
        <v>60</v>
      </c>
      <c r="C43" s="63"/>
      <c r="D43" s="63"/>
      <c r="E43" s="63"/>
      <c r="F43" s="63"/>
      <c r="G43" s="63"/>
      <c r="H43" s="63"/>
      <c r="I43" s="63"/>
      <c r="J43" s="64"/>
      <c r="L43" s="70"/>
    </row>
    <row r="44" customFormat="false" ht="18.6" hidden="false" customHeight="true" outlineLevel="0" collapsed="false">
      <c r="A44" s="57"/>
      <c r="B44" s="71" t="s">
        <v>61</v>
      </c>
      <c r="C44" s="71"/>
      <c r="D44" s="71"/>
      <c r="E44" s="71"/>
      <c r="F44" s="71"/>
      <c r="G44" s="71"/>
      <c r="H44" s="71"/>
      <c r="I44" s="72" t="n">
        <v>6.6</v>
      </c>
      <c r="J44" s="73"/>
    </row>
    <row r="45" customFormat="false" ht="18.6" hidden="false" customHeight="true" outlineLevel="0" collapsed="false">
      <c r="A45" s="57"/>
      <c r="B45" s="71" t="s">
        <v>62</v>
      </c>
      <c r="C45" s="71"/>
      <c r="D45" s="71"/>
      <c r="E45" s="71"/>
      <c r="F45" s="71"/>
      <c r="G45" s="71"/>
      <c r="H45" s="71"/>
      <c r="I45" s="72" t="n">
        <v>2</v>
      </c>
      <c r="J45" s="73"/>
    </row>
    <row r="46" customFormat="false" ht="18.6" hidden="false" customHeight="true" outlineLevel="0" collapsed="false">
      <c r="A46" s="57"/>
      <c r="B46" s="71" t="s">
        <v>63</v>
      </c>
      <c r="C46" s="71"/>
      <c r="D46" s="71"/>
      <c r="E46" s="71"/>
      <c r="F46" s="71"/>
      <c r="G46" s="71"/>
      <c r="H46" s="71"/>
      <c r="I46" s="74" t="n">
        <v>22</v>
      </c>
      <c r="J46" s="73"/>
    </row>
    <row r="47" customFormat="false" ht="18.6" hidden="false" customHeight="true" outlineLevel="0" collapsed="false">
      <c r="A47" s="57" t="s">
        <v>17</v>
      </c>
      <c r="B47" s="63" t="s">
        <v>64</v>
      </c>
      <c r="C47" s="63"/>
      <c r="D47" s="63"/>
      <c r="E47" s="63"/>
      <c r="F47" s="63"/>
      <c r="G47" s="63"/>
      <c r="H47" s="63"/>
      <c r="I47" s="63"/>
      <c r="J47" s="64"/>
      <c r="L47" s="70"/>
      <c r="N47" s="75"/>
    </row>
    <row r="48" customFormat="false" ht="18.6" hidden="false" customHeight="true" outlineLevel="0" collapsed="false">
      <c r="A48" s="57"/>
      <c r="B48" s="71" t="s">
        <v>65</v>
      </c>
      <c r="C48" s="71"/>
      <c r="D48" s="71"/>
      <c r="E48" s="71"/>
      <c r="F48" s="71"/>
      <c r="G48" s="71"/>
      <c r="H48" s="71"/>
      <c r="I48" s="72" t="n">
        <v>37</v>
      </c>
      <c r="J48" s="73" t="s">
        <v>66</v>
      </c>
      <c r="L48" s="76"/>
    </row>
    <row r="49" customFormat="false" ht="18.6" hidden="false" customHeight="true" outlineLevel="0" collapsed="false">
      <c r="A49" s="77"/>
      <c r="B49" s="71" t="s">
        <v>67</v>
      </c>
      <c r="C49" s="71"/>
      <c r="D49" s="71"/>
      <c r="E49" s="71"/>
      <c r="F49" s="71"/>
      <c r="G49" s="71"/>
      <c r="H49" s="71"/>
      <c r="I49" s="74" t="n">
        <v>22</v>
      </c>
      <c r="J49" s="73"/>
      <c r="L49" s="76"/>
    </row>
    <row r="50" customFormat="false" ht="18.6" hidden="false" customHeight="true" outlineLevel="0" collapsed="false">
      <c r="A50" s="57" t="s">
        <v>33</v>
      </c>
      <c r="B50" s="63" t="s">
        <v>68</v>
      </c>
      <c r="C50" s="63"/>
      <c r="D50" s="63"/>
      <c r="E50" s="63"/>
      <c r="F50" s="63"/>
      <c r="G50" s="63"/>
      <c r="H50" s="63"/>
      <c r="I50" s="63"/>
      <c r="J50" s="78" t="n">
        <v>0</v>
      </c>
    </row>
    <row r="51" customFormat="false" ht="12.75" hidden="false" customHeight="false" outlineLevel="0" collapsed="false">
      <c r="A51" s="79" t="s">
        <v>69</v>
      </c>
      <c r="B51" s="79"/>
      <c r="C51" s="79"/>
      <c r="D51" s="79"/>
      <c r="E51" s="79"/>
      <c r="F51" s="79"/>
      <c r="G51" s="79"/>
      <c r="H51" s="79"/>
      <c r="I51" s="79"/>
      <c r="J51" s="65" t="n">
        <f aca="false">SUM(J43:J50)</f>
        <v>0</v>
      </c>
    </row>
    <row r="52" customFormat="false" ht="12.75" hidden="false" customHeight="false" outlineLevel="0" collapsed="false">
      <c r="A52" s="57"/>
      <c r="B52" s="57"/>
      <c r="C52" s="57"/>
      <c r="D52" s="57"/>
      <c r="E52" s="57"/>
      <c r="F52" s="57"/>
      <c r="G52" s="57"/>
      <c r="H52" s="57"/>
      <c r="I52" s="57"/>
      <c r="J52" s="57"/>
    </row>
    <row r="53" customFormat="false" ht="37.35" hidden="false" customHeight="true" outlineLevel="0" collapsed="false">
      <c r="A53" s="66" t="s">
        <v>70</v>
      </c>
      <c r="B53" s="66"/>
      <c r="C53" s="66"/>
      <c r="D53" s="66"/>
      <c r="E53" s="66"/>
      <c r="F53" s="66"/>
      <c r="G53" s="66"/>
      <c r="H53" s="66"/>
      <c r="I53" s="66"/>
      <c r="J53" s="66"/>
    </row>
    <row r="54" customFormat="false" ht="12.75" hidden="false" customHeight="false" outlineLevel="0" collapsed="false">
      <c r="A54" s="57"/>
      <c r="B54" s="57"/>
      <c r="C54" s="57"/>
      <c r="D54" s="57"/>
      <c r="E54" s="57"/>
      <c r="F54" s="57"/>
      <c r="G54" s="57"/>
      <c r="H54" s="57"/>
      <c r="I54" s="57"/>
      <c r="J54" s="57"/>
    </row>
    <row r="55" customFormat="false" ht="23.1" hidden="false" customHeight="true" outlineLevel="0" collapsed="false">
      <c r="A55" s="35" t="s">
        <v>71</v>
      </c>
      <c r="B55" s="35"/>
      <c r="C55" s="35"/>
      <c r="D55" s="35"/>
      <c r="E55" s="35"/>
      <c r="F55" s="35"/>
      <c r="G55" s="35"/>
      <c r="H55" s="35"/>
      <c r="I55" s="35"/>
      <c r="J55" s="35" t="s">
        <v>38</v>
      </c>
    </row>
    <row r="56" customFormat="false" ht="23.1" hidden="false" customHeight="true" outlineLevel="0" collapsed="false">
      <c r="A56" s="36" t="s">
        <v>72</v>
      </c>
      <c r="B56" s="58" t="s">
        <v>73</v>
      </c>
      <c r="C56" s="58"/>
      <c r="D56" s="58"/>
      <c r="E56" s="58"/>
      <c r="F56" s="58"/>
      <c r="G56" s="58"/>
      <c r="H56" s="58"/>
      <c r="I56" s="58"/>
      <c r="J56" s="78" t="n">
        <f aca="false">J27</f>
        <v>0</v>
      </c>
    </row>
    <row r="57" customFormat="false" ht="23.1" hidden="false" customHeight="true" outlineLevel="0" collapsed="false">
      <c r="A57" s="36" t="s">
        <v>74</v>
      </c>
      <c r="B57" s="58" t="s">
        <v>75</v>
      </c>
      <c r="C57" s="58"/>
      <c r="D57" s="58"/>
      <c r="E57" s="58"/>
      <c r="F57" s="58"/>
      <c r="G57" s="58"/>
      <c r="H57" s="58"/>
      <c r="I57" s="58"/>
      <c r="J57" s="78" t="n">
        <f aca="false">J39</f>
        <v>0</v>
      </c>
    </row>
    <row r="58" customFormat="false" ht="23.1" hidden="false" customHeight="true" outlineLevel="0" collapsed="false">
      <c r="A58" s="36" t="s">
        <v>76</v>
      </c>
      <c r="B58" s="58" t="s">
        <v>77</v>
      </c>
      <c r="C58" s="58"/>
      <c r="D58" s="58"/>
      <c r="E58" s="58"/>
      <c r="F58" s="58"/>
      <c r="G58" s="58"/>
      <c r="H58" s="58"/>
      <c r="I58" s="58"/>
      <c r="J58" s="78" t="n">
        <f aca="false">J51</f>
        <v>0</v>
      </c>
    </row>
    <row r="59" customFormat="false" ht="23.1" hidden="false" customHeight="true" outlineLevel="0" collapsed="false">
      <c r="A59" s="36" t="s">
        <v>35</v>
      </c>
      <c r="B59" s="36"/>
      <c r="C59" s="36"/>
      <c r="D59" s="36"/>
      <c r="E59" s="36"/>
      <c r="F59" s="36"/>
      <c r="G59" s="36"/>
      <c r="H59" s="36"/>
      <c r="I59" s="36"/>
      <c r="J59" s="80" t="n">
        <f aca="false">SUM(J56+J57+J58)</f>
        <v>0</v>
      </c>
    </row>
    <row r="60" customFormat="false" ht="27.4" hidden="false" customHeight="true" outlineLevel="0" collapsed="false">
      <c r="A60" s="57"/>
      <c r="B60" s="57"/>
      <c r="C60" s="57"/>
      <c r="D60" s="57"/>
      <c r="E60" s="57"/>
      <c r="F60" s="57"/>
      <c r="G60" s="57"/>
      <c r="H60" s="57"/>
      <c r="I60" s="57"/>
      <c r="J60" s="57"/>
    </row>
    <row r="61" customFormat="false" ht="20.85" hidden="false" customHeight="true" outlineLevel="0" collapsed="false">
      <c r="A61" s="48" t="s">
        <v>78</v>
      </c>
      <c r="B61" s="48"/>
      <c r="C61" s="48"/>
      <c r="D61" s="48"/>
      <c r="E61" s="48"/>
      <c r="F61" s="48"/>
      <c r="G61" s="48"/>
      <c r="H61" s="48"/>
      <c r="I61" s="48"/>
      <c r="J61" s="48"/>
    </row>
    <row r="62" customFormat="false" ht="19.7" hidden="false" customHeight="true" outlineLevel="0" collapsed="false">
      <c r="A62" s="56"/>
      <c r="B62" s="35" t="s">
        <v>79</v>
      </c>
      <c r="C62" s="35"/>
      <c r="D62" s="35"/>
      <c r="E62" s="35"/>
      <c r="F62" s="35"/>
      <c r="G62" s="35"/>
      <c r="H62" s="35"/>
      <c r="I62" s="35"/>
      <c r="J62" s="56" t="s">
        <v>38</v>
      </c>
    </row>
    <row r="63" customFormat="false" ht="46.5" hidden="false" customHeight="true" outlineLevel="0" collapsed="false">
      <c r="A63" s="57" t="s">
        <v>14</v>
      </c>
      <c r="B63" s="49" t="s">
        <v>80</v>
      </c>
      <c r="C63" s="49"/>
      <c r="D63" s="49"/>
      <c r="E63" s="49"/>
      <c r="F63" s="49"/>
      <c r="G63" s="49"/>
      <c r="H63" s="49"/>
      <c r="I63" s="49"/>
      <c r="J63" s="64" t="n">
        <f aca="false">ROUND((($J$18/12)+($J$23/12)+($J$18/12/12)+($J$24/12))*(30/30)*0.05,2)</f>
        <v>0</v>
      </c>
    </row>
    <row r="64" customFormat="false" ht="14.65" hidden="true" customHeight="true" outlineLevel="0" collapsed="false">
      <c r="A64" s="57"/>
      <c r="B64" s="58"/>
      <c r="C64" s="58"/>
      <c r="D64" s="58"/>
      <c r="E64" s="58"/>
      <c r="F64" s="58"/>
      <c r="G64" s="58"/>
      <c r="H64" s="58"/>
      <c r="I64" s="58"/>
      <c r="J64" s="64"/>
    </row>
    <row r="65" customFormat="false" ht="36.2" hidden="false" customHeight="true" outlineLevel="0" collapsed="false">
      <c r="A65" s="57" t="s">
        <v>17</v>
      </c>
      <c r="B65" s="58" t="s">
        <v>81</v>
      </c>
      <c r="C65" s="58"/>
      <c r="D65" s="58"/>
      <c r="E65" s="58"/>
      <c r="F65" s="58"/>
      <c r="G65" s="58"/>
      <c r="H65" s="58"/>
      <c r="I65" s="81" t="n">
        <v>0.0024</v>
      </c>
      <c r="J65" s="64" t="n">
        <f aca="false">ROUND($J$18*I65,2)</f>
        <v>0</v>
      </c>
    </row>
    <row r="66" customFormat="false" ht="36" hidden="false" customHeight="true" outlineLevel="0" collapsed="false">
      <c r="A66" s="57" t="s">
        <v>33</v>
      </c>
      <c r="B66" s="58" t="s">
        <v>82</v>
      </c>
      <c r="C66" s="58"/>
      <c r="D66" s="58"/>
      <c r="E66" s="58"/>
      <c r="F66" s="58"/>
      <c r="G66" s="58"/>
      <c r="H66" s="58"/>
      <c r="I66" s="58"/>
      <c r="J66" s="64" t="n">
        <f aca="false">ROUND(((($J$18/30)*7)/$H$5)*0.9,2)</f>
        <v>0</v>
      </c>
    </row>
    <row r="67" customFormat="false" ht="24.95" hidden="false" customHeight="true" outlineLevel="0" collapsed="false">
      <c r="A67" s="57" t="s">
        <v>48</v>
      </c>
      <c r="B67" s="58" t="s">
        <v>83</v>
      </c>
      <c r="C67" s="58"/>
      <c r="D67" s="58"/>
      <c r="E67" s="58"/>
      <c r="F67" s="58"/>
      <c r="G67" s="58"/>
      <c r="H67" s="58"/>
      <c r="I67" s="58"/>
      <c r="J67" s="64" t="n">
        <f aca="false">ROUND($I$39*J66,2)</f>
        <v>0</v>
      </c>
    </row>
    <row r="68" customFormat="false" ht="36.2" hidden="false" customHeight="true" outlineLevel="0" collapsed="false">
      <c r="A68" s="57" t="s">
        <v>50</v>
      </c>
      <c r="B68" s="58" t="s">
        <v>84</v>
      </c>
      <c r="C68" s="58"/>
      <c r="D68" s="58"/>
      <c r="E68" s="58"/>
      <c r="F68" s="58"/>
      <c r="G68" s="58"/>
      <c r="H68" s="58"/>
      <c r="I68" s="81" t="n">
        <v>0.0476</v>
      </c>
      <c r="J68" s="64" t="n">
        <f aca="false">ROUND($J$18*I68,2)</f>
        <v>0</v>
      </c>
    </row>
    <row r="69" customFormat="false" ht="18.6" hidden="false" customHeight="true" outlineLevel="0" collapsed="false">
      <c r="A69" s="57" t="s">
        <v>35</v>
      </c>
      <c r="B69" s="57"/>
      <c r="C69" s="57"/>
      <c r="D69" s="57"/>
      <c r="E69" s="57"/>
      <c r="F69" s="57"/>
      <c r="G69" s="57"/>
      <c r="H69" s="57"/>
      <c r="I69" s="57"/>
      <c r="J69" s="82" t="n">
        <f aca="false">SUM(J63:J68)</f>
        <v>0</v>
      </c>
    </row>
    <row r="70" customFormat="false" ht="30.4" hidden="false" customHeight="true" outlineLevel="0" collapsed="false">
      <c r="A70" s="47"/>
      <c r="B70" s="47"/>
      <c r="C70" s="47"/>
      <c r="D70" s="47"/>
      <c r="E70" s="47"/>
      <c r="F70" s="47"/>
      <c r="G70" s="47"/>
      <c r="H70" s="47"/>
      <c r="I70" s="47"/>
      <c r="J70" s="47"/>
    </row>
    <row r="71" customFormat="false" ht="20.85" hidden="false" customHeight="true" outlineLevel="0" collapsed="false">
      <c r="A71" s="48" t="s">
        <v>85</v>
      </c>
      <c r="B71" s="48"/>
      <c r="C71" s="48"/>
      <c r="D71" s="48"/>
      <c r="E71" s="48"/>
      <c r="F71" s="48"/>
      <c r="G71" s="48"/>
      <c r="H71" s="48"/>
      <c r="I71" s="48"/>
      <c r="J71" s="48"/>
    </row>
    <row r="72" customFormat="false" ht="37.35" hidden="false" customHeight="true" outlineLevel="0" collapsed="false">
      <c r="A72" s="66" t="s">
        <v>86</v>
      </c>
      <c r="B72" s="66"/>
      <c r="C72" s="66"/>
      <c r="D72" s="66"/>
      <c r="E72" s="66"/>
      <c r="F72" s="66"/>
      <c r="G72" s="66"/>
      <c r="H72" s="66"/>
      <c r="I72" s="66"/>
      <c r="J72" s="66"/>
    </row>
    <row r="73" customFormat="false" ht="33" hidden="false" customHeight="true" outlineLevel="0" collapsed="false">
      <c r="A73" s="83" t="s">
        <v>87</v>
      </c>
      <c r="B73" s="83"/>
      <c r="C73" s="83"/>
      <c r="D73" s="83"/>
      <c r="E73" s="83"/>
      <c r="F73" s="83"/>
      <c r="G73" s="83"/>
      <c r="H73" s="83"/>
      <c r="I73" s="83"/>
      <c r="J73" s="84" t="n">
        <f aca="false">J18+J23+J24</f>
        <v>0</v>
      </c>
    </row>
    <row r="74" customFormat="false" ht="21.4" hidden="false" customHeight="true" outlineLevel="0" collapsed="false">
      <c r="A74" s="56" t="s">
        <v>88</v>
      </c>
      <c r="B74" s="56"/>
      <c r="C74" s="56"/>
      <c r="D74" s="56"/>
      <c r="E74" s="56"/>
      <c r="F74" s="56"/>
      <c r="G74" s="56"/>
      <c r="H74" s="56"/>
      <c r="I74" s="56"/>
      <c r="J74" s="56" t="s">
        <v>38</v>
      </c>
    </row>
    <row r="75" customFormat="false" ht="21.95" hidden="false" customHeight="true" outlineLevel="0" collapsed="false">
      <c r="A75" s="57" t="s">
        <v>14</v>
      </c>
      <c r="B75" s="58" t="s">
        <v>89</v>
      </c>
      <c r="C75" s="58"/>
      <c r="D75" s="58"/>
      <c r="E75" s="58"/>
      <c r="F75" s="58"/>
      <c r="G75" s="58"/>
      <c r="H75" s="58"/>
      <c r="I75" s="59" t="n">
        <v>0.121</v>
      </c>
      <c r="J75" s="64" t="n">
        <f aca="false">ROUND(($J$18*I75),2)</f>
        <v>0</v>
      </c>
    </row>
    <row r="76" customFormat="false" ht="21.95" hidden="false" customHeight="true" outlineLevel="0" collapsed="false">
      <c r="A76" s="57" t="s">
        <v>17</v>
      </c>
      <c r="B76" s="63" t="s">
        <v>90</v>
      </c>
      <c r="C76" s="63"/>
      <c r="D76" s="63"/>
      <c r="E76" s="63"/>
      <c r="F76" s="63"/>
      <c r="G76" s="63"/>
      <c r="H76" s="63"/>
      <c r="I76" s="63"/>
      <c r="J76" s="85" t="n">
        <f aca="false">ROUND((($J$73/30)*2.96)/12,2)</f>
        <v>0</v>
      </c>
    </row>
    <row r="77" customFormat="false" ht="21.95" hidden="false" customHeight="true" outlineLevel="0" collapsed="false">
      <c r="A77" s="57" t="s">
        <v>33</v>
      </c>
      <c r="B77" s="63" t="s">
        <v>91</v>
      </c>
      <c r="C77" s="63"/>
      <c r="D77" s="63"/>
      <c r="E77" s="63"/>
      <c r="F77" s="63"/>
      <c r="G77" s="63"/>
      <c r="H77" s="63"/>
      <c r="I77" s="63"/>
      <c r="J77" s="85" t="n">
        <f aca="false">ROUND((($J$73/30)*8)/12*0.015,2)</f>
        <v>0</v>
      </c>
    </row>
    <row r="78" customFormat="false" ht="21.95" hidden="false" customHeight="true" outlineLevel="0" collapsed="false">
      <c r="A78" s="57" t="s">
        <v>48</v>
      </c>
      <c r="B78" s="63" t="s">
        <v>92</v>
      </c>
      <c r="C78" s="63"/>
      <c r="D78" s="63"/>
      <c r="E78" s="63"/>
      <c r="F78" s="63"/>
      <c r="G78" s="63"/>
      <c r="H78" s="63"/>
      <c r="I78" s="63"/>
      <c r="J78" s="64" t="n">
        <f aca="false">ROUND(((($J$73/30)*15)/12)*0.0078,2)</f>
        <v>0</v>
      </c>
    </row>
    <row r="79" customFormat="false" ht="21.95" hidden="false" customHeight="true" outlineLevel="0" collapsed="false">
      <c r="A79" s="57" t="s">
        <v>50</v>
      </c>
      <c r="B79" s="63" t="s">
        <v>93</v>
      </c>
      <c r="C79" s="63"/>
      <c r="D79" s="63"/>
      <c r="E79" s="63"/>
      <c r="F79" s="63"/>
      <c r="G79" s="63"/>
      <c r="H79" s="63"/>
      <c r="I79" s="63"/>
      <c r="J79" s="64" t="n">
        <f aca="false">ROUND(((($J$18+$J$18/3)*4/11)/12)*0.02,2)</f>
        <v>0</v>
      </c>
    </row>
    <row r="80" customFormat="false" ht="21.95" hidden="false" customHeight="true" outlineLevel="0" collapsed="false">
      <c r="A80" s="86" t="s">
        <v>52</v>
      </c>
      <c r="B80" s="71" t="s">
        <v>94</v>
      </c>
      <c r="C80" s="71"/>
      <c r="D80" s="71"/>
      <c r="E80" s="71"/>
      <c r="F80" s="71"/>
      <c r="G80" s="71"/>
      <c r="H80" s="71"/>
      <c r="I80" s="71"/>
      <c r="J80" s="64" t="n">
        <v>0</v>
      </c>
    </row>
    <row r="81" customFormat="false" ht="21.95" hidden="false" customHeight="true" outlineLevel="0" collapsed="false">
      <c r="A81" s="79" t="s">
        <v>41</v>
      </c>
      <c r="B81" s="79"/>
      <c r="C81" s="79"/>
      <c r="D81" s="79"/>
      <c r="E81" s="79"/>
      <c r="F81" s="79"/>
      <c r="G81" s="79"/>
      <c r="H81" s="79"/>
      <c r="I81" s="79"/>
      <c r="J81" s="65" t="n">
        <f aca="false">SUM(J75:J80)</f>
        <v>0</v>
      </c>
    </row>
    <row r="82" customFormat="false" ht="21.95" hidden="false" customHeight="true" outlineLevel="0" collapsed="false">
      <c r="A82" s="57" t="s">
        <v>54</v>
      </c>
      <c r="B82" s="63" t="s">
        <v>95</v>
      </c>
      <c r="C82" s="63"/>
      <c r="D82" s="63"/>
      <c r="E82" s="63"/>
      <c r="F82" s="63"/>
      <c r="G82" s="63"/>
      <c r="H82" s="63"/>
      <c r="I82" s="63"/>
      <c r="J82" s="64" t="n">
        <f aca="false">ROUND(I39*J81,2)</f>
        <v>0</v>
      </c>
    </row>
    <row r="83" customFormat="false" ht="21.95" hidden="false" customHeight="true" outlineLevel="0" collapsed="false">
      <c r="A83" s="57" t="s">
        <v>35</v>
      </c>
      <c r="B83" s="57"/>
      <c r="C83" s="57"/>
      <c r="D83" s="57"/>
      <c r="E83" s="57"/>
      <c r="F83" s="57"/>
      <c r="G83" s="57"/>
      <c r="H83" s="57"/>
      <c r="I83" s="57"/>
      <c r="J83" s="82" t="n">
        <f aca="false">SUM(J81:J82)</f>
        <v>0</v>
      </c>
    </row>
    <row r="84" customFormat="false" ht="25.5" hidden="false" customHeight="true" outlineLevel="0" collapsed="false">
      <c r="A84" s="47"/>
      <c r="B84" s="47"/>
      <c r="C84" s="47"/>
      <c r="D84" s="47"/>
      <c r="E84" s="47"/>
      <c r="F84" s="47"/>
      <c r="G84" s="47"/>
      <c r="H84" s="47"/>
      <c r="I84" s="47"/>
      <c r="J84" s="47"/>
    </row>
    <row r="85" customFormat="false" ht="24.6" hidden="false" customHeight="true" outlineLevel="0" collapsed="false">
      <c r="A85" s="48" t="s">
        <v>96</v>
      </c>
      <c r="B85" s="48"/>
      <c r="C85" s="48"/>
      <c r="D85" s="48"/>
      <c r="E85" s="48"/>
      <c r="F85" s="48"/>
      <c r="G85" s="48"/>
      <c r="H85" s="48"/>
      <c r="I85" s="48"/>
      <c r="J85" s="48"/>
    </row>
    <row r="86" customFormat="false" ht="21.95" hidden="false" customHeight="true" outlineLevel="0" collapsed="false">
      <c r="A86" s="56"/>
      <c r="B86" s="56" t="s">
        <v>97</v>
      </c>
      <c r="C86" s="56"/>
      <c r="D86" s="56"/>
      <c r="E86" s="56"/>
      <c r="F86" s="56"/>
      <c r="G86" s="56"/>
      <c r="H86" s="56"/>
      <c r="I86" s="56"/>
      <c r="J86" s="56" t="s">
        <v>38</v>
      </c>
    </row>
    <row r="87" customFormat="false" ht="21.95" hidden="false" customHeight="true" outlineLevel="0" collapsed="false">
      <c r="A87" s="57" t="s">
        <v>14</v>
      </c>
      <c r="B87" s="63" t="s">
        <v>98</v>
      </c>
      <c r="C87" s="63"/>
      <c r="D87" s="63"/>
      <c r="E87" s="63"/>
      <c r="F87" s="63"/>
      <c r="G87" s="63"/>
      <c r="H87" s="63"/>
      <c r="I87" s="63"/>
      <c r="J87" s="87"/>
    </row>
    <row r="88" customFormat="false" ht="21.95" hidden="false" customHeight="true" outlineLevel="0" collapsed="false">
      <c r="A88" s="57" t="s">
        <v>17</v>
      </c>
      <c r="B88" s="63" t="s">
        <v>99</v>
      </c>
      <c r="C88" s="63"/>
      <c r="D88" s="63"/>
      <c r="E88" s="63"/>
      <c r="F88" s="63"/>
      <c r="G88" s="63"/>
      <c r="H88" s="63"/>
      <c r="I88" s="63"/>
      <c r="J88" s="88"/>
    </row>
    <row r="89" customFormat="false" ht="21.95" hidden="false" customHeight="true" outlineLevel="0" collapsed="false">
      <c r="A89" s="57" t="s">
        <v>33</v>
      </c>
      <c r="B89" s="63" t="s">
        <v>100</v>
      </c>
      <c r="C89" s="63"/>
      <c r="D89" s="63"/>
      <c r="E89" s="63"/>
      <c r="F89" s="63"/>
      <c r="G89" s="63"/>
      <c r="H89" s="63"/>
      <c r="I89" s="63"/>
      <c r="J89" s="88"/>
    </row>
    <row r="90" customFormat="false" ht="21.95" hidden="false" customHeight="true" outlineLevel="0" collapsed="false">
      <c r="A90" s="57" t="s">
        <v>48</v>
      </c>
      <c r="B90" s="58" t="s">
        <v>101</v>
      </c>
      <c r="C90" s="58"/>
      <c r="D90" s="58"/>
      <c r="E90" s="58"/>
      <c r="F90" s="58"/>
      <c r="G90" s="58"/>
      <c r="H90" s="58"/>
      <c r="I90" s="58"/>
      <c r="J90" s="88"/>
    </row>
    <row r="91" customFormat="false" ht="20.85" hidden="false" customHeight="true" outlineLevel="0" collapsed="false">
      <c r="A91" s="57" t="s">
        <v>69</v>
      </c>
      <c r="B91" s="57"/>
      <c r="C91" s="57"/>
      <c r="D91" s="57"/>
      <c r="E91" s="57"/>
      <c r="F91" s="57"/>
      <c r="G91" s="57"/>
      <c r="H91" s="57"/>
      <c r="I91" s="57"/>
      <c r="J91" s="80" t="n">
        <f aca="false">SUM(J87:J90)</f>
        <v>0</v>
      </c>
    </row>
    <row r="92" customFormat="false" ht="14.65" hidden="false" customHeight="true" outlineLevel="0" collapsed="false">
      <c r="A92" s="66" t="s">
        <v>102</v>
      </c>
      <c r="B92" s="66"/>
      <c r="C92" s="66"/>
      <c r="D92" s="66"/>
      <c r="E92" s="66"/>
      <c r="F92" s="66"/>
      <c r="G92" s="66"/>
      <c r="H92" s="66"/>
      <c r="I92" s="66"/>
      <c r="J92" s="66"/>
    </row>
    <row r="93" customFormat="false" ht="36.2" hidden="false" customHeight="true" outlineLevel="0" collapsed="false">
      <c r="A93" s="47"/>
      <c r="B93" s="47"/>
      <c r="C93" s="47"/>
      <c r="D93" s="47"/>
      <c r="E93" s="47"/>
      <c r="F93" s="47"/>
      <c r="G93" s="47"/>
      <c r="H93" s="47"/>
      <c r="I93" s="47"/>
      <c r="J93" s="47"/>
    </row>
    <row r="94" customFormat="false" ht="26.1" hidden="false" customHeight="true" outlineLevel="0" collapsed="false">
      <c r="A94" s="48" t="s">
        <v>103</v>
      </c>
      <c r="B94" s="48"/>
      <c r="C94" s="48"/>
      <c r="D94" s="48"/>
      <c r="E94" s="48"/>
      <c r="F94" s="48"/>
      <c r="G94" s="48"/>
      <c r="H94" s="48"/>
      <c r="I94" s="48"/>
      <c r="J94" s="48"/>
    </row>
    <row r="95" customFormat="false" ht="20.25" hidden="false" customHeight="true" outlineLevel="0" collapsed="false">
      <c r="A95" s="56"/>
      <c r="B95" s="56" t="s">
        <v>104</v>
      </c>
      <c r="C95" s="56"/>
      <c r="D95" s="56"/>
      <c r="E95" s="56"/>
      <c r="F95" s="56"/>
      <c r="G95" s="56"/>
      <c r="H95" s="56"/>
      <c r="I95" s="35" t="s">
        <v>29</v>
      </c>
      <c r="J95" s="84" t="s">
        <v>38</v>
      </c>
    </row>
    <row r="96" customFormat="false" ht="20.25" hidden="false" customHeight="true" outlineLevel="0" collapsed="false">
      <c r="A96" s="61" t="s">
        <v>105</v>
      </c>
      <c r="B96" s="61"/>
      <c r="C96" s="61"/>
      <c r="D96" s="61"/>
      <c r="E96" s="61"/>
      <c r="F96" s="61"/>
      <c r="G96" s="61"/>
      <c r="H96" s="61"/>
      <c r="I96" s="89" t="s">
        <v>66</v>
      </c>
      <c r="J96" s="90" t="n">
        <f aca="false">J18+J59+J69+J83+J91</f>
        <v>0</v>
      </c>
    </row>
    <row r="97" customFormat="false" ht="20.25" hidden="false" customHeight="true" outlineLevel="0" collapsed="false">
      <c r="A97" s="91" t="s">
        <v>14</v>
      </c>
      <c r="B97" s="91" t="s">
        <v>106</v>
      </c>
      <c r="C97" s="91"/>
      <c r="D97" s="91"/>
      <c r="E97" s="91"/>
      <c r="F97" s="91"/>
      <c r="G97" s="91"/>
      <c r="H97" s="91"/>
      <c r="I97" s="92" t="n">
        <v>0.015</v>
      </c>
      <c r="J97" s="64" t="n">
        <f aca="false">ROUND(I97*J96,2)</f>
        <v>0</v>
      </c>
    </row>
    <row r="98" customFormat="false" ht="20.25" hidden="false" customHeight="true" outlineLevel="0" collapsed="false">
      <c r="A98" s="61" t="s">
        <v>107</v>
      </c>
      <c r="B98" s="61"/>
      <c r="C98" s="61"/>
      <c r="D98" s="61"/>
      <c r="E98" s="61"/>
      <c r="F98" s="61"/>
      <c r="G98" s="61"/>
      <c r="H98" s="61"/>
      <c r="I98" s="93" t="s">
        <v>66</v>
      </c>
      <c r="J98" s="90" t="n">
        <f aca="false">J96+J97</f>
        <v>0</v>
      </c>
    </row>
    <row r="99" customFormat="false" ht="20.25" hidden="false" customHeight="true" outlineLevel="0" collapsed="false">
      <c r="A99" s="91" t="s">
        <v>17</v>
      </c>
      <c r="B99" s="91" t="s">
        <v>108</v>
      </c>
      <c r="C99" s="91"/>
      <c r="D99" s="91"/>
      <c r="E99" s="91"/>
      <c r="F99" s="91"/>
      <c r="G99" s="91"/>
      <c r="H99" s="91"/>
      <c r="I99" s="92" t="n">
        <v>0.05</v>
      </c>
      <c r="J99" s="64" t="n">
        <f aca="false">ROUND(I99*J98,2)</f>
        <v>0</v>
      </c>
    </row>
    <row r="100" customFormat="false" ht="20.25" hidden="false" customHeight="true" outlineLevel="0" collapsed="false">
      <c r="A100" s="61" t="s">
        <v>109</v>
      </c>
      <c r="B100" s="61"/>
      <c r="C100" s="61"/>
      <c r="D100" s="61"/>
      <c r="E100" s="61"/>
      <c r="F100" s="61"/>
      <c r="G100" s="61"/>
      <c r="H100" s="61"/>
      <c r="I100" s="93" t="s">
        <v>66</v>
      </c>
      <c r="J100" s="90" t="n">
        <f aca="false">J96+J97+J99</f>
        <v>0</v>
      </c>
    </row>
    <row r="101" customFormat="false" ht="20.25" hidden="false" customHeight="true" outlineLevel="0" collapsed="false">
      <c r="A101" s="91" t="s">
        <v>33</v>
      </c>
      <c r="B101" s="91" t="s">
        <v>110</v>
      </c>
      <c r="C101" s="91"/>
      <c r="D101" s="91"/>
      <c r="E101" s="91"/>
      <c r="F101" s="91"/>
      <c r="G101" s="91"/>
      <c r="H101" s="91"/>
      <c r="I101" s="59" t="s">
        <v>66</v>
      </c>
      <c r="J101" s="73" t="s">
        <v>66</v>
      </c>
    </row>
    <row r="102" customFormat="false" ht="20.25" hidden="false" customHeight="true" outlineLevel="0" collapsed="false">
      <c r="A102" s="94" t="s">
        <v>111</v>
      </c>
      <c r="B102" s="63" t="s">
        <v>112</v>
      </c>
      <c r="C102" s="63"/>
      <c r="D102" s="63"/>
      <c r="E102" s="63"/>
      <c r="F102" s="63"/>
      <c r="G102" s="63"/>
      <c r="H102" s="63"/>
      <c r="I102" s="95" t="n">
        <v>0.076</v>
      </c>
      <c r="J102" s="64" t="n">
        <f aca="false">ROUND(($J$100/(1-$I$108))*I102,2)</f>
        <v>0</v>
      </c>
    </row>
    <row r="103" customFormat="false" ht="20.25" hidden="false" customHeight="true" outlineLevel="0" collapsed="false">
      <c r="A103" s="94" t="s">
        <v>113</v>
      </c>
      <c r="B103" s="63" t="s">
        <v>114</v>
      </c>
      <c r="C103" s="63"/>
      <c r="D103" s="63"/>
      <c r="E103" s="63"/>
      <c r="F103" s="63"/>
      <c r="G103" s="63"/>
      <c r="H103" s="63"/>
      <c r="I103" s="95" t="n">
        <v>0.0165</v>
      </c>
      <c r="J103" s="64" t="n">
        <f aca="false">ROUND(($J$100/(1-$I$108))*I103,2)</f>
        <v>0</v>
      </c>
    </row>
    <row r="104" customFormat="false" ht="20.25" hidden="false" customHeight="true" outlineLevel="0" collapsed="false">
      <c r="A104" s="94" t="s">
        <v>115</v>
      </c>
      <c r="B104" s="63" t="s">
        <v>116</v>
      </c>
      <c r="C104" s="63"/>
      <c r="D104" s="63"/>
      <c r="E104" s="63"/>
      <c r="F104" s="63"/>
      <c r="G104" s="63"/>
      <c r="H104" s="63"/>
      <c r="I104" s="95" t="n">
        <v>0.03</v>
      </c>
      <c r="J104" s="64" t="n">
        <f aca="false">ROUND(($J$100/(1-$I$108))*I104,2)</f>
        <v>0</v>
      </c>
    </row>
    <row r="105" s="96" customFormat="true" ht="20.25" hidden="false" customHeight="true" outlineLevel="0" collapsed="false">
      <c r="A105" s="94" t="s">
        <v>117</v>
      </c>
      <c r="B105" s="63" t="s">
        <v>94</v>
      </c>
      <c r="C105" s="63"/>
      <c r="D105" s="63"/>
      <c r="E105" s="63"/>
      <c r="F105" s="63"/>
      <c r="G105" s="63"/>
      <c r="H105" s="63"/>
      <c r="I105" s="95" t="n">
        <v>0</v>
      </c>
      <c r="J105" s="64" t="n">
        <f aca="false">ROUND(($J$100/(1-$I$108))*I105,2)</f>
        <v>0</v>
      </c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31"/>
      <c r="AV105" s="31"/>
      <c r="AW105" s="31"/>
      <c r="AX105" s="31"/>
      <c r="AY105" s="31"/>
      <c r="AZ105" s="31"/>
      <c r="BA105" s="31"/>
      <c r="BB105" s="31"/>
      <c r="BC105" s="31"/>
      <c r="BD105" s="31"/>
      <c r="BE105" s="31"/>
      <c r="BF105" s="31"/>
      <c r="BG105" s="31"/>
      <c r="BH105" s="31"/>
      <c r="BI105" s="31"/>
      <c r="BJ105" s="31"/>
      <c r="BK105" s="31"/>
      <c r="BL105" s="31"/>
      <c r="BM105" s="31"/>
      <c r="BN105" s="31"/>
      <c r="BO105" s="31"/>
      <c r="BP105" s="31"/>
      <c r="BQ105" s="31"/>
      <c r="BR105" s="31"/>
      <c r="BS105" s="31"/>
      <c r="BT105" s="31"/>
      <c r="BU105" s="31"/>
      <c r="BV105" s="31"/>
      <c r="BW105" s="31"/>
      <c r="BX105" s="31"/>
      <c r="BY105" s="31"/>
      <c r="BZ105" s="31"/>
      <c r="CA105" s="31"/>
      <c r="CB105" s="31"/>
      <c r="CC105" s="31"/>
      <c r="CD105" s="31"/>
      <c r="CE105" s="31"/>
      <c r="CF105" s="31"/>
      <c r="CG105" s="31"/>
      <c r="CH105" s="31"/>
      <c r="CI105" s="31"/>
      <c r="CJ105" s="31"/>
      <c r="CK105" s="31"/>
      <c r="CL105" s="31"/>
      <c r="CM105" s="31"/>
      <c r="CN105" s="31"/>
      <c r="CO105" s="31"/>
      <c r="CP105" s="31"/>
      <c r="CQ105" s="31"/>
      <c r="CR105" s="31"/>
      <c r="CS105" s="31"/>
      <c r="CT105" s="31"/>
      <c r="CU105" s="31"/>
      <c r="CV105" s="31"/>
      <c r="CW105" s="31"/>
      <c r="CX105" s="31"/>
      <c r="CY105" s="31"/>
      <c r="CZ105" s="31"/>
      <c r="DA105" s="31"/>
      <c r="DB105" s="31"/>
      <c r="DC105" s="31"/>
      <c r="DD105" s="31"/>
      <c r="DE105" s="31"/>
      <c r="DF105" s="31"/>
      <c r="DG105" s="31"/>
      <c r="DH105" s="31"/>
      <c r="DI105" s="31"/>
      <c r="DJ105" s="31"/>
      <c r="DK105" s="31"/>
      <c r="DL105" s="31"/>
      <c r="DM105" s="31"/>
      <c r="DN105" s="31"/>
      <c r="DO105" s="31"/>
      <c r="DP105" s="31"/>
      <c r="DQ105" s="31"/>
      <c r="DR105" s="31"/>
      <c r="DS105" s="31"/>
      <c r="DT105" s="31"/>
      <c r="DU105" s="31"/>
      <c r="DV105" s="31"/>
      <c r="DW105" s="31"/>
      <c r="DX105" s="31"/>
      <c r="DY105" s="31"/>
      <c r="DZ105" s="31"/>
      <c r="EA105" s="31"/>
      <c r="EB105" s="31"/>
      <c r="EC105" s="31"/>
      <c r="ED105" s="31"/>
      <c r="EE105" s="31"/>
      <c r="EF105" s="31"/>
      <c r="EG105" s="31"/>
      <c r="EH105" s="31"/>
      <c r="EI105" s="31"/>
      <c r="EJ105" s="31"/>
      <c r="EK105" s="31"/>
      <c r="EL105" s="31"/>
      <c r="EM105" s="31"/>
      <c r="EN105" s="31"/>
      <c r="EO105" s="31"/>
      <c r="EP105" s="31"/>
      <c r="EQ105" s="31"/>
      <c r="ER105" s="31"/>
      <c r="ES105" s="31"/>
      <c r="ET105" s="31"/>
      <c r="EU105" s="31"/>
      <c r="EV105" s="31"/>
      <c r="EW105" s="31"/>
      <c r="EX105" s="31"/>
      <c r="EY105" s="31"/>
      <c r="EZ105" s="31"/>
      <c r="FA105" s="31"/>
      <c r="FB105" s="31"/>
      <c r="FC105" s="31"/>
      <c r="FD105" s="31"/>
      <c r="FE105" s="31"/>
      <c r="FF105" s="31"/>
      <c r="FG105" s="31"/>
      <c r="FH105" s="31"/>
      <c r="FI105" s="31"/>
      <c r="FJ105" s="31"/>
      <c r="FK105" s="31"/>
      <c r="FL105" s="31"/>
      <c r="FM105" s="31"/>
      <c r="FN105" s="31"/>
      <c r="FO105" s="31"/>
      <c r="FP105" s="31"/>
      <c r="FQ105" s="31"/>
      <c r="FR105" s="31"/>
      <c r="FS105" s="31"/>
      <c r="FT105" s="31"/>
      <c r="FU105" s="31"/>
      <c r="FV105" s="31"/>
      <c r="FW105" s="31"/>
      <c r="FX105" s="31"/>
      <c r="FY105" s="31"/>
      <c r="FZ105" s="31"/>
      <c r="GA105" s="31"/>
      <c r="GB105" s="31"/>
      <c r="GC105" s="31"/>
      <c r="GD105" s="31"/>
      <c r="GE105" s="31"/>
      <c r="GF105" s="31"/>
      <c r="GG105" s="31"/>
      <c r="GH105" s="31"/>
      <c r="GI105" s="31"/>
      <c r="GJ105" s="31"/>
      <c r="GK105" s="31"/>
      <c r="GL105" s="31"/>
      <c r="GM105" s="31"/>
      <c r="GN105" s="31"/>
      <c r="GO105" s="31"/>
      <c r="GP105" s="31"/>
      <c r="GQ105" s="31"/>
      <c r="GR105" s="31"/>
      <c r="GS105" s="31"/>
      <c r="GT105" s="31"/>
      <c r="GU105" s="31"/>
      <c r="GV105" s="31"/>
      <c r="GW105" s="31"/>
      <c r="GX105" s="31"/>
      <c r="GY105" s="31"/>
      <c r="GZ105" s="31"/>
      <c r="HA105" s="31"/>
      <c r="HB105" s="31"/>
      <c r="HC105" s="31"/>
      <c r="HD105" s="31"/>
      <c r="HE105" s="31"/>
      <c r="HF105" s="31"/>
      <c r="HG105" s="31"/>
      <c r="HH105" s="31"/>
      <c r="HI105" s="31"/>
      <c r="HJ105" s="31"/>
      <c r="HK105" s="31"/>
      <c r="HL105" s="31"/>
      <c r="HM105" s="31"/>
      <c r="HN105" s="31"/>
      <c r="HO105" s="31"/>
      <c r="HP105" s="31"/>
      <c r="HQ105" s="31"/>
      <c r="HR105" s="31"/>
      <c r="HS105" s="31"/>
      <c r="HT105" s="31"/>
      <c r="HU105" s="31"/>
      <c r="HV105" s="31"/>
      <c r="HW105" s="31"/>
      <c r="HX105" s="31"/>
      <c r="HY105" s="31"/>
      <c r="HZ105" s="31"/>
      <c r="IA105" s="31"/>
      <c r="IB105" s="31"/>
      <c r="IC105" s="31"/>
      <c r="ID105" s="31"/>
      <c r="IE105" s="31"/>
      <c r="IF105" s="31"/>
      <c r="IG105" s="31"/>
      <c r="IH105" s="31"/>
      <c r="II105" s="31"/>
      <c r="IJ105" s="31"/>
      <c r="IK105" s="31"/>
      <c r="IL105" s="31"/>
      <c r="IM105" s="31"/>
      <c r="IN105" s="31"/>
      <c r="IO105" s="31"/>
      <c r="IP105" s="31"/>
      <c r="IQ105" s="31"/>
      <c r="IR105" s="31"/>
      <c r="IS105" s="31"/>
      <c r="IT105" s="31"/>
      <c r="IU105" s="31"/>
      <c r="IV105" s="31"/>
      <c r="IW105" s="31"/>
      <c r="IX105" s="31"/>
      <c r="IY105" s="31"/>
      <c r="IZ105" s="31"/>
      <c r="JA105" s="31"/>
      <c r="JB105" s="31"/>
      <c r="JC105" s="31"/>
      <c r="JD105" s="31"/>
      <c r="JE105" s="31"/>
      <c r="JF105" s="31"/>
      <c r="JG105" s="31"/>
      <c r="JH105" s="31"/>
      <c r="JI105" s="31"/>
      <c r="JJ105" s="31"/>
      <c r="JK105" s="31"/>
      <c r="JL105" s="31"/>
      <c r="JM105" s="31"/>
      <c r="JN105" s="31"/>
      <c r="JO105" s="31"/>
      <c r="JP105" s="31"/>
      <c r="JQ105" s="31"/>
      <c r="JR105" s="31"/>
      <c r="JS105" s="31"/>
      <c r="JT105" s="31"/>
      <c r="JU105" s="31"/>
      <c r="JV105" s="31"/>
      <c r="JW105" s="31"/>
      <c r="JX105" s="31"/>
      <c r="JY105" s="31"/>
      <c r="JZ105" s="31"/>
      <c r="KA105" s="31"/>
      <c r="KB105" s="31"/>
      <c r="KC105" s="31"/>
      <c r="KD105" s="31"/>
      <c r="KE105" s="31"/>
      <c r="KF105" s="31"/>
      <c r="KG105" s="31"/>
      <c r="KH105" s="31"/>
      <c r="KI105" s="31"/>
      <c r="KJ105" s="31"/>
      <c r="KK105" s="31"/>
      <c r="KL105" s="31"/>
      <c r="KM105" s="31"/>
      <c r="KN105" s="31"/>
      <c r="KO105" s="31"/>
      <c r="KP105" s="31"/>
      <c r="KQ105" s="31"/>
      <c r="KR105" s="31"/>
      <c r="KS105" s="31"/>
      <c r="KT105" s="31"/>
      <c r="KU105" s="31"/>
      <c r="KV105" s="31"/>
      <c r="KW105" s="31"/>
      <c r="KX105" s="31"/>
      <c r="KY105" s="31"/>
      <c r="KZ105" s="31"/>
      <c r="LA105" s="31"/>
      <c r="LB105" s="31"/>
      <c r="LC105" s="31"/>
      <c r="LD105" s="31"/>
      <c r="LE105" s="31"/>
      <c r="LF105" s="31"/>
      <c r="LG105" s="31"/>
      <c r="LH105" s="31"/>
      <c r="LI105" s="31"/>
      <c r="LJ105" s="31"/>
      <c r="LK105" s="31"/>
      <c r="LL105" s="31"/>
      <c r="LM105" s="31"/>
      <c r="LN105" s="31"/>
      <c r="LO105" s="31"/>
      <c r="LP105" s="31"/>
      <c r="LQ105" s="31"/>
      <c r="LR105" s="31"/>
      <c r="LS105" s="31"/>
      <c r="LT105" s="31"/>
      <c r="LU105" s="31"/>
      <c r="LV105" s="31"/>
      <c r="LW105" s="31"/>
      <c r="LX105" s="31"/>
      <c r="LY105" s="31"/>
      <c r="LZ105" s="31"/>
      <c r="MA105" s="31"/>
      <c r="MB105" s="31"/>
      <c r="MC105" s="31"/>
      <c r="MD105" s="31"/>
      <c r="ME105" s="31"/>
      <c r="MF105" s="31"/>
      <c r="MG105" s="31"/>
      <c r="MH105" s="31"/>
      <c r="MI105" s="31"/>
      <c r="MJ105" s="31"/>
      <c r="MK105" s="31"/>
      <c r="ML105" s="31"/>
      <c r="MM105" s="31"/>
      <c r="MN105" s="31"/>
      <c r="MO105" s="31"/>
      <c r="MP105" s="31"/>
      <c r="MQ105" s="31"/>
      <c r="MR105" s="31"/>
      <c r="MS105" s="31"/>
      <c r="MT105" s="31"/>
      <c r="MU105" s="31"/>
      <c r="MV105" s="31"/>
      <c r="MW105" s="31"/>
      <c r="MX105" s="31"/>
      <c r="MY105" s="31"/>
      <c r="MZ105" s="31"/>
      <c r="NA105" s="31"/>
      <c r="NB105" s="31"/>
      <c r="NC105" s="31"/>
      <c r="ND105" s="31"/>
      <c r="NE105" s="31"/>
      <c r="NF105" s="31"/>
      <c r="NG105" s="31"/>
      <c r="NH105" s="31"/>
      <c r="NI105" s="31"/>
      <c r="NJ105" s="31"/>
      <c r="NK105" s="31"/>
      <c r="NL105" s="31"/>
      <c r="NM105" s="31"/>
      <c r="NN105" s="31"/>
      <c r="NO105" s="31"/>
      <c r="NP105" s="31"/>
      <c r="NQ105" s="31"/>
      <c r="NR105" s="31"/>
      <c r="NS105" s="31"/>
      <c r="NT105" s="31"/>
      <c r="NU105" s="31"/>
      <c r="NV105" s="31"/>
      <c r="NW105" s="31"/>
      <c r="NX105" s="31"/>
      <c r="NY105" s="31"/>
      <c r="NZ105" s="31"/>
      <c r="OA105" s="31"/>
      <c r="OB105" s="31"/>
      <c r="OC105" s="31"/>
      <c r="OD105" s="31"/>
      <c r="OE105" s="31"/>
      <c r="OF105" s="31"/>
      <c r="OG105" s="31"/>
      <c r="OH105" s="31"/>
      <c r="OI105" s="31"/>
      <c r="OJ105" s="31"/>
      <c r="OK105" s="31"/>
      <c r="OL105" s="31"/>
      <c r="OM105" s="31"/>
      <c r="ON105" s="31"/>
      <c r="OO105" s="31"/>
      <c r="OP105" s="31"/>
      <c r="OQ105" s="31"/>
      <c r="OR105" s="31"/>
      <c r="OS105" s="31"/>
      <c r="OT105" s="31"/>
      <c r="OU105" s="31"/>
      <c r="OV105" s="31"/>
      <c r="OW105" s="31"/>
      <c r="OX105" s="31"/>
      <c r="OY105" s="31"/>
      <c r="OZ105" s="31"/>
      <c r="PA105" s="31"/>
      <c r="PB105" s="31"/>
      <c r="PC105" s="31"/>
      <c r="PD105" s="31"/>
      <c r="PE105" s="31"/>
      <c r="PF105" s="31"/>
      <c r="PG105" s="31"/>
      <c r="PH105" s="31"/>
      <c r="PI105" s="31"/>
      <c r="PJ105" s="31"/>
      <c r="PK105" s="31"/>
      <c r="PL105" s="31"/>
      <c r="PM105" s="31"/>
      <c r="PN105" s="31"/>
      <c r="PO105" s="31"/>
      <c r="PP105" s="31"/>
      <c r="PQ105" s="31"/>
      <c r="PR105" s="31"/>
      <c r="PS105" s="31"/>
      <c r="PT105" s="31"/>
      <c r="PU105" s="31"/>
      <c r="PV105" s="31"/>
      <c r="PW105" s="31"/>
      <c r="PX105" s="31"/>
      <c r="PY105" s="31"/>
      <c r="PZ105" s="31"/>
      <c r="QA105" s="31"/>
      <c r="QB105" s="31"/>
      <c r="QC105" s="31"/>
      <c r="QD105" s="31"/>
      <c r="QE105" s="31"/>
      <c r="QF105" s="31"/>
      <c r="QG105" s="31"/>
      <c r="QH105" s="31"/>
      <c r="QI105" s="31"/>
      <c r="QJ105" s="31"/>
      <c r="QK105" s="31"/>
      <c r="QL105" s="31"/>
      <c r="QM105" s="31"/>
      <c r="QN105" s="31"/>
      <c r="QO105" s="31"/>
      <c r="QP105" s="31"/>
      <c r="QQ105" s="31"/>
      <c r="QR105" s="31"/>
      <c r="QS105" s="31"/>
      <c r="QT105" s="31"/>
      <c r="QU105" s="31"/>
      <c r="QV105" s="31"/>
      <c r="QW105" s="31"/>
      <c r="QX105" s="31"/>
      <c r="QY105" s="31"/>
      <c r="QZ105" s="31"/>
      <c r="RA105" s="31"/>
      <c r="RB105" s="31"/>
      <c r="RC105" s="31"/>
      <c r="RD105" s="31"/>
      <c r="RE105" s="31"/>
      <c r="RF105" s="31"/>
      <c r="RG105" s="31"/>
      <c r="RH105" s="31"/>
      <c r="RI105" s="31"/>
      <c r="RJ105" s="31"/>
      <c r="RK105" s="31"/>
      <c r="RL105" s="31"/>
      <c r="RM105" s="31"/>
      <c r="RN105" s="31"/>
      <c r="RO105" s="31"/>
      <c r="RP105" s="31"/>
      <c r="RQ105" s="31"/>
      <c r="RR105" s="31"/>
      <c r="RS105" s="31"/>
      <c r="RT105" s="31"/>
      <c r="RU105" s="31"/>
      <c r="RV105" s="31"/>
      <c r="RW105" s="31"/>
      <c r="RX105" s="31"/>
      <c r="RY105" s="31"/>
      <c r="RZ105" s="31"/>
      <c r="SA105" s="31"/>
      <c r="SB105" s="31"/>
      <c r="SC105" s="31"/>
      <c r="SD105" s="31"/>
      <c r="SE105" s="31"/>
      <c r="SF105" s="31"/>
      <c r="SG105" s="31"/>
      <c r="SH105" s="31"/>
      <c r="SI105" s="31"/>
      <c r="SJ105" s="31"/>
      <c r="SK105" s="31"/>
      <c r="SL105" s="31"/>
      <c r="SM105" s="31"/>
      <c r="SN105" s="31"/>
      <c r="SO105" s="31"/>
      <c r="SP105" s="31"/>
      <c r="SQ105" s="31"/>
      <c r="SR105" s="31"/>
      <c r="SS105" s="31"/>
      <c r="ST105" s="31"/>
      <c r="SU105" s="31"/>
      <c r="SV105" s="31"/>
      <c r="SW105" s="31"/>
      <c r="SX105" s="31"/>
      <c r="SY105" s="31"/>
      <c r="SZ105" s="31"/>
      <c r="TA105" s="31"/>
      <c r="TB105" s="31"/>
      <c r="TC105" s="31"/>
      <c r="TD105" s="31"/>
      <c r="TE105" s="31"/>
      <c r="TF105" s="31"/>
      <c r="TG105" s="31"/>
      <c r="TH105" s="31"/>
      <c r="TI105" s="31"/>
      <c r="TJ105" s="31"/>
      <c r="TK105" s="31"/>
      <c r="TL105" s="31"/>
      <c r="TM105" s="31"/>
      <c r="TN105" s="31"/>
      <c r="TO105" s="31"/>
      <c r="TP105" s="31"/>
      <c r="TQ105" s="31"/>
      <c r="TR105" s="31"/>
      <c r="TS105" s="31"/>
      <c r="TT105" s="31"/>
      <c r="TU105" s="31"/>
      <c r="TV105" s="31"/>
      <c r="TW105" s="31"/>
      <c r="TX105" s="31"/>
      <c r="TY105" s="31"/>
      <c r="TZ105" s="31"/>
      <c r="UA105" s="31"/>
      <c r="UB105" s="31"/>
      <c r="UC105" s="31"/>
      <c r="UD105" s="31"/>
      <c r="UE105" s="31"/>
      <c r="UF105" s="31"/>
      <c r="UG105" s="31"/>
      <c r="UH105" s="31"/>
      <c r="UI105" s="31"/>
      <c r="UJ105" s="31"/>
      <c r="UK105" s="31"/>
      <c r="UL105" s="31"/>
      <c r="UM105" s="31"/>
      <c r="UN105" s="31"/>
      <c r="UO105" s="31"/>
      <c r="UP105" s="31"/>
      <c r="UQ105" s="31"/>
      <c r="UR105" s="31"/>
      <c r="US105" s="31"/>
      <c r="UT105" s="31"/>
      <c r="UU105" s="31"/>
      <c r="UV105" s="31"/>
      <c r="UW105" s="31"/>
      <c r="UX105" s="31"/>
      <c r="UY105" s="31"/>
      <c r="UZ105" s="31"/>
      <c r="VA105" s="31"/>
      <c r="VB105" s="31"/>
      <c r="VC105" s="31"/>
      <c r="VD105" s="31"/>
      <c r="VE105" s="31"/>
      <c r="VF105" s="31"/>
      <c r="VG105" s="31"/>
      <c r="VH105" s="31"/>
      <c r="VI105" s="31"/>
      <c r="VJ105" s="31"/>
      <c r="VK105" s="31"/>
      <c r="VL105" s="31"/>
      <c r="VM105" s="31"/>
      <c r="VN105" s="31"/>
      <c r="VO105" s="31"/>
      <c r="VP105" s="31"/>
      <c r="VQ105" s="31"/>
      <c r="VR105" s="31"/>
      <c r="VS105" s="31"/>
      <c r="VT105" s="31"/>
      <c r="VU105" s="31"/>
      <c r="VV105" s="31"/>
      <c r="VW105" s="31"/>
      <c r="VX105" s="31"/>
      <c r="VY105" s="31"/>
      <c r="VZ105" s="31"/>
      <c r="WA105" s="31"/>
      <c r="WB105" s="31"/>
      <c r="WC105" s="31"/>
      <c r="WD105" s="31"/>
      <c r="WE105" s="31"/>
      <c r="WF105" s="31"/>
      <c r="WG105" s="31"/>
      <c r="WH105" s="31"/>
      <c r="WI105" s="31"/>
      <c r="WJ105" s="31"/>
      <c r="WK105" s="31"/>
      <c r="WL105" s="31"/>
      <c r="WM105" s="31"/>
      <c r="WN105" s="31"/>
      <c r="WO105" s="31"/>
      <c r="WP105" s="31"/>
      <c r="WQ105" s="31"/>
      <c r="WR105" s="31"/>
      <c r="WS105" s="31"/>
      <c r="WT105" s="31"/>
      <c r="WU105" s="31"/>
      <c r="WV105" s="31"/>
      <c r="WW105" s="31"/>
      <c r="WX105" s="31"/>
      <c r="WY105" s="31"/>
      <c r="WZ105" s="31"/>
      <c r="XA105" s="31"/>
      <c r="XB105" s="31"/>
      <c r="XC105" s="31"/>
      <c r="XD105" s="31"/>
      <c r="XE105" s="31"/>
      <c r="XF105" s="31"/>
      <c r="XG105" s="31"/>
      <c r="XH105" s="31"/>
      <c r="XI105" s="31"/>
      <c r="XJ105" s="31"/>
      <c r="XK105" s="31"/>
      <c r="XL105" s="31"/>
      <c r="XM105" s="31"/>
      <c r="XN105" s="31"/>
      <c r="XO105" s="31"/>
      <c r="XP105" s="31"/>
      <c r="XQ105" s="31"/>
      <c r="XR105" s="31"/>
      <c r="XS105" s="31"/>
      <c r="XT105" s="31"/>
      <c r="XU105" s="31"/>
      <c r="XV105" s="31"/>
      <c r="XW105" s="31"/>
      <c r="XX105" s="31"/>
      <c r="XY105" s="31"/>
      <c r="XZ105" s="31"/>
      <c r="YA105" s="31"/>
      <c r="YB105" s="31"/>
      <c r="YC105" s="31"/>
      <c r="YD105" s="31"/>
      <c r="YE105" s="31"/>
      <c r="YF105" s="31"/>
      <c r="YG105" s="31"/>
      <c r="YH105" s="31"/>
      <c r="YI105" s="31"/>
      <c r="YJ105" s="31"/>
      <c r="YK105" s="31"/>
      <c r="YL105" s="31"/>
      <c r="YM105" s="31"/>
      <c r="YN105" s="31"/>
      <c r="YO105" s="31"/>
      <c r="YP105" s="31"/>
      <c r="YQ105" s="31"/>
      <c r="YR105" s="31"/>
      <c r="YS105" s="31"/>
      <c r="YT105" s="31"/>
      <c r="YU105" s="31"/>
      <c r="YV105" s="31"/>
      <c r="YW105" s="31"/>
      <c r="YX105" s="31"/>
      <c r="YY105" s="31"/>
      <c r="YZ105" s="31"/>
      <c r="ZA105" s="31"/>
      <c r="ZB105" s="31"/>
      <c r="ZC105" s="31"/>
      <c r="ZD105" s="31"/>
      <c r="ZE105" s="31"/>
      <c r="ZF105" s="31"/>
      <c r="ZG105" s="31"/>
      <c r="ZH105" s="31"/>
      <c r="ZI105" s="31"/>
      <c r="ZJ105" s="31"/>
      <c r="ZK105" s="31"/>
      <c r="ZL105" s="31"/>
      <c r="ZM105" s="31"/>
      <c r="ZN105" s="31"/>
      <c r="ZO105" s="31"/>
      <c r="ZP105" s="31"/>
      <c r="ZQ105" s="31"/>
      <c r="ZR105" s="31"/>
      <c r="ZS105" s="31"/>
      <c r="ZT105" s="31"/>
      <c r="ZU105" s="31"/>
      <c r="ZV105" s="31"/>
      <c r="ZW105" s="31"/>
      <c r="ZX105" s="31"/>
      <c r="ZY105" s="31"/>
      <c r="ZZ105" s="31"/>
      <c r="AAA105" s="31"/>
      <c r="AAB105" s="31"/>
      <c r="AAC105" s="31"/>
      <c r="AAD105" s="31"/>
      <c r="AAE105" s="31"/>
      <c r="AAF105" s="31"/>
      <c r="AAG105" s="31"/>
      <c r="AAH105" s="31"/>
      <c r="AAI105" s="31"/>
      <c r="AAJ105" s="31"/>
      <c r="AAK105" s="31"/>
      <c r="AAL105" s="31"/>
      <c r="AAM105" s="31"/>
      <c r="AAN105" s="31"/>
      <c r="AAO105" s="31"/>
      <c r="AAP105" s="31"/>
      <c r="AAQ105" s="31"/>
      <c r="AAR105" s="31"/>
      <c r="AAS105" s="31"/>
      <c r="AAT105" s="31"/>
      <c r="AAU105" s="31"/>
      <c r="AAV105" s="31"/>
      <c r="AAW105" s="31"/>
      <c r="AAX105" s="31"/>
      <c r="AAY105" s="31"/>
      <c r="AAZ105" s="31"/>
      <c r="ABA105" s="31"/>
      <c r="ABB105" s="31"/>
      <c r="ABC105" s="31"/>
      <c r="ABD105" s="31"/>
      <c r="ABE105" s="31"/>
      <c r="ABF105" s="31"/>
      <c r="ABG105" s="31"/>
      <c r="ABH105" s="31"/>
      <c r="ABI105" s="31"/>
      <c r="ABJ105" s="31"/>
      <c r="ABK105" s="31"/>
      <c r="ABL105" s="31"/>
      <c r="ABM105" s="31"/>
      <c r="ABN105" s="31"/>
      <c r="ABO105" s="31"/>
      <c r="ABP105" s="31"/>
      <c r="ABQ105" s="31"/>
      <c r="ABR105" s="31"/>
      <c r="ABS105" s="31"/>
      <c r="ABT105" s="31"/>
      <c r="ABU105" s="31"/>
      <c r="ABV105" s="31"/>
      <c r="ABW105" s="31"/>
      <c r="ABX105" s="31"/>
      <c r="ABY105" s="31"/>
      <c r="ABZ105" s="31"/>
      <c r="ACA105" s="31"/>
      <c r="ACB105" s="31"/>
      <c r="ACC105" s="31"/>
      <c r="ACD105" s="31"/>
      <c r="ACE105" s="31"/>
      <c r="ACF105" s="31"/>
      <c r="ACG105" s="31"/>
      <c r="ACH105" s="31"/>
      <c r="ACI105" s="31"/>
      <c r="ACJ105" s="31"/>
      <c r="ACK105" s="31"/>
      <c r="ACL105" s="31"/>
      <c r="ACM105" s="31"/>
      <c r="ACN105" s="31"/>
      <c r="ACO105" s="31"/>
      <c r="ACP105" s="31"/>
      <c r="ACQ105" s="31"/>
      <c r="ACR105" s="31"/>
      <c r="ACS105" s="31"/>
      <c r="ACT105" s="31"/>
      <c r="ACU105" s="31"/>
      <c r="ACV105" s="31"/>
      <c r="ACW105" s="31"/>
      <c r="ACX105" s="31"/>
      <c r="ACY105" s="31"/>
      <c r="ACZ105" s="31"/>
      <c r="ADA105" s="31"/>
      <c r="ADB105" s="31"/>
      <c r="ADC105" s="31"/>
      <c r="ADD105" s="31"/>
      <c r="ADE105" s="31"/>
      <c r="ADF105" s="31"/>
      <c r="ADG105" s="31"/>
      <c r="ADH105" s="31"/>
      <c r="ADI105" s="31"/>
      <c r="ADJ105" s="31"/>
      <c r="ADK105" s="31"/>
      <c r="ADL105" s="31"/>
      <c r="ADM105" s="31"/>
      <c r="ADN105" s="31"/>
      <c r="ADO105" s="31"/>
      <c r="ADP105" s="31"/>
      <c r="ADQ105" s="31"/>
      <c r="ADR105" s="31"/>
      <c r="ADS105" s="31"/>
      <c r="ADT105" s="31"/>
      <c r="ADU105" s="31"/>
      <c r="ADV105" s="31"/>
      <c r="ADW105" s="31"/>
      <c r="ADX105" s="31"/>
      <c r="ADY105" s="31"/>
      <c r="ADZ105" s="31"/>
      <c r="AEA105" s="31"/>
      <c r="AEB105" s="31"/>
      <c r="AEC105" s="31"/>
      <c r="AED105" s="31"/>
      <c r="AEE105" s="31"/>
      <c r="AEF105" s="31"/>
      <c r="AEG105" s="31"/>
      <c r="AEH105" s="31"/>
      <c r="AEI105" s="31"/>
      <c r="AEJ105" s="31"/>
      <c r="AEK105" s="31"/>
      <c r="AEL105" s="31"/>
      <c r="AEM105" s="31"/>
      <c r="AEN105" s="31"/>
      <c r="AEO105" s="31"/>
      <c r="AEP105" s="31"/>
      <c r="AEQ105" s="31"/>
      <c r="AER105" s="31"/>
      <c r="AES105" s="31"/>
      <c r="AET105" s="31"/>
      <c r="AEU105" s="31"/>
      <c r="AEV105" s="31"/>
      <c r="AEW105" s="31"/>
      <c r="AEX105" s="31"/>
      <c r="AEY105" s="31"/>
      <c r="AEZ105" s="31"/>
      <c r="AFA105" s="31"/>
      <c r="AFB105" s="31"/>
      <c r="AFC105" s="31"/>
      <c r="AFD105" s="31"/>
      <c r="AFE105" s="31"/>
      <c r="AFF105" s="31"/>
      <c r="AFG105" s="31"/>
      <c r="AFH105" s="31"/>
      <c r="AFI105" s="31"/>
      <c r="AFJ105" s="31"/>
      <c r="AFK105" s="31"/>
      <c r="AFL105" s="31"/>
      <c r="AFM105" s="31"/>
      <c r="AFN105" s="31"/>
      <c r="AFO105" s="31"/>
      <c r="AFP105" s="31"/>
      <c r="AFQ105" s="31"/>
      <c r="AFR105" s="31"/>
      <c r="AFS105" s="31"/>
      <c r="AFT105" s="31"/>
      <c r="AFU105" s="31"/>
      <c r="AFV105" s="31"/>
      <c r="AFW105" s="31"/>
      <c r="AFX105" s="31"/>
      <c r="AFY105" s="31"/>
      <c r="AFZ105" s="31"/>
      <c r="AGA105" s="31"/>
      <c r="AGB105" s="31"/>
      <c r="AGC105" s="31"/>
      <c r="AGD105" s="31"/>
      <c r="AGE105" s="31"/>
      <c r="AGF105" s="31"/>
      <c r="AGG105" s="31"/>
      <c r="AGH105" s="31"/>
      <c r="AGI105" s="31"/>
      <c r="AGJ105" s="31"/>
      <c r="AGK105" s="31"/>
      <c r="AGL105" s="31"/>
      <c r="AGM105" s="31"/>
      <c r="AGN105" s="31"/>
      <c r="AGO105" s="31"/>
      <c r="AGP105" s="31"/>
      <c r="AGQ105" s="31"/>
      <c r="AGR105" s="31"/>
      <c r="AGS105" s="31"/>
      <c r="AGT105" s="31"/>
      <c r="AGU105" s="31"/>
      <c r="AGV105" s="31"/>
      <c r="AGW105" s="31"/>
      <c r="AGX105" s="31"/>
      <c r="AGY105" s="31"/>
      <c r="AGZ105" s="31"/>
      <c r="AHA105" s="31"/>
      <c r="AHB105" s="31"/>
      <c r="AHC105" s="31"/>
      <c r="AHD105" s="31"/>
      <c r="AHE105" s="31"/>
      <c r="AHF105" s="31"/>
      <c r="AHG105" s="31"/>
      <c r="AHH105" s="31"/>
      <c r="AHI105" s="31"/>
      <c r="AHJ105" s="31"/>
      <c r="AHK105" s="31"/>
      <c r="AHL105" s="31"/>
      <c r="AHM105" s="31"/>
      <c r="AHN105" s="31"/>
      <c r="AHO105" s="31"/>
      <c r="AHP105" s="31"/>
      <c r="AHQ105" s="31"/>
      <c r="AHR105" s="31"/>
      <c r="AHS105" s="31"/>
      <c r="AHT105" s="31"/>
      <c r="AHU105" s="31"/>
      <c r="AHV105" s="31"/>
      <c r="AHW105" s="31"/>
      <c r="AHX105" s="31"/>
      <c r="AHY105" s="31"/>
      <c r="AHZ105" s="31"/>
      <c r="AIA105" s="31"/>
      <c r="AIB105" s="31"/>
      <c r="AIC105" s="31"/>
      <c r="AID105" s="31"/>
      <c r="AIE105" s="31"/>
      <c r="AIF105" s="31"/>
      <c r="AIG105" s="31"/>
      <c r="AIH105" s="31"/>
      <c r="AII105" s="31"/>
      <c r="AIJ105" s="31"/>
      <c r="AIK105" s="31"/>
      <c r="AIL105" s="31"/>
      <c r="AIM105" s="31"/>
      <c r="AIN105" s="31"/>
      <c r="AIO105" s="31"/>
      <c r="AIP105" s="31"/>
      <c r="AIQ105" s="31"/>
      <c r="AIR105" s="31"/>
      <c r="AIS105" s="31"/>
      <c r="AIT105" s="31"/>
      <c r="AIU105" s="31"/>
      <c r="AIV105" s="31"/>
      <c r="AIW105" s="31"/>
      <c r="AIX105" s="31"/>
      <c r="AIY105" s="31"/>
      <c r="AIZ105" s="31"/>
      <c r="AJA105" s="31"/>
      <c r="AJB105" s="31"/>
      <c r="AJC105" s="31"/>
      <c r="AJD105" s="31"/>
      <c r="AJE105" s="31"/>
      <c r="AJF105" s="31"/>
      <c r="AJG105" s="31"/>
      <c r="AJH105" s="31"/>
      <c r="AJI105" s="31"/>
      <c r="AJJ105" s="31"/>
      <c r="AJK105" s="31"/>
      <c r="AJL105" s="31"/>
      <c r="AJM105" s="31"/>
      <c r="AJN105" s="31"/>
      <c r="AJO105" s="31"/>
      <c r="AJP105" s="31"/>
      <c r="AJQ105" s="31"/>
      <c r="AJR105" s="31"/>
      <c r="AJS105" s="31"/>
      <c r="AJT105" s="31"/>
      <c r="AJU105" s="31"/>
      <c r="AJV105" s="31"/>
      <c r="AJW105" s="31"/>
      <c r="AJX105" s="31"/>
      <c r="AJY105" s="31"/>
      <c r="AJZ105" s="31"/>
      <c r="AKA105" s="31"/>
      <c r="AKB105" s="31"/>
      <c r="AKC105" s="31"/>
      <c r="AKD105" s="31"/>
      <c r="AKE105" s="31"/>
      <c r="AKF105" s="31"/>
      <c r="AKG105" s="31"/>
      <c r="AKH105" s="31"/>
      <c r="AKI105" s="31"/>
      <c r="AKJ105" s="31"/>
      <c r="AKK105" s="31"/>
      <c r="AKL105" s="31"/>
      <c r="AKM105" s="31"/>
      <c r="AKN105" s="31"/>
      <c r="AKO105" s="31"/>
      <c r="AKP105" s="31"/>
      <c r="AKQ105" s="31"/>
      <c r="AKR105" s="31"/>
      <c r="AKS105" s="31"/>
      <c r="AKT105" s="31"/>
      <c r="AKU105" s="31"/>
      <c r="AKV105" s="31"/>
      <c r="AKW105" s="31"/>
      <c r="AKX105" s="31"/>
      <c r="AKY105" s="31"/>
      <c r="AKZ105" s="31"/>
      <c r="ALA105" s="31"/>
      <c r="ALB105" s="31"/>
      <c r="ALC105" s="31"/>
      <c r="ALD105" s="31"/>
      <c r="ALE105" s="31"/>
      <c r="ALF105" s="31"/>
      <c r="ALG105" s="31"/>
      <c r="ALH105" s="31"/>
      <c r="ALI105" s="31"/>
      <c r="ALJ105" s="31"/>
      <c r="ALK105" s="31"/>
      <c r="ALL105" s="31"/>
      <c r="ALM105" s="31"/>
      <c r="ALN105" s="31"/>
      <c r="ALO105" s="31"/>
      <c r="ALP105" s="31"/>
      <c r="ALQ105" s="31"/>
      <c r="ALR105" s="31"/>
      <c r="ALS105" s="31"/>
      <c r="ALT105" s="31"/>
      <c r="ALU105" s="31"/>
      <c r="ALV105" s="31"/>
      <c r="ALW105" s="31"/>
      <c r="ALX105" s="31"/>
      <c r="ALY105" s="31"/>
      <c r="ALZ105" s="31"/>
      <c r="AMA105" s="31"/>
      <c r="AMB105" s="31"/>
      <c r="AMC105" s="31"/>
      <c r="AMD105" s="31"/>
      <c r="AME105" s="31"/>
      <c r="AMF105" s="31"/>
      <c r="AMG105" s="31"/>
      <c r="AMH105" s="31"/>
      <c r="AMI105" s="31"/>
      <c r="AMJ105" s="31"/>
    </row>
    <row r="106" customFormat="false" ht="20.25" hidden="false" customHeight="true" outlineLevel="0" collapsed="false">
      <c r="A106" s="57" t="s">
        <v>35</v>
      </c>
      <c r="B106" s="57"/>
      <c r="C106" s="57"/>
      <c r="D106" s="57"/>
      <c r="E106" s="57"/>
      <c r="F106" s="57"/>
      <c r="G106" s="57"/>
      <c r="H106" s="57"/>
      <c r="I106" s="57"/>
      <c r="J106" s="82" t="n">
        <f aca="false">J108+J97+J99</f>
        <v>0</v>
      </c>
    </row>
    <row r="107" customFormat="false" ht="12.75" hidden="false" customHeight="false" outlineLevel="0" collapsed="false">
      <c r="A107" s="57"/>
      <c r="B107" s="57"/>
      <c r="C107" s="57"/>
      <c r="D107" s="57"/>
      <c r="E107" s="57"/>
      <c r="F107" s="57"/>
      <c r="G107" s="57"/>
      <c r="H107" s="57"/>
      <c r="I107" s="57"/>
      <c r="J107" s="57"/>
    </row>
    <row r="108" customFormat="false" ht="14.65" hidden="false" customHeight="true" outlineLevel="0" collapsed="false">
      <c r="A108" s="97" t="s">
        <v>118</v>
      </c>
      <c r="B108" s="97"/>
      <c r="C108" s="97"/>
      <c r="D108" s="97"/>
      <c r="E108" s="97"/>
      <c r="F108" s="97"/>
      <c r="G108" s="97"/>
      <c r="H108" s="97"/>
      <c r="I108" s="93" t="n">
        <f aca="false">SUM(I102:I105)</f>
        <v>0.1225</v>
      </c>
      <c r="J108" s="90" t="n">
        <f aca="false">SUM(J102:J105)</f>
        <v>0</v>
      </c>
      <c r="K108" s="96"/>
      <c r="L108" s="96"/>
      <c r="M108" s="96"/>
      <c r="N108" s="96"/>
      <c r="O108" s="96"/>
      <c r="P108" s="96"/>
      <c r="Q108" s="9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  <c r="AB108" s="96"/>
      <c r="AC108" s="96"/>
      <c r="AD108" s="96"/>
      <c r="AE108" s="96"/>
      <c r="AF108" s="96"/>
      <c r="AG108" s="96"/>
      <c r="AH108" s="96"/>
      <c r="AI108" s="96"/>
      <c r="AJ108" s="96"/>
      <c r="AK108" s="96"/>
      <c r="AL108" s="96"/>
      <c r="AM108" s="96"/>
      <c r="AN108" s="96"/>
      <c r="AO108" s="96"/>
      <c r="AP108" s="96"/>
      <c r="AQ108" s="96"/>
      <c r="AR108" s="96"/>
      <c r="AS108" s="96"/>
      <c r="AT108" s="96"/>
      <c r="AU108" s="96"/>
      <c r="AV108" s="96"/>
      <c r="AW108" s="96"/>
      <c r="AX108" s="96"/>
      <c r="AY108" s="96"/>
      <c r="AZ108" s="96"/>
      <c r="BA108" s="96"/>
      <c r="BB108" s="96"/>
      <c r="BC108" s="96"/>
      <c r="BD108" s="96"/>
      <c r="BE108" s="96"/>
      <c r="BF108" s="96"/>
      <c r="BG108" s="96"/>
      <c r="BH108" s="96"/>
      <c r="BI108" s="96"/>
      <c r="BJ108" s="96"/>
      <c r="BK108" s="96"/>
      <c r="BL108" s="96"/>
      <c r="BM108" s="96"/>
      <c r="BN108" s="96"/>
      <c r="BO108" s="96"/>
      <c r="BP108" s="96"/>
      <c r="BQ108" s="96"/>
      <c r="BR108" s="96"/>
      <c r="BS108" s="96"/>
      <c r="BT108" s="96"/>
      <c r="BU108" s="96"/>
      <c r="BV108" s="96"/>
      <c r="BW108" s="96"/>
      <c r="BX108" s="96"/>
      <c r="BY108" s="96"/>
      <c r="BZ108" s="96"/>
      <c r="CA108" s="96"/>
      <c r="CB108" s="96"/>
      <c r="CC108" s="96"/>
      <c r="CD108" s="96"/>
      <c r="CE108" s="96"/>
      <c r="CF108" s="96"/>
      <c r="CG108" s="96"/>
      <c r="CH108" s="96"/>
      <c r="CI108" s="96"/>
      <c r="CJ108" s="96"/>
      <c r="CK108" s="96"/>
      <c r="CL108" s="96"/>
      <c r="CM108" s="96"/>
      <c r="CN108" s="96"/>
      <c r="CO108" s="96"/>
      <c r="CP108" s="96"/>
      <c r="CQ108" s="96"/>
      <c r="CR108" s="96"/>
      <c r="CS108" s="96"/>
      <c r="CT108" s="96"/>
      <c r="CU108" s="96"/>
      <c r="CV108" s="96"/>
      <c r="CW108" s="96"/>
      <c r="CX108" s="96"/>
      <c r="CY108" s="96"/>
      <c r="CZ108" s="96"/>
      <c r="DA108" s="96"/>
      <c r="DB108" s="96"/>
      <c r="DC108" s="96"/>
      <c r="DD108" s="96"/>
      <c r="DE108" s="96"/>
      <c r="DF108" s="96"/>
      <c r="DG108" s="96"/>
      <c r="DH108" s="96"/>
      <c r="DI108" s="96"/>
      <c r="DJ108" s="96"/>
      <c r="DK108" s="96"/>
      <c r="DL108" s="96"/>
      <c r="DM108" s="96"/>
      <c r="DN108" s="96"/>
      <c r="DO108" s="96"/>
      <c r="DP108" s="96"/>
      <c r="DQ108" s="96"/>
      <c r="DR108" s="96"/>
      <c r="DS108" s="96"/>
      <c r="DT108" s="96"/>
      <c r="DU108" s="96"/>
      <c r="DV108" s="96"/>
      <c r="DW108" s="96"/>
      <c r="DX108" s="96"/>
      <c r="DY108" s="96"/>
      <c r="DZ108" s="96"/>
      <c r="EA108" s="96"/>
      <c r="EB108" s="96"/>
      <c r="EC108" s="96"/>
      <c r="ED108" s="96"/>
      <c r="EE108" s="96"/>
      <c r="EF108" s="96"/>
      <c r="EG108" s="96"/>
      <c r="EH108" s="96"/>
      <c r="EI108" s="96"/>
      <c r="EJ108" s="96"/>
      <c r="EK108" s="96"/>
      <c r="EL108" s="96"/>
      <c r="EM108" s="96"/>
      <c r="EN108" s="96"/>
      <c r="EO108" s="96"/>
      <c r="EP108" s="96"/>
      <c r="EQ108" s="96"/>
      <c r="ER108" s="96"/>
      <c r="ES108" s="96"/>
      <c r="ET108" s="96"/>
      <c r="EU108" s="96"/>
      <c r="EV108" s="96"/>
      <c r="EW108" s="96"/>
      <c r="EX108" s="96"/>
      <c r="EY108" s="96"/>
      <c r="EZ108" s="96"/>
      <c r="FA108" s="96"/>
      <c r="FB108" s="96"/>
      <c r="FC108" s="96"/>
      <c r="FD108" s="96"/>
      <c r="FE108" s="96"/>
      <c r="FF108" s="96"/>
      <c r="FG108" s="96"/>
      <c r="FH108" s="96"/>
      <c r="FI108" s="96"/>
      <c r="FJ108" s="96"/>
      <c r="FK108" s="96"/>
      <c r="FL108" s="96"/>
      <c r="FM108" s="96"/>
      <c r="FN108" s="96"/>
      <c r="FO108" s="96"/>
      <c r="FP108" s="96"/>
      <c r="FQ108" s="96"/>
      <c r="FR108" s="96"/>
      <c r="FS108" s="96"/>
      <c r="FT108" s="96"/>
      <c r="FU108" s="96"/>
      <c r="FV108" s="96"/>
      <c r="FW108" s="96"/>
      <c r="FX108" s="96"/>
      <c r="FY108" s="96"/>
      <c r="FZ108" s="96"/>
      <c r="GA108" s="96"/>
      <c r="GB108" s="96"/>
      <c r="GC108" s="96"/>
      <c r="GD108" s="96"/>
      <c r="GE108" s="96"/>
      <c r="GF108" s="96"/>
      <c r="GG108" s="96"/>
      <c r="GH108" s="96"/>
      <c r="GI108" s="96"/>
      <c r="GJ108" s="96"/>
      <c r="GK108" s="96"/>
      <c r="GL108" s="96"/>
      <c r="GM108" s="96"/>
      <c r="GN108" s="96"/>
      <c r="GO108" s="96"/>
      <c r="GP108" s="96"/>
      <c r="GQ108" s="96"/>
      <c r="GR108" s="96"/>
      <c r="GS108" s="96"/>
      <c r="GT108" s="96"/>
      <c r="GU108" s="96"/>
      <c r="GV108" s="96"/>
      <c r="GW108" s="96"/>
      <c r="GX108" s="96"/>
      <c r="GY108" s="96"/>
      <c r="GZ108" s="96"/>
      <c r="HA108" s="96"/>
      <c r="HB108" s="96"/>
      <c r="HC108" s="96"/>
      <c r="HD108" s="96"/>
      <c r="HE108" s="96"/>
      <c r="HF108" s="96"/>
      <c r="HG108" s="96"/>
      <c r="HH108" s="96"/>
      <c r="HI108" s="96"/>
      <c r="HJ108" s="96"/>
      <c r="HK108" s="96"/>
      <c r="HL108" s="96"/>
      <c r="HM108" s="96"/>
      <c r="HN108" s="96"/>
      <c r="HO108" s="96"/>
      <c r="HP108" s="96"/>
      <c r="HQ108" s="96"/>
      <c r="HR108" s="96"/>
      <c r="HS108" s="96"/>
      <c r="HT108" s="96"/>
      <c r="HU108" s="96"/>
      <c r="HV108" s="96"/>
      <c r="HW108" s="96"/>
      <c r="HX108" s="96"/>
      <c r="HY108" s="96"/>
      <c r="HZ108" s="96"/>
      <c r="IA108" s="96"/>
      <c r="IB108" s="96"/>
      <c r="IC108" s="96"/>
      <c r="ID108" s="96"/>
      <c r="IE108" s="96"/>
      <c r="IF108" s="96"/>
      <c r="IG108" s="96"/>
      <c r="IH108" s="96"/>
      <c r="II108" s="96"/>
      <c r="IJ108" s="96"/>
      <c r="IK108" s="96"/>
      <c r="IL108" s="96"/>
      <c r="IM108" s="96"/>
      <c r="IN108" s="96"/>
      <c r="IO108" s="96"/>
      <c r="IP108" s="96"/>
      <c r="IQ108" s="96"/>
      <c r="IR108" s="96"/>
      <c r="IS108" s="96"/>
      <c r="IT108" s="96"/>
      <c r="IU108" s="96"/>
      <c r="IV108" s="96"/>
      <c r="IW108" s="96"/>
      <c r="IX108" s="96"/>
      <c r="IY108" s="96"/>
      <c r="IZ108" s="96"/>
      <c r="JA108" s="96"/>
      <c r="JB108" s="96"/>
      <c r="JC108" s="96"/>
      <c r="JD108" s="96"/>
      <c r="JE108" s="96"/>
      <c r="JF108" s="96"/>
      <c r="JG108" s="96"/>
      <c r="JH108" s="96"/>
      <c r="JI108" s="96"/>
      <c r="JJ108" s="96"/>
      <c r="JK108" s="96"/>
      <c r="JL108" s="96"/>
      <c r="JM108" s="96"/>
      <c r="JN108" s="96"/>
      <c r="JO108" s="96"/>
      <c r="JP108" s="96"/>
      <c r="JQ108" s="96"/>
      <c r="JR108" s="96"/>
      <c r="JS108" s="96"/>
      <c r="JT108" s="96"/>
      <c r="JU108" s="96"/>
      <c r="JV108" s="96"/>
      <c r="JW108" s="96"/>
      <c r="JX108" s="96"/>
      <c r="JY108" s="96"/>
      <c r="JZ108" s="96"/>
      <c r="KA108" s="96"/>
      <c r="KB108" s="96"/>
      <c r="KC108" s="96"/>
      <c r="KD108" s="96"/>
      <c r="KE108" s="96"/>
      <c r="KF108" s="96"/>
      <c r="KG108" s="96"/>
      <c r="KH108" s="96"/>
      <c r="KI108" s="96"/>
      <c r="KJ108" s="96"/>
      <c r="KK108" s="96"/>
      <c r="KL108" s="96"/>
      <c r="KM108" s="96"/>
      <c r="KN108" s="96"/>
      <c r="KO108" s="96"/>
      <c r="KP108" s="96"/>
      <c r="KQ108" s="96"/>
      <c r="KR108" s="96"/>
      <c r="KS108" s="96"/>
      <c r="KT108" s="96"/>
      <c r="KU108" s="96"/>
      <c r="KV108" s="96"/>
      <c r="KW108" s="96"/>
      <c r="KX108" s="96"/>
      <c r="KY108" s="96"/>
      <c r="KZ108" s="96"/>
      <c r="LA108" s="96"/>
      <c r="LB108" s="96"/>
      <c r="LC108" s="96"/>
      <c r="LD108" s="96"/>
      <c r="LE108" s="96"/>
      <c r="LF108" s="96"/>
      <c r="LG108" s="96"/>
      <c r="LH108" s="96"/>
      <c r="LI108" s="96"/>
      <c r="LJ108" s="96"/>
      <c r="LK108" s="96"/>
      <c r="LL108" s="96"/>
      <c r="LM108" s="96"/>
      <c r="LN108" s="96"/>
      <c r="LO108" s="96"/>
      <c r="LP108" s="96"/>
      <c r="LQ108" s="96"/>
      <c r="LR108" s="96"/>
      <c r="LS108" s="96"/>
      <c r="LT108" s="96"/>
      <c r="LU108" s="96"/>
      <c r="LV108" s="96"/>
      <c r="LW108" s="96"/>
      <c r="LX108" s="96"/>
      <c r="LY108" s="96"/>
      <c r="LZ108" s="96"/>
      <c r="MA108" s="96"/>
      <c r="MB108" s="96"/>
      <c r="MC108" s="96"/>
      <c r="MD108" s="96"/>
      <c r="ME108" s="96"/>
      <c r="MF108" s="96"/>
      <c r="MG108" s="96"/>
      <c r="MH108" s="96"/>
      <c r="MI108" s="96"/>
      <c r="MJ108" s="96"/>
      <c r="MK108" s="96"/>
      <c r="ML108" s="96"/>
      <c r="MM108" s="96"/>
      <c r="MN108" s="96"/>
      <c r="MO108" s="96"/>
      <c r="MP108" s="96"/>
      <c r="MQ108" s="96"/>
      <c r="MR108" s="96"/>
      <c r="MS108" s="96"/>
      <c r="MT108" s="96"/>
      <c r="MU108" s="96"/>
      <c r="MV108" s="96"/>
      <c r="MW108" s="96"/>
      <c r="MX108" s="96"/>
      <c r="MY108" s="96"/>
      <c r="MZ108" s="96"/>
      <c r="NA108" s="96"/>
      <c r="NB108" s="96"/>
      <c r="NC108" s="96"/>
      <c r="ND108" s="96"/>
      <c r="NE108" s="96"/>
      <c r="NF108" s="96"/>
      <c r="NG108" s="96"/>
      <c r="NH108" s="96"/>
      <c r="NI108" s="96"/>
      <c r="NJ108" s="96"/>
      <c r="NK108" s="96"/>
      <c r="NL108" s="96"/>
      <c r="NM108" s="96"/>
      <c r="NN108" s="96"/>
      <c r="NO108" s="96"/>
      <c r="NP108" s="96"/>
      <c r="NQ108" s="96"/>
      <c r="NR108" s="96"/>
      <c r="NS108" s="96"/>
      <c r="NT108" s="96"/>
      <c r="NU108" s="96"/>
      <c r="NV108" s="96"/>
      <c r="NW108" s="96"/>
      <c r="NX108" s="96"/>
      <c r="NY108" s="96"/>
      <c r="NZ108" s="96"/>
      <c r="OA108" s="96"/>
      <c r="OB108" s="96"/>
      <c r="OC108" s="96"/>
      <c r="OD108" s="96"/>
      <c r="OE108" s="96"/>
      <c r="OF108" s="96"/>
      <c r="OG108" s="96"/>
      <c r="OH108" s="96"/>
      <c r="OI108" s="96"/>
      <c r="OJ108" s="96"/>
      <c r="OK108" s="96"/>
      <c r="OL108" s="96"/>
      <c r="OM108" s="96"/>
      <c r="ON108" s="96"/>
      <c r="OO108" s="96"/>
      <c r="OP108" s="96"/>
      <c r="OQ108" s="96"/>
      <c r="OR108" s="96"/>
      <c r="OS108" s="96"/>
      <c r="OT108" s="96"/>
      <c r="OU108" s="96"/>
      <c r="OV108" s="96"/>
      <c r="OW108" s="96"/>
      <c r="OX108" s="96"/>
      <c r="OY108" s="96"/>
      <c r="OZ108" s="96"/>
      <c r="PA108" s="96"/>
      <c r="PB108" s="96"/>
      <c r="PC108" s="96"/>
      <c r="PD108" s="96"/>
      <c r="PE108" s="96"/>
      <c r="PF108" s="96"/>
      <c r="PG108" s="96"/>
      <c r="PH108" s="96"/>
      <c r="PI108" s="96"/>
      <c r="PJ108" s="96"/>
      <c r="PK108" s="96"/>
      <c r="PL108" s="96"/>
      <c r="PM108" s="96"/>
      <c r="PN108" s="96"/>
      <c r="PO108" s="96"/>
      <c r="PP108" s="96"/>
      <c r="PQ108" s="96"/>
      <c r="PR108" s="96"/>
      <c r="PS108" s="96"/>
      <c r="PT108" s="96"/>
      <c r="PU108" s="96"/>
      <c r="PV108" s="96"/>
      <c r="PW108" s="96"/>
      <c r="PX108" s="96"/>
      <c r="PY108" s="96"/>
      <c r="PZ108" s="96"/>
      <c r="QA108" s="96"/>
      <c r="QB108" s="96"/>
      <c r="QC108" s="96"/>
      <c r="QD108" s="96"/>
      <c r="QE108" s="96"/>
      <c r="QF108" s="96"/>
      <c r="QG108" s="96"/>
      <c r="QH108" s="96"/>
      <c r="QI108" s="96"/>
      <c r="QJ108" s="96"/>
      <c r="QK108" s="96"/>
      <c r="QL108" s="96"/>
      <c r="QM108" s="96"/>
      <c r="QN108" s="96"/>
      <c r="QO108" s="96"/>
      <c r="QP108" s="96"/>
      <c r="QQ108" s="96"/>
      <c r="QR108" s="96"/>
      <c r="QS108" s="96"/>
      <c r="QT108" s="96"/>
      <c r="QU108" s="96"/>
      <c r="QV108" s="96"/>
      <c r="QW108" s="96"/>
      <c r="QX108" s="96"/>
      <c r="QY108" s="96"/>
      <c r="QZ108" s="96"/>
      <c r="RA108" s="96"/>
      <c r="RB108" s="96"/>
      <c r="RC108" s="96"/>
      <c r="RD108" s="96"/>
      <c r="RE108" s="96"/>
      <c r="RF108" s="96"/>
      <c r="RG108" s="96"/>
      <c r="RH108" s="96"/>
      <c r="RI108" s="96"/>
      <c r="RJ108" s="96"/>
      <c r="RK108" s="96"/>
      <c r="RL108" s="96"/>
      <c r="RM108" s="96"/>
      <c r="RN108" s="96"/>
      <c r="RO108" s="96"/>
      <c r="RP108" s="96"/>
      <c r="RQ108" s="96"/>
      <c r="RR108" s="96"/>
      <c r="RS108" s="96"/>
      <c r="RT108" s="96"/>
      <c r="RU108" s="96"/>
      <c r="RV108" s="96"/>
      <c r="RW108" s="96"/>
      <c r="RX108" s="96"/>
      <c r="RY108" s="96"/>
      <c r="RZ108" s="96"/>
      <c r="SA108" s="96"/>
      <c r="SB108" s="96"/>
      <c r="SC108" s="96"/>
      <c r="SD108" s="96"/>
      <c r="SE108" s="96"/>
      <c r="SF108" s="96"/>
      <c r="SG108" s="96"/>
      <c r="SH108" s="96"/>
      <c r="SI108" s="96"/>
      <c r="SJ108" s="96"/>
      <c r="SK108" s="96"/>
      <c r="SL108" s="96"/>
      <c r="SM108" s="96"/>
      <c r="SN108" s="96"/>
      <c r="SO108" s="96"/>
      <c r="SP108" s="96"/>
      <c r="SQ108" s="96"/>
      <c r="SR108" s="96"/>
      <c r="SS108" s="96"/>
      <c r="ST108" s="96"/>
      <c r="SU108" s="96"/>
      <c r="SV108" s="96"/>
      <c r="SW108" s="96"/>
      <c r="SX108" s="96"/>
      <c r="SY108" s="96"/>
      <c r="SZ108" s="96"/>
      <c r="TA108" s="96"/>
      <c r="TB108" s="96"/>
      <c r="TC108" s="96"/>
      <c r="TD108" s="96"/>
      <c r="TE108" s="96"/>
      <c r="TF108" s="96"/>
      <c r="TG108" s="96"/>
      <c r="TH108" s="96"/>
      <c r="TI108" s="96"/>
      <c r="TJ108" s="96"/>
      <c r="TK108" s="96"/>
      <c r="TL108" s="96"/>
      <c r="TM108" s="96"/>
      <c r="TN108" s="96"/>
      <c r="TO108" s="96"/>
      <c r="TP108" s="96"/>
      <c r="TQ108" s="96"/>
      <c r="TR108" s="96"/>
      <c r="TS108" s="96"/>
      <c r="TT108" s="96"/>
      <c r="TU108" s="96"/>
      <c r="TV108" s="96"/>
      <c r="TW108" s="96"/>
      <c r="TX108" s="96"/>
      <c r="TY108" s="96"/>
      <c r="TZ108" s="96"/>
      <c r="UA108" s="96"/>
      <c r="UB108" s="96"/>
      <c r="UC108" s="96"/>
      <c r="UD108" s="96"/>
      <c r="UE108" s="96"/>
      <c r="UF108" s="96"/>
      <c r="UG108" s="96"/>
      <c r="UH108" s="96"/>
      <c r="UI108" s="96"/>
      <c r="UJ108" s="96"/>
      <c r="UK108" s="96"/>
      <c r="UL108" s="96"/>
      <c r="UM108" s="96"/>
      <c r="UN108" s="96"/>
      <c r="UO108" s="96"/>
      <c r="UP108" s="96"/>
      <c r="UQ108" s="96"/>
      <c r="UR108" s="96"/>
      <c r="US108" s="96"/>
      <c r="UT108" s="96"/>
      <c r="UU108" s="96"/>
      <c r="UV108" s="96"/>
      <c r="UW108" s="96"/>
      <c r="UX108" s="96"/>
      <c r="UY108" s="96"/>
      <c r="UZ108" s="96"/>
      <c r="VA108" s="96"/>
      <c r="VB108" s="96"/>
      <c r="VC108" s="96"/>
      <c r="VD108" s="96"/>
      <c r="VE108" s="96"/>
      <c r="VF108" s="96"/>
      <c r="VG108" s="96"/>
      <c r="VH108" s="96"/>
      <c r="VI108" s="96"/>
      <c r="VJ108" s="96"/>
      <c r="VK108" s="96"/>
      <c r="VL108" s="96"/>
      <c r="VM108" s="96"/>
      <c r="VN108" s="96"/>
      <c r="VO108" s="96"/>
      <c r="VP108" s="96"/>
      <c r="VQ108" s="96"/>
      <c r="VR108" s="96"/>
      <c r="VS108" s="96"/>
      <c r="VT108" s="96"/>
      <c r="VU108" s="96"/>
      <c r="VV108" s="96"/>
      <c r="VW108" s="96"/>
      <c r="VX108" s="96"/>
      <c r="VY108" s="96"/>
      <c r="VZ108" s="96"/>
      <c r="WA108" s="96"/>
      <c r="WB108" s="96"/>
      <c r="WC108" s="96"/>
      <c r="WD108" s="96"/>
      <c r="WE108" s="96"/>
      <c r="WF108" s="96"/>
      <c r="WG108" s="96"/>
      <c r="WH108" s="96"/>
      <c r="WI108" s="96"/>
      <c r="WJ108" s="96"/>
      <c r="WK108" s="96"/>
      <c r="WL108" s="96"/>
      <c r="WM108" s="96"/>
      <c r="WN108" s="96"/>
      <c r="WO108" s="96"/>
      <c r="WP108" s="96"/>
      <c r="WQ108" s="96"/>
      <c r="WR108" s="96"/>
      <c r="WS108" s="96"/>
      <c r="WT108" s="96"/>
      <c r="WU108" s="96"/>
      <c r="WV108" s="96"/>
      <c r="WW108" s="96"/>
      <c r="WX108" s="96"/>
      <c r="WY108" s="96"/>
      <c r="WZ108" s="96"/>
      <c r="XA108" s="96"/>
      <c r="XB108" s="96"/>
      <c r="XC108" s="96"/>
      <c r="XD108" s="96"/>
      <c r="XE108" s="96"/>
      <c r="XF108" s="96"/>
      <c r="XG108" s="96"/>
      <c r="XH108" s="96"/>
      <c r="XI108" s="96"/>
      <c r="XJ108" s="96"/>
      <c r="XK108" s="96"/>
      <c r="XL108" s="96"/>
      <c r="XM108" s="96"/>
      <c r="XN108" s="96"/>
      <c r="XO108" s="96"/>
      <c r="XP108" s="96"/>
      <c r="XQ108" s="96"/>
      <c r="XR108" s="96"/>
      <c r="XS108" s="96"/>
      <c r="XT108" s="96"/>
      <c r="XU108" s="96"/>
      <c r="XV108" s="96"/>
      <c r="XW108" s="96"/>
      <c r="XX108" s="96"/>
      <c r="XY108" s="96"/>
      <c r="XZ108" s="96"/>
      <c r="YA108" s="96"/>
      <c r="YB108" s="96"/>
      <c r="YC108" s="96"/>
      <c r="YD108" s="96"/>
      <c r="YE108" s="96"/>
      <c r="YF108" s="96"/>
      <c r="YG108" s="96"/>
      <c r="YH108" s="96"/>
      <c r="YI108" s="96"/>
      <c r="YJ108" s="96"/>
      <c r="YK108" s="96"/>
      <c r="YL108" s="96"/>
      <c r="YM108" s="96"/>
      <c r="YN108" s="96"/>
      <c r="YO108" s="96"/>
      <c r="YP108" s="96"/>
      <c r="YQ108" s="96"/>
      <c r="YR108" s="96"/>
      <c r="YS108" s="96"/>
      <c r="YT108" s="96"/>
      <c r="YU108" s="96"/>
      <c r="YV108" s="96"/>
      <c r="YW108" s="96"/>
      <c r="YX108" s="96"/>
      <c r="YY108" s="96"/>
      <c r="YZ108" s="96"/>
      <c r="ZA108" s="96"/>
      <c r="ZB108" s="96"/>
      <c r="ZC108" s="96"/>
      <c r="ZD108" s="96"/>
      <c r="ZE108" s="96"/>
      <c r="ZF108" s="96"/>
      <c r="ZG108" s="96"/>
      <c r="ZH108" s="96"/>
      <c r="ZI108" s="96"/>
      <c r="ZJ108" s="96"/>
      <c r="ZK108" s="96"/>
      <c r="ZL108" s="96"/>
      <c r="ZM108" s="96"/>
      <c r="ZN108" s="96"/>
      <c r="ZO108" s="96"/>
      <c r="ZP108" s="96"/>
      <c r="ZQ108" s="96"/>
      <c r="ZR108" s="96"/>
      <c r="ZS108" s="96"/>
      <c r="ZT108" s="96"/>
      <c r="ZU108" s="96"/>
      <c r="ZV108" s="96"/>
      <c r="ZW108" s="96"/>
      <c r="ZX108" s="96"/>
      <c r="ZY108" s="96"/>
      <c r="ZZ108" s="96"/>
      <c r="AAA108" s="96"/>
      <c r="AAB108" s="96"/>
      <c r="AAC108" s="96"/>
      <c r="AAD108" s="96"/>
      <c r="AAE108" s="96"/>
      <c r="AAF108" s="96"/>
      <c r="AAG108" s="96"/>
      <c r="AAH108" s="96"/>
      <c r="AAI108" s="96"/>
      <c r="AAJ108" s="96"/>
      <c r="AAK108" s="96"/>
      <c r="AAL108" s="96"/>
      <c r="AAM108" s="96"/>
      <c r="AAN108" s="96"/>
      <c r="AAO108" s="96"/>
      <c r="AAP108" s="96"/>
      <c r="AAQ108" s="96"/>
      <c r="AAR108" s="96"/>
      <c r="AAS108" s="96"/>
      <c r="AAT108" s="96"/>
      <c r="AAU108" s="96"/>
      <c r="AAV108" s="96"/>
      <c r="AAW108" s="96"/>
      <c r="AAX108" s="96"/>
      <c r="AAY108" s="96"/>
      <c r="AAZ108" s="96"/>
      <c r="ABA108" s="96"/>
      <c r="ABB108" s="96"/>
      <c r="ABC108" s="96"/>
      <c r="ABD108" s="96"/>
      <c r="ABE108" s="96"/>
      <c r="ABF108" s="96"/>
      <c r="ABG108" s="96"/>
      <c r="ABH108" s="96"/>
      <c r="ABI108" s="96"/>
      <c r="ABJ108" s="96"/>
      <c r="ABK108" s="96"/>
      <c r="ABL108" s="96"/>
      <c r="ABM108" s="96"/>
      <c r="ABN108" s="96"/>
      <c r="ABO108" s="96"/>
      <c r="ABP108" s="96"/>
      <c r="ABQ108" s="96"/>
      <c r="ABR108" s="96"/>
      <c r="ABS108" s="96"/>
      <c r="ABT108" s="96"/>
      <c r="ABU108" s="96"/>
      <c r="ABV108" s="96"/>
      <c r="ABW108" s="96"/>
      <c r="ABX108" s="96"/>
      <c r="ABY108" s="96"/>
      <c r="ABZ108" s="96"/>
      <c r="ACA108" s="96"/>
      <c r="ACB108" s="96"/>
      <c r="ACC108" s="96"/>
      <c r="ACD108" s="96"/>
      <c r="ACE108" s="96"/>
      <c r="ACF108" s="96"/>
      <c r="ACG108" s="96"/>
      <c r="ACH108" s="96"/>
      <c r="ACI108" s="96"/>
      <c r="ACJ108" s="96"/>
      <c r="ACK108" s="96"/>
      <c r="ACL108" s="96"/>
      <c r="ACM108" s="96"/>
      <c r="ACN108" s="96"/>
      <c r="ACO108" s="96"/>
      <c r="ACP108" s="96"/>
      <c r="ACQ108" s="96"/>
      <c r="ACR108" s="96"/>
      <c r="ACS108" s="96"/>
      <c r="ACT108" s="96"/>
      <c r="ACU108" s="96"/>
      <c r="ACV108" s="96"/>
      <c r="ACW108" s="96"/>
      <c r="ACX108" s="96"/>
      <c r="ACY108" s="96"/>
      <c r="ACZ108" s="96"/>
      <c r="ADA108" s="96"/>
      <c r="ADB108" s="96"/>
      <c r="ADC108" s="96"/>
      <c r="ADD108" s="96"/>
      <c r="ADE108" s="96"/>
      <c r="ADF108" s="96"/>
      <c r="ADG108" s="96"/>
      <c r="ADH108" s="96"/>
      <c r="ADI108" s="96"/>
      <c r="ADJ108" s="96"/>
      <c r="ADK108" s="96"/>
      <c r="ADL108" s="96"/>
      <c r="ADM108" s="96"/>
      <c r="ADN108" s="96"/>
      <c r="ADO108" s="96"/>
      <c r="ADP108" s="96"/>
      <c r="ADQ108" s="96"/>
      <c r="ADR108" s="96"/>
      <c r="ADS108" s="96"/>
      <c r="ADT108" s="96"/>
      <c r="ADU108" s="96"/>
      <c r="ADV108" s="96"/>
      <c r="ADW108" s="96"/>
      <c r="ADX108" s="96"/>
      <c r="ADY108" s="96"/>
      <c r="ADZ108" s="96"/>
      <c r="AEA108" s="96"/>
      <c r="AEB108" s="96"/>
      <c r="AEC108" s="96"/>
      <c r="AED108" s="96"/>
      <c r="AEE108" s="96"/>
      <c r="AEF108" s="96"/>
      <c r="AEG108" s="96"/>
      <c r="AEH108" s="96"/>
      <c r="AEI108" s="96"/>
      <c r="AEJ108" s="96"/>
      <c r="AEK108" s="96"/>
      <c r="AEL108" s="96"/>
      <c r="AEM108" s="96"/>
      <c r="AEN108" s="96"/>
      <c r="AEO108" s="96"/>
      <c r="AEP108" s="96"/>
      <c r="AEQ108" s="96"/>
      <c r="AER108" s="96"/>
      <c r="AES108" s="96"/>
      <c r="AET108" s="96"/>
      <c r="AEU108" s="96"/>
      <c r="AEV108" s="96"/>
      <c r="AEW108" s="96"/>
      <c r="AEX108" s="96"/>
      <c r="AEY108" s="96"/>
      <c r="AEZ108" s="96"/>
      <c r="AFA108" s="96"/>
      <c r="AFB108" s="96"/>
      <c r="AFC108" s="96"/>
      <c r="AFD108" s="96"/>
      <c r="AFE108" s="96"/>
      <c r="AFF108" s="96"/>
      <c r="AFG108" s="96"/>
      <c r="AFH108" s="96"/>
      <c r="AFI108" s="96"/>
      <c r="AFJ108" s="96"/>
      <c r="AFK108" s="96"/>
      <c r="AFL108" s="96"/>
      <c r="AFM108" s="96"/>
      <c r="AFN108" s="96"/>
      <c r="AFO108" s="96"/>
      <c r="AFP108" s="96"/>
      <c r="AFQ108" s="96"/>
      <c r="AFR108" s="96"/>
      <c r="AFS108" s="96"/>
      <c r="AFT108" s="96"/>
      <c r="AFU108" s="96"/>
      <c r="AFV108" s="96"/>
      <c r="AFW108" s="96"/>
      <c r="AFX108" s="96"/>
      <c r="AFY108" s="96"/>
      <c r="AFZ108" s="96"/>
      <c r="AGA108" s="96"/>
      <c r="AGB108" s="96"/>
      <c r="AGC108" s="96"/>
      <c r="AGD108" s="96"/>
      <c r="AGE108" s="96"/>
      <c r="AGF108" s="96"/>
      <c r="AGG108" s="96"/>
      <c r="AGH108" s="96"/>
      <c r="AGI108" s="96"/>
      <c r="AGJ108" s="96"/>
      <c r="AGK108" s="96"/>
      <c r="AGL108" s="96"/>
      <c r="AGM108" s="96"/>
      <c r="AGN108" s="96"/>
      <c r="AGO108" s="96"/>
      <c r="AGP108" s="96"/>
      <c r="AGQ108" s="96"/>
      <c r="AGR108" s="96"/>
      <c r="AGS108" s="96"/>
      <c r="AGT108" s="96"/>
      <c r="AGU108" s="96"/>
      <c r="AGV108" s="96"/>
      <c r="AGW108" s="96"/>
      <c r="AGX108" s="96"/>
      <c r="AGY108" s="96"/>
      <c r="AGZ108" s="96"/>
      <c r="AHA108" s="96"/>
      <c r="AHB108" s="96"/>
      <c r="AHC108" s="96"/>
      <c r="AHD108" s="96"/>
      <c r="AHE108" s="96"/>
      <c r="AHF108" s="96"/>
      <c r="AHG108" s="96"/>
      <c r="AHH108" s="96"/>
      <c r="AHI108" s="96"/>
      <c r="AHJ108" s="96"/>
      <c r="AHK108" s="96"/>
      <c r="AHL108" s="96"/>
      <c r="AHM108" s="96"/>
      <c r="AHN108" s="96"/>
      <c r="AHO108" s="96"/>
      <c r="AHP108" s="96"/>
      <c r="AHQ108" s="96"/>
      <c r="AHR108" s="96"/>
      <c r="AHS108" s="96"/>
      <c r="AHT108" s="96"/>
      <c r="AHU108" s="96"/>
      <c r="AHV108" s="96"/>
      <c r="AHW108" s="96"/>
      <c r="AHX108" s="96"/>
      <c r="AHY108" s="96"/>
      <c r="AHZ108" s="96"/>
      <c r="AIA108" s="96"/>
      <c r="AIB108" s="96"/>
      <c r="AIC108" s="96"/>
      <c r="AID108" s="96"/>
      <c r="AIE108" s="96"/>
      <c r="AIF108" s="96"/>
      <c r="AIG108" s="96"/>
      <c r="AIH108" s="96"/>
      <c r="AII108" s="96"/>
      <c r="AIJ108" s="96"/>
      <c r="AIK108" s="96"/>
      <c r="AIL108" s="96"/>
      <c r="AIM108" s="96"/>
      <c r="AIN108" s="96"/>
      <c r="AIO108" s="96"/>
      <c r="AIP108" s="96"/>
      <c r="AIQ108" s="96"/>
      <c r="AIR108" s="96"/>
      <c r="AIS108" s="96"/>
      <c r="AIT108" s="96"/>
      <c r="AIU108" s="96"/>
      <c r="AIV108" s="96"/>
      <c r="AIW108" s="96"/>
      <c r="AIX108" s="96"/>
      <c r="AIY108" s="96"/>
      <c r="AIZ108" s="96"/>
      <c r="AJA108" s="96"/>
      <c r="AJB108" s="96"/>
      <c r="AJC108" s="96"/>
      <c r="AJD108" s="96"/>
      <c r="AJE108" s="96"/>
      <c r="AJF108" s="96"/>
      <c r="AJG108" s="96"/>
      <c r="AJH108" s="96"/>
      <c r="AJI108" s="96"/>
      <c r="AJJ108" s="96"/>
      <c r="AJK108" s="96"/>
      <c r="AJL108" s="96"/>
      <c r="AJM108" s="96"/>
      <c r="AJN108" s="96"/>
      <c r="AJO108" s="96"/>
      <c r="AJP108" s="96"/>
      <c r="AJQ108" s="96"/>
      <c r="AJR108" s="96"/>
      <c r="AJS108" s="96"/>
      <c r="AJT108" s="96"/>
      <c r="AJU108" s="96"/>
      <c r="AJV108" s="96"/>
      <c r="AJW108" s="96"/>
      <c r="AJX108" s="96"/>
      <c r="AJY108" s="96"/>
      <c r="AJZ108" s="96"/>
      <c r="AKA108" s="96"/>
      <c r="AKB108" s="96"/>
      <c r="AKC108" s="96"/>
      <c r="AKD108" s="96"/>
      <c r="AKE108" s="96"/>
      <c r="AKF108" s="96"/>
      <c r="AKG108" s="96"/>
      <c r="AKH108" s="96"/>
      <c r="AKI108" s="96"/>
      <c r="AKJ108" s="96"/>
      <c r="AKK108" s="96"/>
      <c r="AKL108" s="96"/>
      <c r="AKM108" s="96"/>
      <c r="AKN108" s="96"/>
      <c r="AKO108" s="96"/>
      <c r="AKP108" s="96"/>
      <c r="AKQ108" s="96"/>
      <c r="AKR108" s="96"/>
      <c r="AKS108" s="96"/>
      <c r="AKT108" s="96"/>
      <c r="AKU108" s="96"/>
      <c r="AKV108" s="96"/>
      <c r="AKW108" s="96"/>
      <c r="AKX108" s="96"/>
      <c r="AKY108" s="96"/>
      <c r="AKZ108" s="96"/>
      <c r="ALA108" s="96"/>
      <c r="ALB108" s="96"/>
      <c r="ALC108" s="96"/>
      <c r="ALD108" s="96"/>
      <c r="ALE108" s="96"/>
      <c r="ALF108" s="96"/>
      <c r="ALG108" s="96"/>
      <c r="ALH108" s="96"/>
      <c r="ALI108" s="96"/>
      <c r="ALJ108" s="96"/>
      <c r="ALK108" s="96"/>
      <c r="ALL108" s="96"/>
      <c r="ALM108" s="96"/>
      <c r="ALN108" s="96"/>
      <c r="ALO108" s="96"/>
      <c r="ALP108" s="96"/>
      <c r="ALQ108" s="96"/>
      <c r="ALR108" s="96"/>
      <c r="ALS108" s="96"/>
      <c r="ALT108" s="96"/>
      <c r="ALU108" s="96"/>
      <c r="ALV108" s="96"/>
      <c r="ALW108" s="96"/>
      <c r="ALX108" s="96"/>
      <c r="ALY108" s="96"/>
      <c r="ALZ108" s="96"/>
      <c r="AMA108" s="96"/>
      <c r="AMB108" s="96"/>
      <c r="AMC108" s="96"/>
      <c r="AMD108" s="96"/>
      <c r="AME108" s="96"/>
      <c r="AMF108" s="96"/>
      <c r="AMG108" s="96"/>
      <c r="AMH108" s="96"/>
      <c r="AMI108" s="96"/>
      <c r="AMJ108" s="96"/>
    </row>
    <row r="109" customFormat="false" ht="12.75" hidden="false" customHeight="false" outlineLevel="0" collapsed="false">
      <c r="A109" s="98" t="s">
        <v>119</v>
      </c>
      <c r="B109" s="98"/>
      <c r="C109" s="98"/>
      <c r="D109" s="99" t="s">
        <v>120</v>
      </c>
      <c r="E109" s="99"/>
      <c r="F109" s="99"/>
      <c r="G109" s="99"/>
      <c r="H109" s="99"/>
      <c r="I109" s="99"/>
      <c r="J109" s="99"/>
    </row>
    <row r="110" customFormat="false" ht="12.75" hidden="false" customHeight="false" outlineLevel="0" collapsed="false">
      <c r="A110" s="98"/>
      <c r="B110" s="98"/>
      <c r="C110" s="98"/>
      <c r="D110" s="99" t="s">
        <v>121</v>
      </c>
      <c r="E110" s="99"/>
      <c r="F110" s="99"/>
      <c r="G110" s="99"/>
      <c r="H110" s="99"/>
      <c r="I110" s="99"/>
      <c r="J110" s="99"/>
    </row>
    <row r="111" customFormat="false" ht="12.75" hidden="false" customHeight="false" outlineLevel="0" collapsed="false">
      <c r="A111" s="98"/>
      <c r="B111" s="98"/>
      <c r="C111" s="98"/>
      <c r="D111" s="99" t="s">
        <v>122</v>
      </c>
      <c r="E111" s="99"/>
      <c r="F111" s="99"/>
      <c r="G111" s="99"/>
      <c r="H111" s="99"/>
      <c r="I111" s="99"/>
      <c r="J111" s="99"/>
    </row>
    <row r="112" customFormat="false" ht="23.45" hidden="false" customHeight="true" outlineLevel="0" collapsed="false">
      <c r="A112" s="66" t="s">
        <v>123</v>
      </c>
      <c r="B112" s="66"/>
      <c r="C112" s="66"/>
      <c r="D112" s="66"/>
      <c r="E112" s="66"/>
      <c r="F112" s="66"/>
      <c r="G112" s="66"/>
      <c r="H112" s="66"/>
      <c r="I112" s="66"/>
      <c r="J112" s="66"/>
    </row>
    <row r="113" customFormat="false" ht="42.6" hidden="false" customHeight="true" outlineLevel="0" collapsed="false">
      <c r="A113" s="47"/>
      <c r="B113" s="47"/>
      <c r="C113" s="47"/>
      <c r="D113" s="47"/>
      <c r="E113" s="47"/>
      <c r="F113" s="47"/>
      <c r="G113" s="47"/>
      <c r="H113" s="47"/>
      <c r="I113" s="47"/>
      <c r="J113" s="47"/>
    </row>
    <row r="114" customFormat="false" ht="21.4" hidden="false" customHeight="true" outlineLevel="0" collapsed="false">
      <c r="A114" s="100" t="s">
        <v>124</v>
      </c>
      <c r="B114" s="100"/>
      <c r="C114" s="100"/>
      <c r="D114" s="100"/>
      <c r="E114" s="100"/>
      <c r="F114" s="100"/>
      <c r="G114" s="100"/>
      <c r="H114" s="100"/>
      <c r="I114" s="100"/>
      <c r="J114" s="100"/>
    </row>
    <row r="115" customFormat="false" ht="21.4" hidden="false" customHeight="true" outlineLevel="0" collapsed="false">
      <c r="A115" s="101" t="s">
        <v>14</v>
      </c>
      <c r="B115" s="102" t="s">
        <v>125</v>
      </c>
      <c r="C115" s="102"/>
      <c r="D115" s="102"/>
      <c r="E115" s="102"/>
      <c r="F115" s="102"/>
      <c r="G115" s="102"/>
      <c r="H115" s="102"/>
      <c r="I115" s="102"/>
      <c r="J115" s="103" t="n">
        <f aca="false">J18</f>
        <v>0</v>
      </c>
      <c r="L115" s="70"/>
    </row>
    <row r="116" customFormat="false" ht="21.4" hidden="false" customHeight="true" outlineLevel="0" collapsed="false">
      <c r="A116" s="101" t="s">
        <v>17</v>
      </c>
      <c r="B116" s="102" t="s">
        <v>36</v>
      </c>
      <c r="C116" s="102"/>
      <c r="D116" s="102"/>
      <c r="E116" s="102"/>
      <c r="F116" s="102"/>
      <c r="G116" s="102"/>
      <c r="H116" s="102"/>
      <c r="I116" s="102"/>
      <c r="J116" s="103" t="n">
        <f aca="false">J59</f>
        <v>0</v>
      </c>
    </row>
    <row r="117" customFormat="false" ht="21.4" hidden="false" customHeight="true" outlineLevel="0" collapsed="false">
      <c r="A117" s="101" t="s">
        <v>33</v>
      </c>
      <c r="B117" s="102" t="s">
        <v>126</v>
      </c>
      <c r="C117" s="102"/>
      <c r="D117" s="102"/>
      <c r="E117" s="102"/>
      <c r="F117" s="102"/>
      <c r="G117" s="102"/>
      <c r="H117" s="102"/>
      <c r="I117" s="102"/>
      <c r="J117" s="103" t="n">
        <f aca="false">J69</f>
        <v>0</v>
      </c>
    </row>
    <row r="118" customFormat="false" ht="21.4" hidden="false" customHeight="true" outlineLevel="0" collapsed="false">
      <c r="A118" s="101" t="s">
        <v>48</v>
      </c>
      <c r="B118" s="102" t="s">
        <v>127</v>
      </c>
      <c r="C118" s="102"/>
      <c r="D118" s="102"/>
      <c r="E118" s="102"/>
      <c r="F118" s="102"/>
      <c r="G118" s="102"/>
      <c r="H118" s="102"/>
      <c r="I118" s="102"/>
      <c r="J118" s="103" t="n">
        <f aca="false">J83</f>
        <v>0</v>
      </c>
    </row>
    <row r="119" customFormat="false" ht="21.4" hidden="false" customHeight="true" outlineLevel="0" collapsed="false">
      <c r="A119" s="101" t="s">
        <v>50</v>
      </c>
      <c r="B119" s="102" t="s">
        <v>128</v>
      </c>
      <c r="C119" s="102"/>
      <c r="D119" s="102"/>
      <c r="E119" s="102"/>
      <c r="F119" s="102"/>
      <c r="G119" s="102"/>
      <c r="H119" s="102"/>
      <c r="I119" s="102"/>
      <c r="J119" s="103" t="n">
        <f aca="false">J91</f>
        <v>0</v>
      </c>
    </row>
    <row r="120" customFormat="false" ht="21.4" hidden="false" customHeight="true" outlineLevel="0" collapsed="false">
      <c r="A120" s="101" t="s">
        <v>52</v>
      </c>
      <c r="B120" s="102" t="s">
        <v>129</v>
      </c>
      <c r="C120" s="102"/>
      <c r="D120" s="102"/>
      <c r="E120" s="102"/>
      <c r="F120" s="102"/>
      <c r="G120" s="102"/>
      <c r="H120" s="102"/>
      <c r="I120" s="102"/>
      <c r="J120" s="103" t="n">
        <f aca="false">J106</f>
        <v>0</v>
      </c>
      <c r="K120" s="104"/>
    </row>
    <row r="121" customFormat="false" ht="21.4" hidden="false" customHeight="true" outlineLevel="0" collapsed="false">
      <c r="A121" s="105" t="s">
        <v>130</v>
      </c>
      <c r="B121" s="105"/>
      <c r="C121" s="105"/>
      <c r="D121" s="105"/>
      <c r="E121" s="105"/>
      <c r="F121" s="105"/>
      <c r="G121" s="105"/>
      <c r="H121" s="105"/>
      <c r="I121" s="105"/>
      <c r="J121" s="106" t="n">
        <f aca="false">SUM(J115:J120)</f>
        <v>0</v>
      </c>
      <c r="K121" s="104"/>
    </row>
    <row r="122" customFormat="false" ht="30.4" hidden="false" customHeight="true" outlineLevel="0" collapsed="false">
      <c r="K122" s="104"/>
    </row>
    <row r="1048576" customFormat="false" ht="12.8" hidden="false" customHeight="false" outlineLevel="0" collapsed="false"/>
  </sheetData>
  <mergeCells count="126">
    <mergeCell ref="A1:J1"/>
    <mergeCell ref="A3:J3"/>
    <mergeCell ref="B4:G4"/>
    <mergeCell ref="H4:J4"/>
    <mergeCell ref="B5:G5"/>
    <mergeCell ref="H5:J5"/>
    <mergeCell ref="A7:J7"/>
    <mergeCell ref="B8:G8"/>
    <mergeCell ref="H8:J8"/>
    <mergeCell ref="B9:G9"/>
    <mergeCell ref="H9:J9"/>
    <mergeCell ref="B10:G10"/>
    <mergeCell ref="H10:J10"/>
    <mergeCell ref="B11:G11"/>
    <mergeCell ref="H11:J11"/>
    <mergeCell ref="A12:J12"/>
    <mergeCell ref="A13:J13"/>
    <mergeCell ref="B14:H14"/>
    <mergeCell ref="B15:H15"/>
    <mergeCell ref="B16:H16"/>
    <mergeCell ref="B17:H17"/>
    <mergeCell ref="A18:I18"/>
    <mergeCell ref="A19:J19"/>
    <mergeCell ref="A20:J20"/>
    <mergeCell ref="A21:J21"/>
    <mergeCell ref="A22:H22"/>
    <mergeCell ref="B23:H23"/>
    <mergeCell ref="B24:H24"/>
    <mergeCell ref="A25:I25"/>
    <mergeCell ref="B26:I26"/>
    <mergeCell ref="A27:I27"/>
    <mergeCell ref="A28:J28"/>
    <mergeCell ref="A29:J29"/>
    <mergeCell ref="A30:H30"/>
    <mergeCell ref="B31:H31"/>
    <mergeCell ref="B32:H32"/>
    <mergeCell ref="B33:H33"/>
    <mergeCell ref="B34:H34"/>
    <mergeCell ref="B35:H35"/>
    <mergeCell ref="B36:H36"/>
    <mergeCell ref="B37:H37"/>
    <mergeCell ref="B38:H38"/>
    <mergeCell ref="A39:H39"/>
    <mergeCell ref="A40:J40"/>
    <mergeCell ref="A41:J41"/>
    <mergeCell ref="A42:I42"/>
    <mergeCell ref="B43:I43"/>
    <mergeCell ref="B44:H44"/>
    <mergeCell ref="B45:H45"/>
    <mergeCell ref="B46:H46"/>
    <mergeCell ref="B47:I47"/>
    <mergeCell ref="B48:H48"/>
    <mergeCell ref="B49:H49"/>
    <mergeCell ref="B50:I50"/>
    <mergeCell ref="A51:I51"/>
    <mergeCell ref="A52:J52"/>
    <mergeCell ref="A53:J53"/>
    <mergeCell ref="A54:J54"/>
    <mergeCell ref="A55:I55"/>
    <mergeCell ref="B56:I56"/>
    <mergeCell ref="B57:I57"/>
    <mergeCell ref="B58:I58"/>
    <mergeCell ref="A59:I59"/>
    <mergeCell ref="A60:J60"/>
    <mergeCell ref="A61:J61"/>
    <mergeCell ref="B62:I62"/>
    <mergeCell ref="B63:I63"/>
    <mergeCell ref="B64:I64"/>
    <mergeCell ref="B65:H65"/>
    <mergeCell ref="B66:I66"/>
    <mergeCell ref="B67:I67"/>
    <mergeCell ref="B68:H68"/>
    <mergeCell ref="A69:I69"/>
    <mergeCell ref="A70:J70"/>
    <mergeCell ref="A71:J71"/>
    <mergeCell ref="A72:J72"/>
    <mergeCell ref="A73:I73"/>
    <mergeCell ref="A74:I74"/>
    <mergeCell ref="B75:H75"/>
    <mergeCell ref="B76:I76"/>
    <mergeCell ref="B77:I77"/>
    <mergeCell ref="B78:I78"/>
    <mergeCell ref="B79:I79"/>
    <mergeCell ref="B80:I80"/>
    <mergeCell ref="A81:I81"/>
    <mergeCell ref="B82:I82"/>
    <mergeCell ref="A83:I83"/>
    <mergeCell ref="A84:J84"/>
    <mergeCell ref="A85:J85"/>
    <mergeCell ref="B86:I86"/>
    <mergeCell ref="B87:I87"/>
    <mergeCell ref="B88:I88"/>
    <mergeCell ref="B89:I89"/>
    <mergeCell ref="B90:I90"/>
    <mergeCell ref="A91:I91"/>
    <mergeCell ref="A92:J92"/>
    <mergeCell ref="A93:J93"/>
    <mergeCell ref="A94:J94"/>
    <mergeCell ref="B95:H95"/>
    <mergeCell ref="A96:H96"/>
    <mergeCell ref="B97:H97"/>
    <mergeCell ref="A98:H98"/>
    <mergeCell ref="B99:H99"/>
    <mergeCell ref="A100:H100"/>
    <mergeCell ref="B101:H101"/>
    <mergeCell ref="B102:H102"/>
    <mergeCell ref="B103:H103"/>
    <mergeCell ref="B104:H104"/>
    <mergeCell ref="B105:H105"/>
    <mergeCell ref="A106:I106"/>
    <mergeCell ref="A107:J107"/>
    <mergeCell ref="A108:H108"/>
    <mergeCell ref="A109:C111"/>
    <mergeCell ref="D109:J109"/>
    <mergeCell ref="D110:J110"/>
    <mergeCell ref="D111:J111"/>
    <mergeCell ref="A112:J112"/>
    <mergeCell ref="A113:J113"/>
    <mergeCell ref="A114:J114"/>
    <mergeCell ref="B115:I115"/>
    <mergeCell ref="B116:I116"/>
    <mergeCell ref="B117:I117"/>
    <mergeCell ref="B118:I118"/>
    <mergeCell ref="B119:I119"/>
    <mergeCell ref="B120:I120"/>
    <mergeCell ref="A121:I121"/>
  </mergeCells>
  <printOptions headings="false" gridLines="false" gridLinesSet="true" horizontalCentered="false" verticalCentered="false"/>
  <pageMargins left="0.590277777777778" right="0.590277777777778" top="1.06319444444444" bottom="1.06319444444444" header="0.7875" footer="0.7875"/>
  <pageSetup paperSize="9" scale="75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5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A1" activeCellId="0" sqref="A1"/>
    </sheetView>
  </sheetViews>
  <sheetFormatPr defaultColWidth="8.875" defaultRowHeight="15.75" customHeight="false" zeroHeight="false" outlineLevelRow="0" outlineLevelCol="0"/>
  <cols>
    <col collapsed="false" customWidth="false" hidden="false" outlineLevel="0" max="1" min="1" style="107" width="8.86"/>
    <col collapsed="false" customWidth="true" hidden="false" outlineLevel="0" max="2" min="2" style="107" width="27.71"/>
    <col collapsed="false" customWidth="true" hidden="false" outlineLevel="0" max="3" min="3" style="107" width="19.71"/>
    <col collapsed="false" customWidth="true" hidden="false" outlineLevel="0" max="4" min="4" style="107" width="17.42"/>
    <col collapsed="false" customWidth="true" hidden="false" outlineLevel="0" max="5" min="5" style="107" width="20.71"/>
    <col collapsed="false" customWidth="false" hidden="false" outlineLevel="0" max="1024" min="6" style="107" width="8.86"/>
  </cols>
  <sheetData>
    <row r="1" customFormat="false" ht="15" hidden="false" customHeight="false" outlineLevel="0" collapsed="false">
      <c r="A1" s="108" t="s">
        <v>131</v>
      </c>
      <c r="B1" s="108"/>
      <c r="C1" s="108"/>
      <c r="D1" s="108"/>
      <c r="E1" s="108"/>
    </row>
    <row r="2" customFormat="false" ht="15" hidden="false" customHeight="false" outlineLevel="0" collapsed="false">
      <c r="A2" s="108"/>
      <c r="B2" s="108"/>
      <c r="C2" s="108"/>
      <c r="D2" s="108"/>
      <c r="E2" s="108"/>
    </row>
    <row r="3" customFormat="false" ht="15" hidden="false" customHeight="false" outlineLevel="0" collapsed="false">
      <c r="A3" s="108"/>
      <c r="B3" s="108"/>
      <c r="C3" s="108"/>
      <c r="D3" s="108"/>
      <c r="E3" s="108"/>
    </row>
    <row r="4" customFormat="false" ht="54.6" hidden="false" customHeight="true" outlineLevel="0" collapsed="false">
      <c r="A4" s="109" t="s">
        <v>132</v>
      </c>
      <c r="B4" s="109" t="s">
        <v>133</v>
      </c>
      <c r="C4" s="110" t="s">
        <v>134</v>
      </c>
      <c r="D4" s="109" t="s">
        <v>135</v>
      </c>
      <c r="E4" s="110" t="s">
        <v>136</v>
      </c>
    </row>
    <row r="5" customFormat="false" ht="33" hidden="false" customHeight="true" outlineLevel="0" collapsed="false">
      <c r="A5" s="111" t="n">
        <v>23</v>
      </c>
      <c r="B5" s="112" t="s">
        <v>137</v>
      </c>
      <c r="C5" s="113" t="n">
        <v>45778</v>
      </c>
      <c r="D5" s="114" t="s">
        <v>138</v>
      </c>
      <c r="E5" s="111" t="s">
        <v>139</v>
      </c>
    </row>
    <row r="6" customFormat="false" ht="33" hidden="false" customHeight="true" outlineLevel="0" collapsed="false">
      <c r="A6" s="111" t="n">
        <v>18</v>
      </c>
      <c r="B6" s="112" t="s">
        <v>140</v>
      </c>
      <c r="C6" s="113" t="n">
        <v>45778</v>
      </c>
      <c r="D6" s="114" t="s">
        <v>141</v>
      </c>
      <c r="E6" s="111" t="s">
        <v>142</v>
      </c>
    </row>
    <row r="7" customFormat="false" ht="33" hidden="false" customHeight="true" outlineLevel="0" collapsed="false">
      <c r="A7" s="111" t="n">
        <v>25</v>
      </c>
      <c r="B7" s="112" t="s">
        <v>143</v>
      </c>
      <c r="C7" s="113" t="n">
        <v>45778</v>
      </c>
      <c r="D7" s="114" t="s">
        <v>141</v>
      </c>
      <c r="E7" s="111" t="s">
        <v>142</v>
      </c>
    </row>
    <row r="8" customFormat="false" ht="33" hidden="false" customHeight="true" outlineLevel="0" collapsed="false">
      <c r="A8" s="111" t="n">
        <v>17</v>
      </c>
      <c r="B8" s="112" t="s">
        <v>144</v>
      </c>
      <c r="C8" s="113" t="n">
        <v>45778</v>
      </c>
      <c r="D8" s="114" t="s">
        <v>145</v>
      </c>
      <c r="E8" s="111" t="s">
        <v>146</v>
      </c>
    </row>
    <row r="9" customFormat="false" ht="33" hidden="false" customHeight="true" outlineLevel="0" collapsed="false">
      <c r="A9" s="111" t="n">
        <v>19</v>
      </c>
      <c r="B9" s="112" t="s">
        <v>147</v>
      </c>
      <c r="C9" s="113" t="n">
        <v>45778</v>
      </c>
      <c r="D9" s="114" t="s">
        <v>145</v>
      </c>
      <c r="E9" s="111" t="s">
        <v>146</v>
      </c>
    </row>
    <row r="10" customFormat="false" ht="33" hidden="false" customHeight="true" outlineLevel="0" collapsed="false">
      <c r="A10" s="111" t="n">
        <v>20</v>
      </c>
      <c r="B10" s="112" t="s">
        <v>148</v>
      </c>
      <c r="C10" s="113" t="n">
        <v>45778</v>
      </c>
      <c r="D10" s="114" t="s">
        <v>145</v>
      </c>
      <c r="E10" s="111" t="s">
        <v>146</v>
      </c>
    </row>
    <row r="11" customFormat="false" ht="33" hidden="false" customHeight="true" outlineLevel="0" collapsed="false">
      <c r="A11" s="111" t="n">
        <v>21</v>
      </c>
      <c r="B11" s="112" t="s">
        <v>149</v>
      </c>
      <c r="C11" s="113" t="n">
        <v>45778</v>
      </c>
      <c r="D11" s="114" t="s">
        <v>145</v>
      </c>
      <c r="E11" s="111" t="s">
        <v>146</v>
      </c>
    </row>
    <row r="12" customFormat="false" ht="33" hidden="false" customHeight="true" outlineLevel="0" collapsed="false">
      <c r="A12" s="111" t="n">
        <v>22</v>
      </c>
      <c r="B12" s="112" t="s">
        <v>150</v>
      </c>
      <c r="C12" s="113" t="n">
        <v>45778</v>
      </c>
      <c r="D12" s="114" t="s">
        <v>145</v>
      </c>
      <c r="E12" s="111" t="s">
        <v>146</v>
      </c>
    </row>
    <row r="13" customFormat="false" ht="18" hidden="false" customHeight="true" outlineLevel="0" collapsed="false">
      <c r="A13" s="111" t="n">
        <v>26</v>
      </c>
      <c r="B13" s="112" t="s">
        <v>151</v>
      </c>
      <c r="C13" s="113" t="n">
        <v>45778</v>
      </c>
      <c r="D13" s="114" t="s">
        <v>145</v>
      </c>
      <c r="E13" s="111" t="s">
        <v>146</v>
      </c>
    </row>
    <row r="14" customFormat="false" ht="18" hidden="false" customHeight="true" outlineLevel="0" collapsed="false">
      <c r="A14" s="111"/>
      <c r="B14" s="112"/>
      <c r="C14" s="113"/>
      <c r="D14" s="114"/>
      <c r="E14" s="111"/>
    </row>
    <row r="15" customFormat="false" ht="18" hidden="false" customHeight="true" outlineLevel="0" collapsed="false">
      <c r="A15" s="111"/>
      <c r="B15" s="112"/>
      <c r="C15" s="113"/>
      <c r="D15" s="114"/>
      <c r="E15" s="111"/>
    </row>
  </sheetData>
  <mergeCells count="1">
    <mergeCell ref="A1:E3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81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0000"/>
    <pageSetUpPr fitToPage="false"/>
  </sheetPr>
  <dimension ref="C1:O137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A1" activeCellId="0" sqref="A1"/>
    </sheetView>
  </sheetViews>
  <sheetFormatPr defaultColWidth="9.1484375" defaultRowHeight="15" customHeight="false" zeroHeight="false" outlineLevelRow="0" outlineLevelCol="0"/>
  <cols>
    <col collapsed="false" customWidth="false" hidden="false" outlineLevel="0" max="1" min="1" style="115" width="9.13"/>
    <col collapsed="false" customWidth="false" hidden="true" outlineLevel="0" max="2" min="2" style="115" width="9.13"/>
    <col collapsed="false" customWidth="true" hidden="false" outlineLevel="0" max="3" min="3" style="115" width="3.86"/>
    <col collapsed="false" customWidth="true" hidden="false" outlineLevel="0" max="4" min="4" style="115" width="18.71"/>
    <col collapsed="false" customWidth="false" hidden="false" outlineLevel="0" max="6" min="5" style="115" width="9.13"/>
    <col collapsed="false" customWidth="true" hidden="false" outlineLevel="0" max="7" min="7" style="115" width="18.42"/>
    <col collapsed="false" customWidth="true" hidden="false" outlineLevel="0" max="8" min="8" style="115" width="17.71"/>
    <col collapsed="false" customWidth="true" hidden="false" outlineLevel="0" max="9" min="9" style="115" width="16"/>
    <col collapsed="false" customWidth="true" hidden="false" outlineLevel="0" max="10" min="10" style="116" width="17.59"/>
    <col collapsed="false" customWidth="true" hidden="true" outlineLevel="0" max="11" min="11" style="115" width="27"/>
    <col collapsed="false" customWidth="true" hidden="false" outlineLevel="0" max="12" min="12" style="115" width="9.85"/>
    <col collapsed="false" customWidth="true" hidden="false" outlineLevel="0" max="13" min="13" style="115" width="15.87"/>
    <col collapsed="false" customWidth="true" hidden="false" outlineLevel="0" max="14" min="14" style="115" width="19.14"/>
    <col collapsed="false" customWidth="true" hidden="false" outlineLevel="0" max="15" min="15" style="115" width="15.87"/>
    <col collapsed="false" customWidth="false" hidden="false" outlineLevel="0" max="1024" min="16" style="115" width="9.13"/>
  </cols>
  <sheetData>
    <row r="1" customFormat="false" ht="13.8" hidden="false" customHeight="false" outlineLevel="0" collapsed="false"/>
    <row r="2" customFormat="false" ht="13.8" hidden="false" customHeight="false" outlineLevel="0" collapsed="false"/>
    <row r="3" customFormat="false" ht="13.8" hidden="false" customHeight="false" outlineLevel="0" collapsed="false"/>
    <row r="4" customFormat="false" ht="13.8" hidden="false" customHeight="false" outlineLevel="0" collapsed="false">
      <c r="C4" s="117"/>
      <c r="D4" s="117"/>
      <c r="E4" s="117"/>
      <c r="F4" s="117"/>
      <c r="G4" s="117"/>
      <c r="H4" s="117"/>
      <c r="I4" s="118"/>
      <c r="J4" s="119"/>
      <c r="K4" s="120"/>
    </row>
    <row r="5" customFormat="false" ht="15" hidden="false" customHeight="true" outlineLevel="0" collapsed="false">
      <c r="C5" s="121" t="s">
        <v>152</v>
      </c>
      <c r="D5" s="121"/>
      <c r="E5" s="121"/>
      <c r="F5" s="121"/>
      <c r="G5" s="121"/>
      <c r="H5" s="121"/>
      <c r="I5" s="122"/>
      <c r="J5" s="123"/>
      <c r="K5" s="120"/>
    </row>
    <row r="6" customFormat="false" ht="22.9" hidden="false" customHeight="true" outlineLevel="0" collapsed="false">
      <c r="C6" s="124"/>
      <c r="D6" s="125"/>
      <c r="E6" s="125"/>
      <c r="F6" s="126" t="s">
        <v>153</v>
      </c>
      <c r="G6" s="127" t="s">
        <v>154</v>
      </c>
      <c r="H6" s="128" t="s">
        <v>155</v>
      </c>
      <c r="I6" s="128" t="s">
        <v>156</v>
      </c>
      <c r="J6" s="129" t="s">
        <v>156</v>
      </c>
      <c r="K6" s="126" t="s">
        <v>157</v>
      </c>
      <c r="M6" s="130"/>
    </row>
    <row r="7" customFormat="false" ht="21.75" hidden="false" customHeight="true" outlineLevel="0" collapsed="false">
      <c r="C7" s="131" t="s">
        <v>1</v>
      </c>
      <c r="D7" s="132" t="s">
        <v>158</v>
      </c>
      <c r="E7" s="132" t="s">
        <v>159</v>
      </c>
      <c r="F7" s="132" t="s">
        <v>160</v>
      </c>
      <c r="G7" s="127"/>
      <c r="H7" s="128"/>
      <c r="I7" s="128"/>
      <c r="J7" s="129"/>
      <c r="K7" s="132" t="s">
        <v>161</v>
      </c>
      <c r="M7" s="130"/>
    </row>
    <row r="8" customFormat="false" ht="22.5" hidden="false" customHeight="true" outlineLevel="0" collapsed="false">
      <c r="C8" s="133" t="n">
        <v>1</v>
      </c>
      <c r="D8" s="134" t="s">
        <v>162</v>
      </c>
      <c r="E8" s="135" t="s">
        <v>163</v>
      </c>
      <c r="F8" s="135" t="s">
        <v>164</v>
      </c>
      <c r="G8" s="136" t="e">
        <f aca="false">#REF!</f>
        <v>#REF!</v>
      </c>
      <c r="H8" s="136" t="e">
        <f aca="false">G8*L8</f>
        <v>#REF!</v>
      </c>
      <c r="I8" s="136" t="n">
        <v>424750.84</v>
      </c>
      <c r="J8" s="137" t="e">
        <f aca="false">H8-I8</f>
        <v>#REF!</v>
      </c>
      <c r="K8" s="136" t="e">
        <f aca="false">H8*12</f>
        <v>#REF!</v>
      </c>
      <c r="L8" s="138" t="n">
        <v>124</v>
      </c>
      <c r="M8" s="139" t="e">
        <f aca="false">H8*12</f>
        <v>#REF!</v>
      </c>
    </row>
    <row r="9" customFormat="false" ht="16.5" hidden="false" customHeight="true" outlineLevel="0" collapsed="false">
      <c r="C9" s="133"/>
      <c r="D9" s="134"/>
      <c r="E9" s="135"/>
      <c r="F9" s="135"/>
      <c r="G9" s="136"/>
      <c r="H9" s="136"/>
      <c r="I9" s="136"/>
      <c r="J9" s="137"/>
      <c r="K9" s="136"/>
      <c r="L9" s="138"/>
      <c r="M9" s="139" t="n">
        <f aca="false">H9*12</f>
        <v>0</v>
      </c>
    </row>
    <row r="10" customFormat="false" ht="22.5" hidden="false" customHeight="true" outlineLevel="0" collapsed="false">
      <c r="C10" s="133" t="n">
        <v>2</v>
      </c>
      <c r="D10" s="134" t="s">
        <v>165</v>
      </c>
      <c r="E10" s="135" t="s">
        <v>163</v>
      </c>
      <c r="F10" s="135" t="s">
        <v>166</v>
      </c>
      <c r="G10" s="136" t="e">
        <f aca="false">#REF!</f>
        <v>#REF!</v>
      </c>
      <c r="H10" s="136" t="e">
        <f aca="false">G10*L10</f>
        <v>#REF!</v>
      </c>
      <c r="I10" s="136" t="n">
        <v>64132.95</v>
      </c>
      <c r="J10" s="137" t="e">
        <f aca="false">H10-I10</f>
        <v>#REF!</v>
      </c>
      <c r="K10" s="136" t="e">
        <f aca="false">H10*12</f>
        <v>#REF!</v>
      </c>
      <c r="L10" s="138" t="n">
        <v>21</v>
      </c>
      <c r="M10" s="139" t="e">
        <f aca="false">H10*12</f>
        <v>#REF!</v>
      </c>
    </row>
    <row r="11" customFormat="false" ht="13.8" hidden="false" customHeight="false" outlineLevel="0" collapsed="false">
      <c r="C11" s="133"/>
      <c r="D11" s="134"/>
      <c r="E11" s="135"/>
      <c r="F11" s="135"/>
      <c r="G11" s="136"/>
      <c r="H11" s="136"/>
      <c r="I11" s="136"/>
      <c r="J11" s="137"/>
      <c r="K11" s="136"/>
      <c r="L11" s="138"/>
      <c r="M11" s="139" t="n">
        <f aca="false">H11*12</f>
        <v>0</v>
      </c>
    </row>
    <row r="12" customFormat="false" ht="22.5" hidden="false" customHeight="true" outlineLevel="0" collapsed="false">
      <c r="C12" s="133" t="n">
        <v>3</v>
      </c>
      <c r="D12" s="134" t="s">
        <v>167</v>
      </c>
      <c r="E12" s="135" t="s">
        <v>163</v>
      </c>
      <c r="F12" s="135" t="s">
        <v>168</v>
      </c>
      <c r="G12" s="136" t="e">
        <f aca="false">#REF!</f>
        <v>#REF!</v>
      </c>
      <c r="H12" s="136" t="e">
        <f aca="false">G12*L12</f>
        <v>#REF!</v>
      </c>
      <c r="I12" s="136" t="n">
        <v>127680.93</v>
      </c>
      <c r="J12" s="137" t="e">
        <f aca="false">H12-I12</f>
        <v>#REF!</v>
      </c>
      <c r="K12" s="136" t="e">
        <f aca="false">H12*12</f>
        <v>#REF!</v>
      </c>
      <c r="L12" s="140" t="n">
        <v>39</v>
      </c>
      <c r="M12" s="139" t="e">
        <f aca="false">H12*12</f>
        <v>#REF!</v>
      </c>
    </row>
    <row r="13" customFormat="false" ht="13.8" hidden="false" customHeight="false" outlineLevel="0" collapsed="false">
      <c r="C13" s="133"/>
      <c r="D13" s="134"/>
      <c r="E13" s="135"/>
      <c r="F13" s="135"/>
      <c r="G13" s="136"/>
      <c r="H13" s="136"/>
      <c r="I13" s="136"/>
      <c r="J13" s="137"/>
      <c r="K13" s="136"/>
      <c r="L13" s="140"/>
      <c r="M13" s="139" t="n">
        <f aca="false">H13*12</f>
        <v>0</v>
      </c>
    </row>
    <row r="14" customFormat="false" ht="22.5" hidden="false" customHeight="true" outlineLevel="0" collapsed="false">
      <c r="C14" s="133" t="n">
        <v>4</v>
      </c>
      <c r="D14" s="134" t="s">
        <v>169</v>
      </c>
      <c r="E14" s="135" t="s">
        <v>163</v>
      </c>
      <c r="F14" s="135" t="s">
        <v>170</v>
      </c>
      <c r="G14" s="136" t="e">
        <f aca="false">#REF!</f>
        <v>#REF!</v>
      </c>
      <c r="H14" s="136" t="e">
        <f aca="false">#REF!</f>
        <v>#REF!</v>
      </c>
      <c r="I14" s="136" t="n">
        <v>62836.16</v>
      </c>
      <c r="J14" s="137" t="e">
        <f aca="false">H14-I14</f>
        <v>#REF!</v>
      </c>
      <c r="K14" s="136" t="e">
        <f aca="false">#REF!</f>
        <v>#REF!</v>
      </c>
      <c r="L14" s="138" t="n">
        <v>16</v>
      </c>
      <c r="M14" s="139" t="e">
        <f aca="false">H14*12</f>
        <v>#REF!</v>
      </c>
    </row>
    <row r="15" customFormat="false" ht="13.8" hidden="false" customHeight="false" outlineLevel="0" collapsed="false">
      <c r="C15" s="133"/>
      <c r="D15" s="134"/>
      <c r="E15" s="135"/>
      <c r="F15" s="135"/>
      <c r="G15" s="136"/>
      <c r="H15" s="136"/>
      <c r="I15" s="136"/>
      <c r="J15" s="137"/>
      <c r="K15" s="136"/>
      <c r="L15" s="138"/>
      <c r="M15" s="139" t="n">
        <f aca="false">H15*12</f>
        <v>0</v>
      </c>
    </row>
    <row r="16" customFormat="false" ht="22.5" hidden="false" customHeight="true" outlineLevel="0" collapsed="false">
      <c r="C16" s="133" t="n">
        <v>5</v>
      </c>
      <c r="D16" s="134" t="s">
        <v>171</v>
      </c>
      <c r="E16" s="135" t="s">
        <v>163</v>
      </c>
      <c r="F16" s="135" t="s">
        <v>172</v>
      </c>
      <c r="G16" s="136" t="e">
        <f aca="false">#REF!</f>
        <v>#REF!</v>
      </c>
      <c r="H16" s="136" t="e">
        <f aca="false">#REF!</f>
        <v>#REF!</v>
      </c>
      <c r="I16" s="136" t="n">
        <v>51396.66</v>
      </c>
      <c r="J16" s="137" t="e">
        <f aca="false">H16-I16</f>
        <v>#REF!</v>
      </c>
      <c r="K16" s="136" t="e">
        <f aca="false">#REF!</f>
        <v>#REF!</v>
      </c>
      <c r="L16" s="138" t="n">
        <v>14</v>
      </c>
      <c r="M16" s="139" t="e">
        <f aca="false">H16*12</f>
        <v>#REF!</v>
      </c>
    </row>
    <row r="17" customFormat="false" ht="13.8" hidden="false" customHeight="false" outlineLevel="0" collapsed="false">
      <c r="C17" s="133"/>
      <c r="D17" s="134"/>
      <c r="E17" s="135"/>
      <c r="F17" s="135"/>
      <c r="G17" s="136"/>
      <c r="H17" s="136"/>
      <c r="I17" s="136"/>
      <c r="J17" s="137"/>
      <c r="K17" s="136"/>
      <c r="L17" s="138"/>
      <c r="M17" s="139" t="n">
        <f aca="false">H17*12</f>
        <v>0</v>
      </c>
    </row>
    <row r="18" customFormat="false" ht="28.35" hidden="false" customHeight="false" outlineLevel="0" collapsed="false">
      <c r="C18" s="133" t="n">
        <v>6</v>
      </c>
      <c r="D18" s="141" t="s">
        <v>173</v>
      </c>
      <c r="E18" s="142" t="s">
        <v>163</v>
      </c>
      <c r="F18" s="142" t="s">
        <v>174</v>
      </c>
      <c r="G18" s="143" t="e">
        <f aca="false">#REF!</f>
        <v>#REF!</v>
      </c>
      <c r="H18" s="143" t="e">
        <f aca="false">#REF!</f>
        <v>#REF!</v>
      </c>
      <c r="I18" s="143" t="n">
        <v>87705</v>
      </c>
      <c r="J18" s="144" t="e">
        <f aca="false">H18-I18</f>
        <v>#REF!</v>
      </c>
      <c r="K18" s="143" t="e">
        <f aca="false">#REF!</f>
        <v>#REF!</v>
      </c>
      <c r="L18" s="145" t="n">
        <v>25</v>
      </c>
      <c r="M18" s="139" t="e">
        <f aca="false">H18*12</f>
        <v>#REF!</v>
      </c>
    </row>
    <row r="19" customFormat="false" ht="22.5" hidden="false" customHeight="true" outlineLevel="0" collapsed="false">
      <c r="C19" s="133" t="n">
        <v>7</v>
      </c>
      <c r="D19" s="134" t="s">
        <v>175</v>
      </c>
      <c r="E19" s="135" t="s">
        <v>163</v>
      </c>
      <c r="F19" s="135" t="s">
        <v>176</v>
      </c>
      <c r="G19" s="136" t="e">
        <f aca="false">#REF!</f>
        <v>#REF!</v>
      </c>
      <c r="H19" s="136" t="e">
        <f aca="false">#REF!</f>
        <v>#REF!</v>
      </c>
      <c r="I19" s="136" t="n">
        <v>729235</v>
      </c>
      <c r="J19" s="137" t="e">
        <f aca="false">H19-I19</f>
        <v>#REF!</v>
      </c>
      <c r="K19" s="136" t="e">
        <f aca="false">#REF!</f>
        <v>#REF!</v>
      </c>
      <c r="L19" s="138" t="n">
        <v>250</v>
      </c>
      <c r="M19" s="139" t="e">
        <f aca="false">H19*12</f>
        <v>#REF!</v>
      </c>
    </row>
    <row r="20" customFormat="false" ht="13.8" hidden="false" customHeight="false" outlineLevel="0" collapsed="false">
      <c r="C20" s="133"/>
      <c r="D20" s="134"/>
      <c r="E20" s="135"/>
      <c r="F20" s="135"/>
      <c r="G20" s="136"/>
      <c r="H20" s="136"/>
      <c r="I20" s="136"/>
      <c r="J20" s="137"/>
      <c r="K20" s="136"/>
      <c r="L20" s="138"/>
      <c r="M20" s="139" t="n">
        <f aca="false">H20*12</f>
        <v>0</v>
      </c>
    </row>
    <row r="21" customFormat="false" ht="22.5" hidden="false" customHeight="true" outlineLevel="0" collapsed="false">
      <c r="C21" s="133" t="n">
        <v>8</v>
      </c>
      <c r="D21" s="134" t="s">
        <v>177</v>
      </c>
      <c r="E21" s="135" t="s">
        <v>163</v>
      </c>
      <c r="F21" s="135" t="s">
        <v>174</v>
      </c>
      <c r="G21" s="136" t="e">
        <f aca="false">#REF!</f>
        <v>#REF!</v>
      </c>
      <c r="H21" s="136" t="e">
        <f aca="false">#REF!</f>
        <v>#REF!</v>
      </c>
      <c r="I21" s="136" t="n">
        <v>89095.5</v>
      </c>
      <c r="J21" s="137" t="e">
        <f aca="false">H21-I21</f>
        <v>#REF!</v>
      </c>
      <c r="K21" s="136" t="e">
        <f aca="false">#REF!</f>
        <v>#REF!</v>
      </c>
      <c r="L21" s="138" t="n">
        <v>25</v>
      </c>
      <c r="M21" s="139" t="e">
        <f aca="false">H21*12</f>
        <v>#REF!</v>
      </c>
    </row>
    <row r="22" customFormat="false" ht="13.8" hidden="false" customHeight="false" outlineLevel="0" collapsed="false">
      <c r="C22" s="133"/>
      <c r="D22" s="134"/>
      <c r="E22" s="135"/>
      <c r="F22" s="135"/>
      <c r="G22" s="136"/>
      <c r="H22" s="136"/>
      <c r="I22" s="136"/>
      <c r="J22" s="137"/>
      <c r="K22" s="136"/>
      <c r="L22" s="138"/>
      <c r="M22" s="139" t="n">
        <f aca="false">H22*12</f>
        <v>0</v>
      </c>
    </row>
    <row r="23" customFormat="false" ht="22.5" hidden="false" customHeight="true" outlineLevel="0" collapsed="false">
      <c r="C23" s="133" t="n">
        <v>9</v>
      </c>
      <c r="D23" s="134" t="s">
        <v>178</v>
      </c>
      <c r="E23" s="135" t="s">
        <v>163</v>
      </c>
      <c r="F23" s="135" t="s">
        <v>179</v>
      </c>
      <c r="G23" s="136" t="e">
        <f aca="false">#REF!</f>
        <v>#REF!</v>
      </c>
      <c r="H23" s="136" t="e">
        <f aca="false">#REF!</f>
        <v>#REF!</v>
      </c>
      <c r="I23" s="136" t="n">
        <v>158599.8</v>
      </c>
      <c r="J23" s="137" t="e">
        <f aca="false">H23-I23</f>
        <v>#REF!</v>
      </c>
      <c r="K23" s="136" t="e">
        <f aca="false">#REF!</f>
        <v>#REF!</v>
      </c>
      <c r="L23" s="138" t="n">
        <v>45</v>
      </c>
      <c r="M23" s="139" t="e">
        <f aca="false">H23*12</f>
        <v>#REF!</v>
      </c>
    </row>
    <row r="24" customFormat="false" ht="22.5" hidden="false" customHeight="true" outlineLevel="0" collapsed="false">
      <c r="C24" s="133"/>
      <c r="D24" s="134"/>
      <c r="E24" s="135"/>
      <c r="F24" s="135"/>
      <c r="G24" s="136"/>
      <c r="H24" s="136"/>
      <c r="I24" s="136"/>
      <c r="J24" s="137"/>
      <c r="K24" s="136"/>
      <c r="L24" s="138"/>
      <c r="M24" s="139" t="n">
        <f aca="false">H24*12</f>
        <v>0</v>
      </c>
    </row>
    <row r="25" customFormat="false" ht="19.4" hidden="false" customHeight="false" outlineLevel="0" collapsed="false">
      <c r="C25" s="146" t="n">
        <v>10</v>
      </c>
      <c r="D25" s="147" t="s">
        <v>180</v>
      </c>
      <c r="E25" s="148" t="s">
        <v>163</v>
      </c>
      <c r="F25" s="148" t="s">
        <v>181</v>
      </c>
      <c r="G25" s="149" t="e">
        <f aca="false">#REF!</f>
        <v>#REF!</v>
      </c>
      <c r="H25" s="149" t="e">
        <f aca="false">#REF!</f>
        <v>#REF!</v>
      </c>
      <c r="I25" s="149" t="n">
        <v>55241.4</v>
      </c>
      <c r="J25" s="150" t="e">
        <f aca="false">H25-I25</f>
        <v>#REF!</v>
      </c>
      <c r="K25" s="149" t="e">
        <f aca="false">#REF!</f>
        <v>#REF!</v>
      </c>
      <c r="L25" s="145" t="n">
        <v>30</v>
      </c>
      <c r="M25" s="139" t="e">
        <f aca="false">H25*12</f>
        <v>#REF!</v>
      </c>
    </row>
    <row r="26" customFormat="false" ht="19.4" hidden="false" customHeight="false" outlineLevel="0" collapsed="false">
      <c r="C26" s="146" t="n">
        <v>11</v>
      </c>
      <c r="D26" s="147" t="s">
        <v>182</v>
      </c>
      <c r="E26" s="148" t="s">
        <v>163</v>
      </c>
      <c r="F26" s="148" t="s">
        <v>183</v>
      </c>
      <c r="G26" s="149" t="e">
        <f aca="false">#REF!</f>
        <v>#REF!</v>
      </c>
      <c r="H26" s="149" t="e">
        <f aca="false">#REF!</f>
        <v>#REF!</v>
      </c>
      <c r="I26" s="149" t="n">
        <v>236867.4</v>
      </c>
      <c r="J26" s="150" t="e">
        <f aca="false">H26-I26</f>
        <v>#REF!</v>
      </c>
      <c r="K26" s="149" t="e">
        <f aca="false">#REF!</f>
        <v>#REF!</v>
      </c>
      <c r="L26" s="145" t="n">
        <v>70</v>
      </c>
      <c r="M26" s="139" t="e">
        <f aca="false">H26*12</f>
        <v>#REF!</v>
      </c>
    </row>
    <row r="27" customFormat="false" ht="33.75" hidden="false" customHeight="true" outlineLevel="0" collapsed="false">
      <c r="C27" s="133" t="n">
        <v>12</v>
      </c>
      <c r="D27" s="134" t="s">
        <v>184</v>
      </c>
      <c r="E27" s="135" t="s">
        <v>163</v>
      </c>
      <c r="F27" s="135" t="s">
        <v>185</v>
      </c>
      <c r="G27" s="136" t="e">
        <f aca="false">#REF!</f>
        <v>#REF!</v>
      </c>
      <c r="H27" s="136" t="e">
        <f aca="false">#REF!</f>
        <v>#REF!</v>
      </c>
      <c r="I27" s="136" t="n">
        <v>434821.5</v>
      </c>
      <c r="J27" s="137" t="e">
        <f aca="false">I27-H27</f>
        <v>#REF!</v>
      </c>
      <c r="K27" s="151" t="e">
        <f aca="false">#REF!</f>
        <v>#REF!</v>
      </c>
      <c r="L27" s="152" t="n">
        <v>150</v>
      </c>
      <c r="M27" s="139" t="e">
        <f aca="false">H27*12</f>
        <v>#REF!</v>
      </c>
    </row>
    <row r="28" customFormat="false" ht="13.8" hidden="false" customHeight="false" outlineLevel="0" collapsed="false">
      <c r="C28" s="133"/>
      <c r="D28" s="134"/>
      <c r="E28" s="135"/>
      <c r="F28" s="135"/>
      <c r="G28" s="136"/>
      <c r="H28" s="136"/>
      <c r="I28" s="136"/>
      <c r="J28" s="137"/>
      <c r="K28" s="151"/>
      <c r="L28" s="152"/>
      <c r="M28" s="139" t="n">
        <f aca="false">H28*12</f>
        <v>0</v>
      </c>
    </row>
    <row r="29" customFormat="false" ht="22.5" hidden="false" customHeight="true" outlineLevel="0" collapsed="false">
      <c r="C29" s="133" t="n">
        <v>13</v>
      </c>
      <c r="D29" s="134" t="s">
        <v>186</v>
      </c>
      <c r="E29" s="135" t="s">
        <v>163</v>
      </c>
      <c r="F29" s="135" t="s">
        <v>187</v>
      </c>
      <c r="G29" s="136" t="e">
        <f aca="false">#REF!</f>
        <v>#REF!</v>
      </c>
      <c r="H29" s="136" t="e">
        <f aca="false">#REF!</f>
        <v>#REF!</v>
      </c>
      <c r="I29" s="136" t="n">
        <v>129800.8</v>
      </c>
      <c r="J29" s="137" t="e">
        <f aca="false">H29-I29</f>
        <v>#REF!</v>
      </c>
      <c r="K29" s="136" t="e">
        <f aca="false">#REF!</f>
        <v>#REF!</v>
      </c>
      <c r="L29" s="138" t="n">
        <v>40</v>
      </c>
      <c r="M29" s="139" t="e">
        <f aca="false">H29*12</f>
        <v>#REF!</v>
      </c>
    </row>
    <row r="30" customFormat="false" ht="13.8" hidden="false" customHeight="false" outlineLevel="0" collapsed="false">
      <c r="C30" s="133"/>
      <c r="D30" s="134"/>
      <c r="E30" s="135"/>
      <c r="F30" s="135"/>
      <c r="G30" s="136"/>
      <c r="H30" s="136"/>
      <c r="I30" s="136"/>
      <c r="J30" s="137"/>
      <c r="K30" s="136"/>
      <c r="L30" s="138"/>
      <c r="M30" s="139" t="n">
        <f aca="false">H30*12</f>
        <v>0</v>
      </c>
    </row>
    <row r="31" customFormat="false" ht="22.5" hidden="false" customHeight="true" outlineLevel="0" collapsed="false">
      <c r="C31" s="133" t="n">
        <v>14</v>
      </c>
      <c r="D31" s="134" t="s">
        <v>188</v>
      </c>
      <c r="E31" s="135" t="s">
        <v>163</v>
      </c>
      <c r="F31" s="135" t="s">
        <v>189</v>
      </c>
      <c r="G31" s="136" t="e">
        <f aca="false">#REF!</f>
        <v>#REF!</v>
      </c>
      <c r="H31" s="136" t="e">
        <f aca="false">#REF!</f>
        <v>#REF!</v>
      </c>
      <c r="I31" s="136" t="n">
        <v>646050</v>
      </c>
      <c r="J31" s="137" t="e">
        <f aca="false">I31-H31</f>
        <v>#REF!</v>
      </c>
      <c r="K31" s="136" t="e">
        <f aca="false">#REF!</f>
        <v>#REF!</v>
      </c>
      <c r="L31" s="138" t="n">
        <v>200</v>
      </c>
      <c r="M31" s="139" t="e">
        <f aca="false">H31*12</f>
        <v>#REF!</v>
      </c>
    </row>
    <row r="32" customFormat="false" ht="13.8" hidden="false" customHeight="false" outlineLevel="0" collapsed="false">
      <c r="C32" s="133"/>
      <c r="D32" s="134"/>
      <c r="E32" s="135"/>
      <c r="F32" s="135"/>
      <c r="G32" s="136"/>
      <c r="H32" s="136"/>
      <c r="I32" s="136"/>
      <c r="J32" s="137"/>
      <c r="K32" s="136"/>
      <c r="L32" s="138"/>
      <c r="M32" s="139" t="n">
        <f aca="false">H32*12</f>
        <v>0</v>
      </c>
    </row>
    <row r="33" customFormat="false" ht="30.6" hidden="false" customHeight="true" outlineLevel="0" collapsed="false">
      <c r="C33" s="133" t="n">
        <v>15</v>
      </c>
      <c r="D33" s="153" t="s">
        <v>190</v>
      </c>
      <c r="E33" s="135" t="s">
        <v>163</v>
      </c>
      <c r="F33" s="135" t="s">
        <v>191</v>
      </c>
      <c r="G33" s="136" t="e">
        <f aca="false">#REF!</f>
        <v>#REF!</v>
      </c>
      <c r="H33" s="136" t="e">
        <f aca="false">#REF!</f>
        <v>#REF!</v>
      </c>
      <c r="I33" s="136" t="n">
        <v>27847.7</v>
      </c>
      <c r="J33" s="137" t="e">
        <f aca="false">H33-I33</f>
        <v>#REF!</v>
      </c>
      <c r="K33" s="136" t="e">
        <f aca="false">#REF!</f>
        <v>#REF!</v>
      </c>
      <c r="L33" s="138" t="n">
        <v>10</v>
      </c>
      <c r="M33" s="139" t="e">
        <f aca="false">H33*12</f>
        <v>#REF!</v>
      </c>
    </row>
    <row r="34" customFormat="false" ht="13.8" hidden="false" customHeight="false" outlineLevel="0" collapsed="false">
      <c r="C34" s="133"/>
      <c r="D34" s="147" t="s">
        <v>192</v>
      </c>
      <c r="E34" s="135"/>
      <c r="F34" s="135"/>
      <c r="G34" s="136"/>
      <c r="H34" s="136"/>
      <c r="I34" s="136"/>
      <c r="J34" s="137"/>
      <c r="K34" s="136"/>
      <c r="L34" s="138"/>
      <c r="M34" s="139" t="n">
        <f aca="false">H34*12</f>
        <v>0</v>
      </c>
    </row>
    <row r="35" customFormat="false" ht="19.4" hidden="false" customHeight="false" outlineLevel="0" collapsed="false">
      <c r="C35" s="146" t="n">
        <v>16</v>
      </c>
      <c r="D35" s="147" t="s">
        <v>193</v>
      </c>
      <c r="E35" s="148" t="s">
        <v>163</v>
      </c>
      <c r="F35" s="148" t="s">
        <v>187</v>
      </c>
      <c r="G35" s="149" t="e">
        <f aca="false">#REF!</f>
        <v>#REF!</v>
      </c>
      <c r="H35" s="149" t="e">
        <f aca="false">#REF!</f>
        <v>#REF!</v>
      </c>
      <c r="I35" s="149" t="n">
        <v>128588.4</v>
      </c>
      <c r="J35" s="150" t="e">
        <f aca="false">H35-I35</f>
        <v>#REF!</v>
      </c>
      <c r="K35" s="149" t="e">
        <f aca="false">#REF!</f>
        <v>#REF!</v>
      </c>
      <c r="L35" s="145" t="n">
        <v>40</v>
      </c>
      <c r="M35" s="139" t="e">
        <f aca="false">H35*12</f>
        <v>#REF!</v>
      </c>
    </row>
    <row r="36" customFormat="false" ht="33.75" hidden="false" customHeight="true" outlineLevel="0" collapsed="false">
      <c r="C36" s="133" t="n">
        <v>17</v>
      </c>
      <c r="D36" s="134" t="s">
        <v>194</v>
      </c>
      <c r="E36" s="135" t="s">
        <v>163</v>
      </c>
      <c r="F36" s="135" t="s">
        <v>195</v>
      </c>
      <c r="G36" s="136" t="e">
        <f aca="false">#REF!</f>
        <v>#REF!</v>
      </c>
      <c r="H36" s="136" t="e">
        <f aca="false">#REF!</f>
        <v>#REF!</v>
      </c>
      <c r="I36" s="136" t="n">
        <v>25058.04</v>
      </c>
      <c r="J36" s="137" t="e">
        <f aca="false">H36-I36</f>
        <v>#REF!</v>
      </c>
      <c r="K36" s="136" t="e">
        <f aca="false">#REF!</f>
        <v>#REF!</v>
      </c>
      <c r="L36" s="138" t="n">
        <v>4</v>
      </c>
      <c r="M36" s="139" t="e">
        <f aca="false">H36*12</f>
        <v>#REF!</v>
      </c>
    </row>
    <row r="37" customFormat="false" ht="13.8" hidden="false" customHeight="false" outlineLevel="0" collapsed="false">
      <c r="C37" s="133"/>
      <c r="D37" s="134"/>
      <c r="E37" s="135"/>
      <c r="F37" s="135"/>
      <c r="G37" s="136"/>
      <c r="H37" s="136"/>
      <c r="I37" s="136"/>
      <c r="J37" s="137"/>
      <c r="K37" s="136"/>
      <c r="L37" s="138"/>
      <c r="M37" s="139" t="n">
        <f aca="false">H37*12</f>
        <v>0</v>
      </c>
    </row>
    <row r="38" customFormat="false" ht="45" hidden="false" customHeight="true" outlineLevel="0" collapsed="false">
      <c r="C38" s="133" t="n">
        <v>18</v>
      </c>
      <c r="D38" s="134" t="s">
        <v>196</v>
      </c>
      <c r="E38" s="135" t="s">
        <v>163</v>
      </c>
      <c r="F38" s="135" t="s">
        <v>197</v>
      </c>
      <c r="G38" s="136" t="e">
        <f aca="false">#REF!</f>
        <v>#REF!</v>
      </c>
      <c r="H38" s="136" t="e">
        <f aca="false">#REF!</f>
        <v>#REF!</v>
      </c>
      <c r="I38" s="136" t="n">
        <v>3207.17</v>
      </c>
      <c r="J38" s="137" t="e">
        <f aca="false">H38-I38</f>
        <v>#REF!</v>
      </c>
      <c r="K38" s="136" t="e">
        <f aca="false">#REF!</f>
        <v>#REF!</v>
      </c>
      <c r="L38" s="140" t="n">
        <v>1</v>
      </c>
      <c r="M38" s="139" t="e">
        <f aca="false">H38*12</f>
        <v>#REF!</v>
      </c>
    </row>
    <row r="39" customFormat="false" ht="13.8" hidden="false" customHeight="false" outlineLevel="0" collapsed="false">
      <c r="C39" s="133"/>
      <c r="D39" s="134"/>
      <c r="E39" s="135"/>
      <c r="F39" s="135"/>
      <c r="G39" s="136"/>
      <c r="H39" s="136"/>
      <c r="I39" s="136"/>
      <c r="J39" s="137"/>
      <c r="K39" s="136"/>
      <c r="L39" s="140"/>
      <c r="M39" s="139" t="n">
        <f aca="false">H39*12</f>
        <v>0</v>
      </c>
    </row>
    <row r="40" customFormat="false" ht="22.5" hidden="false" customHeight="true" outlineLevel="0" collapsed="false">
      <c r="C40" s="133" t="n">
        <v>19</v>
      </c>
      <c r="D40" s="134" t="s">
        <v>198</v>
      </c>
      <c r="E40" s="135" t="s">
        <v>163</v>
      </c>
      <c r="F40" s="135" t="s">
        <v>191</v>
      </c>
      <c r="G40" s="136" t="e">
        <f aca="false">#REF!</f>
        <v>#REF!</v>
      </c>
      <c r="H40" s="136" t="e">
        <f aca="false">#REF!</f>
        <v>#REF!</v>
      </c>
      <c r="I40" s="136" t="n">
        <v>52544.8</v>
      </c>
      <c r="J40" s="137" t="e">
        <f aca="false">H40-I40</f>
        <v>#REF!</v>
      </c>
      <c r="K40" s="136" t="e">
        <f aca="false">#REF!</f>
        <v>#REF!</v>
      </c>
      <c r="L40" s="138" t="n">
        <v>10</v>
      </c>
      <c r="M40" s="139" t="e">
        <f aca="false">H40*12</f>
        <v>#REF!</v>
      </c>
    </row>
    <row r="41" customFormat="false" ht="13.8" hidden="false" customHeight="false" outlineLevel="0" collapsed="false">
      <c r="C41" s="133"/>
      <c r="D41" s="134"/>
      <c r="E41" s="135"/>
      <c r="F41" s="135"/>
      <c r="G41" s="136"/>
      <c r="H41" s="136"/>
      <c r="I41" s="136"/>
      <c r="J41" s="137"/>
      <c r="K41" s="136"/>
      <c r="L41" s="138"/>
      <c r="M41" s="139" t="n">
        <f aca="false">H41*12</f>
        <v>0</v>
      </c>
    </row>
    <row r="42" customFormat="false" ht="33.75" hidden="false" customHeight="true" outlineLevel="0" collapsed="false">
      <c r="C42" s="133" t="n">
        <v>20</v>
      </c>
      <c r="D42" s="134" t="s">
        <v>199</v>
      </c>
      <c r="E42" s="135" t="s">
        <v>163</v>
      </c>
      <c r="F42" s="135" t="s">
        <v>200</v>
      </c>
      <c r="G42" s="136" t="e">
        <f aca="false">#REF!</f>
        <v>#REF!</v>
      </c>
      <c r="H42" s="136" t="e">
        <f aca="false">#REF!</f>
        <v>#REF!</v>
      </c>
      <c r="I42" s="136" t="n">
        <v>15863.91</v>
      </c>
      <c r="J42" s="137" t="e">
        <f aca="false">H42-I42</f>
        <v>#REF!</v>
      </c>
      <c r="K42" s="136" t="e">
        <f aca="false">#REF!</f>
        <v>#REF!</v>
      </c>
      <c r="L42" s="140" t="n">
        <v>3</v>
      </c>
      <c r="M42" s="139" t="e">
        <f aca="false">H42*12</f>
        <v>#REF!</v>
      </c>
    </row>
    <row r="43" customFormat="false" ht="13.8" hidden="false" customHeight="false" outlineLevel="0" collapsed="false">
      <c r="C43" s="133"/>
      <c r="D43" s="134"/>
      <c r="E43" s="135"/>
      <c r="F43" s="135"/>
      <c r="G43" s="136"/>
      <c r="H43" s="136"/>
      <c r="I43" s="136"/>
      <c r="J43" s="137"/>
      <c r="K43" s="136"/>
      <c r="L43" s="140"/>
      <c r="M43" s="139" t="n">
        <f aca="false">H43*12</f>
        <v>0</v>
      </c>
    </row>
    <row r="44" customFormat="false" ht="22.5" hidden="false" customHeight="true" outlineLevel="0" collapsed="false">
      <c r="C44" s="133" t="n">
        <v>21</v>
      </c>
      <c r="D44" s="134" t="s">
        <v>201</v>
      </c>
      <c r="E44" s="135" t="s">
        <v>163</v>
      </c>
      <c r="F44" s="135" t="s">
        <v>202</v>
      </c>
      <c r="G44" s="136" t="e">
        <f aca="false">#REF!</f>
        <v>#REF!</v>
      </c>
      <c r="H44" s="136" t="e">
        <f aca="false">#REF!</f>
        <v>#REF!</v>
      </c>
      <c r="I44" s="136" t="n">
        <v>31538.76</v>
      </c>
      <c r="J44" s="137" t="e">
        <f aca="false">H44-I44</f>
        <v>#REF!</v>
      </c>
      <c r="K44" s="136" t="e">
        <f aca="false">#REF!</f>
        <v>#REF!</v>
      </c>
      <c r="L44" s="138" t="n">
        <v>6</v>
      </c>
      <c r="M44" s="139" t="e">
        <f aca="false">H44*12</f>
        <v>#REF!</v>
      </c>
    </row>
    <row r="45" customFormat="false" ht="13.8" hidden="false" customHeight="false" outlineLevel="0" collapsed="false">
      <c r="C45" s="133"/>
      <c r="D45" s="134"/>
      <c r="E45" s="135"/>
      <c r="F45" s="135"/>
      <c r="G45" s="136"/>
      <c r="H45" s="136"/>
      <c r="I45" s="136"/>
      <c r="J45" s="137"/>
      <c r="K45" s="136"/>
      <c r="L45" s="138"/>
      <c r="M45" s="139" t="n">
        <f aca="false">H45*12</f>
        <v>0</v>
      </c>
    </row>
    <row r="46" customFormat="false" ht="19.4" hidden="false" customHeight="false" outlineLevel="0" collapsed="false">
      <c r="C46" s="146" t="n">
        <v>22</v>
      </c>
      <c r="D46" s="147" t="s">
        <v>203</v>
      </c>
      <c r="E46" s="148" t="s">
        <v>163</v>
      </c>
      <c r="F46" s="148" t="s">
        <v>204</v>
      </c>
      <c r="G46" s="149" t="e">
        <f aca="false">#REF!</f>
        <v>#REF!</v>
      </c>
      <c r="H46" s="149" t="e">
        <f aca="false">#REF!</f>
        <v>#REF!</v>
      </c>
      <c r="I46" s="149" t="n">
        <v>28501.9</v>
      </c>
      <c r="J46" s="150" t="e">
        <f aca="false">H46-I46</f>
        <v>#REF!</v>
      </c>
      <c r="K46" s="149" t="e">
        <f aca="false">#REF!</f>
        <v>#REF!</v>
      </c>
      <c r="L46" s="145" t="n">
        <v>5</v>
      </c>
      <c r="M46" s="139" t="e">
        <f aca="false">H46*12</f>
        <v>#REF!</v>
      </c>
    </row>
    <row r="47" customFormat="false" ht="22.5" hidden="false" customHeight="true" outlineLevel="0" collapsed="false">
      <c r="C47" s="133" t="n">
        <v>23</v>
      </c>
      <c r="D47" s="134" t="s">
        <v>205</v>
      </c>
      <c r="E47" s="135" t="s">
        <v>163</v>
      </c>
      <c r="F47" s="135" t="s">
        <v>206</v>
      </c>
      <c r="G47" s="136" t="e">
        <f aca="false">#REF!</f>
        <v>#REF!</v>
      </c>
      <c r="H47" s="136" t="e">
        <f aca="false">#REF!</f>
        <v>#REF!</v>
      </c>
      <c r="I47" s="136" t="n">
        <v>82599.94</v>
      </c>
      <c r="J47" s="137" t="e">
        <f aca="false">H47-I47</f>
        <v>#REF!</v>
      </c>
      <c r="K47" s="136" t="e">
        <f aca="false">#REF!</f>
        <v>#REF!</v>
      </c>
      <c r="L47" s="138" t="n">
        <v>17</v>
      </c>
      <c r="M47" s="139" t="e">
        <f aca="false">H47*12</f>
        <v>#REF!</v>
      </c>
    </row>
    <row r="48" customFormat="false" ht="13.8" hidden="false" customHeight="false" outlineLevel="0" collapsed="false">
      <c r="C48" s="133"/>
      <c r="D48" s="134"/>
      <c r="E48" s="135"/>
      <c r="F48" s="135"/>
      <c r="G48" s="136"/>
      <c r="H48" s="136"/>
      <c r="I48" s="136"/>
      <c r="J48" s="137"/>
      <c r="K48" s="136"/>
      <c r="L48" s="138"/>
      <c r="M48" s="139" t="n">
        <f aca="false">H48*12</f>
        <v>0</v>
      </c>
    </row>
    <row r="49" customFormat="false" ht="22.5" hidden="false" customHeight="true" outlineLevel="0" collapsed="false">
      <c r="C49" s="133" t="n">
        <v>24</v>
      </c>
      <c r="D49" s="134" t="s">
        <v>207</v>
      </c>
      <c r="E49" s="135" t="s">
        <v>163</v>
      </c>
      <c r="F49" s="135" t="s">
        <v>174</v>
      </c>
      <c r="G49" s="136" t="e">
        <f aca="false">#REF!</f>
        <v>#REF!</v>
      </c>
      <c r="H49" s="136" t="e">
        <f aca="false">#REF!</f>
        <v>#REF!</v>
      </c>
      <c r="I49" s="136" t="n">
        <v>97898</v>
      </c>
      <c r="J49" s="137" t="e">
        <f aca="false">H49-I49</f>
        <v>#REF!</v>
      </c>
      <c r="K49" s="136" t="e">
        <f aca="false">#REF!</f>
        <v>#REF!</v>
      </c>
      <c r="L49" s="140" t="n">
        <v>25</v>
      </c>
      <c r="M49" s="139" t="e">
        <f aca="false">H49*12</f>
        <v>#REF!</v>
      </c>
    </row>
    <row r="50" customFormat="false" ht="13.8" hidden="false" customHeight="false" outlineLevel="0" collapsed="false">
      <c r="C50" s="133"/>
      <c r="D50" s="134"/>
      <c r="E50" s="135"/>
      <c r="F50" s="135"/>
      <c r="G50" s="136"/>
      <c r="H50" s="136"/>
      <c r="I50" s="136"/>
      <c r="J50" s="137"/>
      <c r="K50" s="136"/>
      <c r="L50" s="140"/>
      <c r="M50" s="139" t="n">
        <f aca="false">H50*12</f>
        <v>0</v>
      </c>
    </row>
    <row r="51" customFormat="false" ht="33.75" hidden="false" customHeight="true" outlineLevel="0" collapsed="false">
      <c r="C51" s="133" t="n">
        <v>25</v>
      </c>
      <c r="D51" s="134" t="s">
        <v>208</v>
      </c>
      <c r="E51" s="135" t="s">
        <v>163</v>
      </c>
      <c r="F51" s="135" t="s">
        <v>195</v>
      </c>
      <c r="G51" s="136" t="e">
        <f aca="false">#REF!</f>
        <v>#REF!</v>
      </c>
      <c r="H51" s="136" t="e">
        <f aca="false">#REF!</f>
        <v>#REF!</v>
      </c>
      <c r="I51" s="136" t="n">
        <v>15361.44</v>
      </c>
      <c r="J51" s="137" t="e">
        <f aca="false">H51-I51</f>
        <v>#REF!</v>
      </c>
      <c r="K51" s="136" t="e">
        <f aca="false">#REF!</f>
        <v>#REF!</v>
      </c>
      <c r="L51" s="138" t="n">
        <v>4</v>
      </c>
      <c r="M51" s="139" t="e">
        <f aca="false">H51*12</f>
        <v>#REF!</v>
      </c>
    </row>
    <row r="52" customFormat="false" ht="13.8" hidden="false" customHeight="false" outlineLevel="0" collapsed="false">
      <c r="C52" s="133"/>
      <c r="D52" s="134"/>
      <c r="E52" s="135"/>
      <c r="F52" s="135"/>
      <c r="G52" s="136"/>
      <c r="H52" s="136"/>
      <c r="I52" s="136"/>
      <c r="J52" s="137"/>
      <c r="K52" s="136"/>
      <c r="L52" s="138"/>
      <c r="M52" s="139" t="n">
        <f aca="false">H52*12</f>
        <v>0</v>
      </c>
    </row>
    <row r="53" customFormat="false" ht="19.4" hidden="false" customHeight="false" outlineLevel="0" collapsed="false">
      <c r="C53" s="146" t="n">
        <v>26</v>
      </c>
      <c r="D53" s="147" t="s">
        <v>209</v>
      </c>
      <c r="E53" s="148" t="s">
        <v>163</v>
      </c>
      <c r="F53" s="148" t="s">
        <v>210</v>
      </c>
      <c r="G53" s="149" t="e">
        <f aca="false">#REF!</f>
        <v>#REF!</v>
      </c>
      <c r="H53" s="149" t="e">
        <f aca="false">#REF!</f>
        <v>#REF!</v>
      </c>
      <c r="I53" s="149" t="n">
        <v>230759</v>
      </c>
      <c r="J53" s="150" t="e">
        <f aca="false">H53-I53</f>
        <v>#REF!</v>
      </c>
      <c r="K53" s="149" t="e">
        <f aca="false">#REF!</f>
        <v>#REF!</v>
      </c>
      <c r="L53" s="145" t="n">
        <v>50</v>
      </c>
      <c r="M53" s="139" t="e">
        <f aca="false">H53*12</f>
        <v>#REF!</v>
      </c>
    </row>
    <row r="54" customFormat="false" ht="22.5" hidden="false" customHeight="true" outlineLevel="0" collapsed="false">
      <c r="C54" s="133" t="n">
        <v>27</v>
      </c>
      <c r="D54" s="134" t="s">
        <v>211</v>
      </c>
      <c r="E54" s="135" t="s">
        <v>163</v>
      </c>
      <c r="F54" s="135" t="s">
        <v>212</v>
      </c>
      <c r="G54" s="136" t="e">
        <f aca="false">#REF!</f>
        <v>#REF!</v>
      </c>
      <c r="H54" s="136" t="e">
        <f aca="false">#REF!</f>
        <v>#REF!</v>
      </c>
      <c r="I54" s="136" t="n">
        <v>78187.47</v>
      </c>
      <c r="J54" s="137" t="e">
        <f aca="false">H54-I54</f>
        <v>#REF!</v>
      </c>
      <c r="K54" s="136" t="e">
        <f aca="false">#REF!</f>
        <v>#REF!</v>
      </c>
      <c r="L54" s="138" t="n">
        <v>19</v>
      </c>
      <c r="M54" s="139" t="e">
        <f aca="false">H54*12</f>
        <v>#REF!</v>
      </c>
    </row>
    <row r="55" customFormat="false" ht="13.8" hidden="false" customHeight="false" outlineLevel="0" collapsed="false">
      <c r="C55" s="133"/>
      <c r="D55" s="134"/>
      <c r="E55" s="135"/>
      <c r="F55" s="135"/>
      <c r="G55" s="136"/>
      <c r="H55" s="136"/>
      <c r="I55" s="136"/>
      <c r="J55" s="137"/>
      <c r="K55" s="136"/>
      <c r="L55" s="138"/>
      <c r="M55" s="139" t="n">
        <f aca="false">H55*12</f>
        <v>0</v>
      </c>
    </row>
    <row r="56" customFormat="false" ht="16.5" hidden="false" customHeight="true" outlineLevel="0" collapsed="false">
      <c r="C56" s="154"/>
      <c r="D56" s="155"/>
      <c r="E56" s="156"/>
      <c r="F56" s="156"/>
      <c r="G56" s="157"/>
      <c r="H56" s="157" t="e">
        <f aca="false">SUM(H8:H55)</f>
        <v>#REF!</v>
      </c>
      <c r="I56" s="157" t="n">
        <f aca="false">SUM(I8:I55)</f>
        <v>4116170.47</v>
      </c>
      <c r="J56" s="158" t="e">
        <f aca="false">SUM(J8:J55)</f>
        <v>#REF!</v>
      </c>
      <c r="K56" s="157"/>
      <c r="L56" s="138"/>
      <c r="M56" s="130"/>
    </row>
    <row r="57" customFormat="false" ht="45" hidden="false" customHeight="true" outlineLevel="0" collapsed="false">
      <c r="C57" s="133" t="n">
        <v>28</v>
      </c>
      <c r="D57" s="159" t="s">
        <v>213</v>
      </c>
      <c r="E57" s="135" t="s">
        <v>163</v>
      </c>
      <c r="F57" s="135" t="s">
        <v>214</v>
      </c>
      <c r="G57" s="136" t="n">
        <v>0</v>
      </c>
      <c r="H57" s="136" t="e">
        <f aca="false">H56*1%</f>
        <v>#REF!</v>
      </c>
      <c r="I57" s="136" t="n">
        <f aca="false">I56*1%</f>
        <v>41161.7047</v>
      </c>
      <c r="J57" s="137" t="e">
        <f aca="false">J56*1%</f>
        <v>#REF!</v>
      </c>
      <c r="K57" s="136" t="e">
        <f aca="false">H57*12</f>
        <v>#REF!</v>
      </c>
      <c r="L57" s="138"/>
      <c r="M57" s="130"/>
    </row>
    <row r="58" customFormat="false" ht="13.8" hidden="false" customHeight="false" outlineLevel="0" collapsed="false">
      <c r="C58" s="133"/>
      <c r="D58" s="159"/>
      <c r="E58" s="135"/>
      <c r="F58" s="135"/>
      <c r="G58" s="136"/>
      <c r="H58" s="136"/>
      <c r="I58" s="136"/>
      <c r="J58" s="137"/>
      <c r="K58" s="136"/>
      <c r="L58" s="138"/>
      <c r="N58" s="160" t="s">
        <v>215</v>
      </c>
      <c r="O58" s="161" t="s">
        <v>216</v>
      </c>
    </row>
    <row r="59" customFormat="false" ht="25.5" hidden="false" customHeight="true" outlineLevel="0" collapsed="false">
      <c r="C59" s="162" t="s">
        <v>217</v>
      </c>
      <c r="D59" s="162"/>
      <c r="E59" s="162"/>
      <c r="F59" s="162"/>
      <c r="G59" s="162"/>
      <c r="H59" s="163" t="e">
        <f aca="false">H56+H57</f>
        <v>#REF!</v>
      </c>
      <c r="I59" s="163" t="n">
        <f aca="false">I56+I57</f>
        <v>4157332.1747</v>
      </c>
      <c r="J59" s="164" t="e">
        <f aca="false">J56+J57</f>
        <v>#REF!</v>
      </c>
      <c r="K59" s="165" t="n">
        <v>49887993.72</v>
      </c>
      <c r="L59" s="166" t="n">
        <f aca="false">N59-K59</f>
        <v>6.28000000119209</v>
      </c>
      <c r="N59" s="167" t="n">
        <v>49888000</v>
      </c>
      <c r="O59" s="168" t="n">
        <f aca="false">N59/12</f>
        <v>4157333.33333333</v>
      </c>
    </row>
    <row r="60" customFormat="false" ht="25.5" hidden="false" customHeight="true" outlineLevel="0" collapsed="false">
      <c r="C60" s="169"/>
      <c r="D60" s="170"/>
      <c r="E60" s="170"/>
      <c r="F60" s="170"/>
      <c r="G60" s="170"/>
      <c r="H60" s="171"/>
      <c r="I60" s="171"/>
      <c r="J60" s="172"/>
      <c r="K60" s="173"/>
      <c r="L60" s="174"/>
      <c r="N60" s="175"/>
      <c r="O60" s="176"/>
    </row>
    <row r="61" customFormat="false" ht="32.25" hidden="false" customHeight="true" outlineLevel="0" collapsed="false">
      <c r="C61" s="177" t="s">
        <v>218</v>
      </c>
      <c r="D61" s="177"/>
      <c r="E61" s="177"/>
      <c r="F61" s="177"/>
      <c r="G61" s="177"/>
      <c r="H61" s="177"/>
      <c r="I61" s="178"/>
      <c r="J61" s="179"/>
      <c r="K61" s="180" t="e">
        <f aca="false">H59</f>
        <v>#REF!</v>
      </c>
      <c r="L61" s="181" t="n">
        <f aca="false">SUM(L8:L55)</f>
        <v>1243</v>
      </c>
      <c r="N61" s="182" t="s">
        <v>219</v>
      </c>
      <c r="O61" s="183" t="e">
        <f aca="false">O59-H59</f>
        <v>#REF!</v>
      </c>
    </row>
    <row r="62" customFormat="false" ht="15" hidden="false" customHeight="true" outlineLevel="0" collapsed="false">
      <c r="C62" s="177"/>
      <c r="D62" s="177"/>
      <c r="E62" s="177"/>
      <c r="F62" s="177"/>
      <c r="G62" s="177"/>
      <c r="H62" s="177"/>
      <c r="I62" s="184"/>
      <c r="J62" s="185"/>
      <c r="K62" s="180"/>
      <c r="L62" s="181"/>
      <c r="N62" s="186" t="s">
        <v>220</v>
      </c>
      <c r="O62" s="187" t="n">
        <f aca="false">N59-K59</f>
        <v>6.28000000119209</v>
      </c>
    </row>
    <row r="63" customFormat="false" ht="33.75" hidden="false" customHeight="true" outlineLevel="0" collapsed="false">
      <c r="C63" s="188" t="s">
        <v>221</v>
      </c>
      <c r="D63" s="188"/>
      <c r="E63" s="188"/>
      <c r="F63" s="188"/>
      <c r="G63" s="188"/>
      <c r="H63" s="188"/>
      <c r="I63" s="189"/>
      <c r="J63" s="190"/>
      <c r="K63" s="191" t="n">
        <f aca="false">K59</f>
        <v>49887993.72</v>
      </c>
      <c r="L63" s="181"/>
      <c r="N63" s="186"/>
      <c r="O63" s="187"/>
    </row>
    <row r="64" customFormat="false" ht="13.8" hidden="false" customHeight="false" outlineLevel="0" collapsed="false">
      <c r="N64" s="192"/>
    </row>
    <row r="65" customFormat="false" ht="17.35" hidden="false" customHeight="false" outlineLevel="0" collapsed="false">
      <c r="C65" s="193"/>
      <c r="D65" s="193"/>
      <c r="E65" s="193"/>
      <c r="F65" s="193"/>
      <c r="G65" s="193"/>
      <c r="H65" s="193"/>
      <c r="I65" s="193"/>
      <c r="J65" s="194"/>
      <c r="K65" s="195"/>
      <c r="N65" s="192"/>
    </row>
    <row r="66" customFormat="false" ht="13.8" hidden="false" customHeight="false" outlineLevel="0" collapsed="false">
      <c r="C66" s="196"/>
      <c r="D66" s="196"/>
      <c r="E66" s="196"/>
      <c r="F66" s="197"/>
      <c r="G66" s="198" t="s">
        <v>222</v>
      </c>
      <c r="H66" s="198"/>
      <c r="I66" s="198"/>
      <c r="J66" s="198"/>
      <c r="K66" s="198"/>
    </row>
    <row r="67" customFormat="false" ht="13.8" hidden="false" customHeight="false" outlineLevel="0" collapsed="false">
      <c r="C67" s="199"/>
      <c r="D67" s="197"/>
      <c r="E67" s="197"/>
      <c r="F67" s="197"/>
      <c r="G67" s="198"/>
      <c r="H67" s="198"/>
      <c r="I67" s="198"/>
      <c r="J67" s="198"/>
      <c r="K67" s="198"/>
    </row>
    <row r="68" customFormat="false" ht="22.5" hidden="false" customHeight="true" outlineLevel="0" collapsed="false">
      <c r="C68" s="200"/>
      <c r="D68" s="201"/>
      <c r="E68" s="202"/>
      <c r="F68" s="202"/>
      <c r="G68" s="203"/>
      <c r="H68" s="203"/>
      <c r="I68" s="203"/>
      <c r="J68" s="204"/>
      <c r="K68" s="203"/>
    </row>
    <row r="69" customFormat="false" ht="13.8" hidden="false" customHeight="false" outlineLevel="0" collapsed="false">
      <c r="C69" s="200"/>
      <c r="D69" s="201"/>
      <c r="E69" s="202"/>
      <c r="F69" s="202"/>
      <c r="G69" s="203"/>
      <c r="H69" s="203"/>
      <c r="I69" s="203"/>
      <c r="J69" s="204"/>
      <c r="K69" s="203"/>
    </row>
    <row r="70" customFormat="false" ht="22.5" hidden="false" customHeight="true" outlineLevel="0" collapsed="false">
      <c r="C70" s="200"/>
      <c r="D70" s="201"/>
      <c r="E70" s="202"/>
      <c r="F70" s="202"/>
      <c r="G70" s="203"/>
      <c r="H70" s="203"/>
      <c r="I70" s="203"/>
      <c r="J70" s="204"/>
      <c r="K70" s="203"/>
    </row>
    <row r="71" customFormat="false" ht="13.8" hidden="false" customHeight="false" outlineLevel="0" collapsed="false">
      <c r="C71" s="200"/>
      <c r="D71" s="201"/>
      <c r="E71" s="202"/>
      <c r="F71" s="202"/>
      <c r="G71" s="203"/>
      <c r="H71" s="203"/>
      <c r="I71" s="203"/>
      <c r="J71" s="204"/>
      <c r="K71" s="203"/>
    </row>
    <row r="72" customFormat="false" ht="22.5" hidden="false" customHeight="true" outlineLevel="0" collapsed="false">
      <c r="C72" s="200"/>
      <c r="D72" s="201"/>
      <c r="E72" s="202"/>
      <c r="F72" s="202"/>
      <c r="G72" s="203"/>
      <c r="H72" s="203"/>
      <c r="I72" s="203"/>
      <c r="J72" s="204"/>
      <c r="K72" s="203"/>
    </row>
    <row r="73" customFormat="false" ht="13.8" hidden="false" customHeight="false" outlineLevel="0" collapsed="false">
      <c r="C73" s="200"/>
      <c r="D73" s="201"/>
      <c r="E73" s="202"/>
      <c r="F73" s="202"/>
      <c r="G73" s="203"/>
      <c r="H73" s="203"/>
      <c r="I73" s="203"/>
      <c r="J73" s="204"/>
      <c r="K73" s="203"/>
    </row>
    <row r="74" customFormat="false" ht="22.5" hidden="false" customHeight="true" outlineLevel="0" collapsed="false">
      <c r="C74" s="200"/>
      <c r="D74" s="201"/>
      <c r="E74" s="202"/>
      <c r="F74" s="202"/>
      <c r="G74" s="203"/>
      <c r="H74" s="203"/>
      <c r="I74" s="203"/>
      <c r="J74" s="204"/>
      <c r="K74" s="203"/>
    </row>
    <row r="75" customFormat="false" ht="13.8" hidden="false" customHeight="false" outlineLevel="0" collapsed="false">
      <c r="C75" s="200"/>
      <c r="D75" s="201"/>
      <c r="E75" s="202"/>
      <c r="F75" s="202"/>
      <c r="G75" s="203"/>
      <c r="H75" s="203"/>
      <c r="I75" s="203"/>
      <c r="J75" s="204"/>
      <c r="K75" s="203"/>
    </row>
    <row r="76" customFormat="false" ht="30.75" hidden="false" customHeight="true" outlineLevel="0" collapsed="false">
      <c r="C76" s="205"/>
      <c r="D76" s="205"/>
      <c r="E76" s="205"/>
      <c r="F76" s="205"/>
      <c r="G76" s="205"/>
      <c r="H76" s="205"/>
      <c r="I76" s="205"/>
      <c r="J76" s="206"/>
      <c r="K76" s="207"/>
    </row>
    <row r="77" customFormat="false" ht="36.75" hidden="false" customHeight="true" outlineLevel="0" collapsed="false">
      <c r="C77" s="208"/>
      <c r="D77" s="208"/>
      <c r="E77" s="208"/>
      <c r="F77" s="208"/>
      <c r="G77" s="208"/>
      <c r="H77" s="208"/>
      <c r="I77" s="208"/>
      <c r="J77" s="209"/>
      <c r="K77" s="207"/>
    </row>
    <row r="78" customFormat="false" ht="13.8" hidden="false" customHeight="false" outlineLevel="0" collapsed="false">
      <c r="C78" s="210"/>
      <c r="D78" s="210"/>
      <c r="E78" s="210"/>
      <c r="F78" s="210"/>
      <c r="G78" s="210"/>
      <c r="H78" s="210"/>
      <c r="I78" s="210"/>
      <c r="J78" s="211"/>
      <c r="K78" s="210"/>
    </row>
    <row r="79" customFormat="false" ht="17.35" hidden="false" customHeight="false" outlineLevel="0" collapsed="false">
      <c r="C79" s="193"/>
      <c r="D79" s="193"/>
      <c r="E79" s="193"/>
      <c r="F79" s="193"/>
      <c r="G79" s="193"/>
      <c r="H79" s="193"/>
      <c r="I79" s="193"/>
      <c r="J79" s="194"/>
      <c r="K79" s="195"/>
    </row>
    <row r="80" customFormat="false" ht="15" hidden="false" customHeight="false" outlineLevel="0" collapsed="false">
      <c r="C80" s="212"/>
      <c r="D80" s="212"/>
      <c r="E80" s="212"/>
      <c r="F80" s="212"/>
      <c r="G80" s="212"/>
      <c r="H80" s="212"/>
      <c r="I80" s="212"/>
      <c r="J80" s="213"/>
      <c r="K80" s="195"/>
    </row>
    <row r="81" customFormat="false" ht="13.8" hidden="false" customHeight="false" outlineLevel="0" collapsed="false">
      <c r="C81" s="214"/>
      <c r="D81" s="214"/>
      <c r="E81" s="214"/>
      <c r="F81" s="197"/>
      <c r="G81" s="199"/>
      <c r="H81" s="215"/>
      <c r="I81" s="215"/>
      <c r="J81" s="216"/>
      <c r="K81" s="197"/>
    </row>
    <row r="82" customFormat="false" ht="13.8" hidden="false" customHeight="false" outlineLevel="0" collapsed="false">
      <c r="C82" s="199"/>
      <c r="D82" s="197"/>
      <c r="E82" s="197"/>
      <c r="F82" s="197"/>
      <c r="G82" s="199"/>
      <c r="H82" s="215"/>
      <c r="I82" s="215"/>
      <c r="J82" s="216"/>
      <c r="K82" s="197"/>
    </row>
    <row r="83" customFormat="false" ht="22.5" hidden="false" customHeight="true" outlineLevel="0" collapsed="false">
      <c r="C83" s="200"/>
      <c r="D83" s="201"/>
      <c r="E83" s="201"/>
      <c r="F83" s="201"/>
      <c r="G83" s="203"/>
      <c r="H83" s="203"/>
      <c r="I83" s="203"/>
      <c r="J83" s="204"/>
      <c r="K83" s="203"/>
    </row>
    <row r="84" customFormat="false" ht="13.8" hidden="false" customHeight="false" outlineLevel="0" collapsed="false">
      <c r="C84" s="200"/>
      <c r="D84" s="201"/>
      <c r="E84" s="201"/>
      <c r="F84" s="201"/>
      <c r="G84" s="203"/>
      <c r="H84" s="203"/>
      <c r="I84" s="203"/>
      <c r="J84" s="204"/>
      <c r="K84" s="203"/>
    </row>
    <row r="85" customFormat="false" ht="45" hidden="false" customHeight="true" outlineLevel="0" collapsed="false">
      <c r="C85" s="200"/>
      <c r="D85" s="201"/>
      <c r="E85" s="201"/>
      <c r="F85" s="201"/>
      <c r="G85" s="203"/>
      <c r="H85" s="203"/>
      <c r="I85" s="203"/>
      <c r="J85" s="204"/>
      <c r="K85" s="203"/>
    </row>
    <row r="86" customFormat="false" ht="13.8" hidden="false" customHeight="false" outlineLevel="0" collapsed="false">
      <c r="C86" s="200"/>
      <c r="D86" s="201"/>
      <c r="E86" s="201"/>
      <c r="F86" s="201"/>
      <c r="G86" s="203"/>
      <c r="H86" s="203"/>
      <c r="I86" s="203"/>
      <c r="J86" s="204"/>
      <c r="K86" s="203"/>
    </row>
    <row r="87" customFormat="false" ht="24" hidden="false" customHeight="true" outlineLevel="0" collapsed="false">
      <c r="C87" s="208"/>
      <c r="D87" s="208"/>
      <c r="E87" s="208"/>
      <c r="F87" s="208"/>
      <c r="G87" s="208"/>
      <c r="H87" s="208"/>
      <c r="I87" s="208"/>
      <c r="J87" s="209"/>
      <c r="K87" s="207"/>
    </row>
    <row r="88" customFormat="false" ht="39" hidden="false" customHeight="true" outlineLevel="0" collapsed="false">
      <c r="C88" s="208"/>
      <c r="D88" s="208"/>
      <c r="E88" s="208"/>
      <c r="F88" s="208"/>
      <c r="G88" s="208"/>
      <c r="H88" s="208"/>
      <c r="I88" s="208"/>
      <c r="J88" s="209"/>
      <c r="K88" s="207"/>
      <c r="N88" s="192"/>
    </row>
    <row r="89" customFormat="false" ht="13.8" hidden="false" customHeight="false" outlineLevel="0" collapsed="false">
      <c r="C89" s="210"/>
      <c r="D89" s="210"/>
      <c r="E89" s="210"/>
      <c r="F89" s="210"/>
      <c r="G89" s="210"/>
      <c r="H89" s="210"/>
      <c r="I89" s="210"/>
      <c r="J89" s="211"/>
      <c r="K89" s="210"/>
    </row>
    <row r="90" customFormat="false" ht="17.35" hidden="false" customHeight="false" outlineLevel="0" collapsed="false">
      <c r="C90" s="193"/>
      <c r="D90" s="193"/>
      <c r="E90" s="193"/>
      <c r="F90" s="193"/>
      <c r="G90" s="193"/>
      <c r="H90" s="193"/>
      <c r="I90" s="193"/>
      <c r="J90" s="194"/>
      <c r="K90" s="195"/>
    </row>
    <row r="91" customFormat="false" ht="15" hidden="false" customHeight="false" outlineLevel="0" collapsed="false">
      <c r="C91" s="212"/>
      <c r="D91" s="212"/>
      <c r="E91" s="212"/>
      <c r="F91" s="212"/>
      <c r="G91" s="212"/>
      <c r="H91" s="212"/>
      <c r="I91" s="212"/>
      <c r="J91" s="213"/>
      <c r="K91" s="195"/>
    </row>
    <row r="92" customFormat="false" ht="13.8" hidden="false" customHeight="false" outlineLevel="0" collapsed="false">
      <c r="C92" s="196"/>
      <c r="D92" s="196"/>
      <c r="E92" s="196"/>
      <c r="F92" s="197"/>
      <c r="G92" s="199"/>
      <c r="H92" s="197"/>
      <c r="I92" s="197"/>
      <c r="J92" s="217"/>
      <c r="K92" s="218"/>
    </row>
    <row r="93" customFormat="false" ht="13.8" hidden="false" customHeight="false" outlineLevel="0" collapsed="false">
      <c r="C93" s="199"/>
      <c r="D93" s="197"/>
      <c r="E93" s="197"/>
      <c r="F93" s="197"/>
      <c r="G93" s="199"/>
      <c r="H93" s="197"/>
      <c r="I93" s="197"/>
      <c r="J93" s="217"/>
      <c r="K93" s="218"/>
    </row>
    <row r="94" customFormat="false" ht="22.5" hidden="false" customHeight="true" outlineLevel="0" collapsed="false">
      <c r="C94" s="200"/>
      <c r="D94" s="201"/>
      <c r="E94" s="201"/>
      <c r="F94" s="201"/>
      <c r="G94" s="219"/>
      <c r="H94" s="219"/>
      <c r="I94" s="219"/>
      <c r="J94" s="220"/>
      <c r="K94" s="219"/>
    </row>
    <row r="95" customFormat="false" ht="13.8" hidden="false" customHeight="false" outlineLevel="0" collapsed="false">
      <c r="C95" s="200"/>
      <c r="D95" s="201"/>
      <c r="E95" s="201"/>
      <c r="F95" s="201"/>
      <c r="G95" s="219"/>
      <c r="H95" s="219"/>
      <c r="I95" s="219"/>
      <c r="J95" s="220"/>
      <c r="K95" s="219"/>
    </row>
    <row r="96" customFormat="false" ht="22.5" hidden="false" customHeight="true" outlineLevel="0" collapsed="false">
      <c r="C96" s="200"/>
      <c r="D96" s="201"/>
      <c r="E96" s="201"/>
      <c r="F96" s="201"/>
      <c r="G96" s="219"/>
      <c r="H96" s="219"/>
      <c r="I96" s="219"/>
      <c r="J96" s="220"/>
      <c r="K96" s="219"/>
    </row>
    <row r="97" customFormat="false" ht="13.8" hidden="false" customHeight="false" outlineLevel="0" collapsed="false">
      <c r="C97" s="200"/>
      <c r="D97" s="201"/>
      <c r="E97" s="201"/>
      <c r="F97" s="201"/>
      <c r="G97" s="219"/>
      <c r="H97" s="219"/>
      <c r="I97" s="219"/>
      <c r="J97" s="220"/>
      <c r="K97" s="219"/>
    </row>
    <row r="98" customFormat="false" ht="32.25" hidden="false" customHeight="true" outlineLevel="0" collapsed="false">
      <c r="C98" s="208"/>
      <c r="D98" s="208"/>
      <c r="E98" s="208"/>
      <c r="F98" s="208"/>
      <c r="G98" s="208"/>
      <c r="H98" s="208"/>
      <c r="I98" s="208"/>
      <c r="J98" s="209"/>
      <c r="K98" s="207"/>
      <c r="N98" s="192"/>
    </row>
    <row r="99" customFormat="false" ht="24.75" hidden="false" customHeight="true" outlineLevel="0" collapsed="false">
      <c r="C99" s="208"/>
      <c r="D99" s="208"/>
      <c r="E99" s="208"/>
      <c r="F99" s="208"/>
      <c r="G99" s="208"/>
      <c r="H99" s="208"/>
      <c r="I99" s="208"/>
      <c r="J99" s="209"/>
      <c r="K99" s="207"/>
    </row>
    <row r="100" customFormat="false" ht="13.8" hidden="false" customHeight="false" outlineLevel="0" collapsed="false">
      <c r="C100" s="210"/>
      <c r="D100" s="210"/>
      <c r="E100" s="210"/>
      <c r="F100" s="210"/>
      <c r="G100" s="210"/>
      <c r="H100" s="210"/>
      <c r="I100" s="210"/>
      <c r="J100" s="211"/>
      <c r="K100" s="210"/>
    </row>
    <row r="101" customFormat="false" ht="13.8" hidden="false" customHeight="false" outlineLevel="0" collapsed="false">
      <c r="C101" s="210"/>
      <c r="D101" s="210"/>
      <c r="E101" s="210"/>
      <c r="F101" s="210"/>
      <c r="G101" s="210"/>
      <c r="H101" s="210"/>
      <c r="I101" s="210"/>
      <c r="J101" s="211"/>
      <c r="K101" s="210"/>
    </row>
    <row r="102" customFormat="false" ht="13.8" hidden="false" customHeight="false" outlineLevel="0" collapsed="false"/>
    <row r="103" customFormat="false" ht="13.8" hidden="false" customHeight="false" outlineLevel="0" collapsed="false"/>
    <row r="104" customFormat="false" ht="13.8" hidden="false" customHeight="false" outlineLevel="0" collapsed="false"/>
    <row r="105" customFormat="false" ht="13.8" hidden="false" customHeight="false" outlineLevel="0" collapsed="false"/>
    <row r="106" customFormat="false" ht="13.8" hidden="false" customHeight="false" outlineLevel="0" collapsed="false"/>
    <row r="107" customFormat="false" ht="13.8" hidden="false" customHeight="false" outlineLevel="0" collapsed="false"/>
    <row r="108" customFormat="false" ht="13.8" hidden="false" customHeight="false" outlineLevel="0" collapsed="false"/>
    <row r="109" customFormat="false" ht="13.8" hidden="false" customHeight="false" outlineLevel="0" collapsed="false"/>
    <row r="110" customFormat="false" ht="13.8" hidden="false" customHeight="false" outlineLevel="0" collapsed="false"/>
    <row r="111" customFormat="false" ht="13.8" hidden="false" customHeight="false" outlineLevel="0" collapsed="false"/>
    <row r="112" customFormat="false" ht="13.8" hidden="false" customHeight="false" outlineLevel="0" collapsed="false"/>
    <row r="113" customFormat="false" ht="13.8" hidden="false" customHeight="false" outlineLevel="0" collapsed="false"/>
    <row r="114" customFormat="false" ht="13.8" hidden="false" customHeight="false" outlineLevel="0" collapsed="false"/>
    <row r="115" customFormat="false" ht="13.8" hidden="false" customHeight="false" outlineLevel="0" collapsed="false"/>
    <row r="116" customFormat="false" ht="13.8" hidden="false" customHeight="false" outlineLevel="0" collapsed="false"/>
    <row r="117" customFormat="false" ht="13.8" hidden="false" customHeight="false" outlineLevel="0" collapsed="false"/>
    <row r="118" customFormat="false" ht="13.8" hidden="false" customHeight="false" outlineLevel="0" collapsed="false"/>
    <row r="119" customFormat="false" ht="13.8" hidden="false" customHeight="false" outlineLevel="0" collapsed="false"/>
    <row r="120" customFormat="false" ht="13.8" hidden="false" customHeight="false" outlineLevel="0" collapsed="false"/>
    <row r="121" customFormat="false" ht="13.8" hidden="false" customHeight="false" outlineLevel="0" collapsed="false"/>
    <row r="122" customFormat="false" ht="13.8" hidden="false" customHeight="false" outlineLevel="0" collapsed="false"/>
    <row r="123" customFormat="false" ht="13.8" hidden="false" customHeight="false" outlineLevel="0" collapsed="false"/>
    <row r="124" customFormat="false" ht="13.8" hidden="false" customHeight="false" outlineLevel="0" collapsed="false"/>
    <row r="125" customFormat="false" ht="13.8" hidden="false" customHeight="false" outlineLevel="0" collapsed="false"/>
    <row r="126" customFormat="false" ht="13.8" hidden="false" customHeight="false" outlineLevel="0" collapsed="false"/>
    <row r="127" customFormat="false" ht="13.8" hidden="false" customHeight="false" outlineLevel="0" collapsed="false"/>
    <row r="128" customFormat="false" ht="13.8" hidden="false" customHeight="false" outlineLevel="0" collapsed="false"/>
    <row r="129" customFormat="false" ht="13.8" hidden="false" customHeight="false" outlineLevel="0" collapsed="false"/>
    <row r="130" customFormat="false" ht="13.8" hidden="false" customHeight="false" outlineLevel="0" collapsed="false"/>
    <row r="131" customFormat="false" ht="13.8" hidden="false" customHeight="false" outlineLevel="0" collapsed="false"/>
    <row r="132" customFormat="false" ht="13.8" hidden="false" customHeight="false" outlineLevel="0" collapsed="false"/>
    <row r="133" customFormat="false" ht="13.8" hidden="false" customHeight="false" outlineLevel="0" collapsed="false"/>
    <row r="134" customFormat="false" ht="13.8" hidden="false" customHeight="false" outlineLevel="0" collapsed="false"/>
    <row r="135" customFormat="false" ht="13.8" hidden="false" customHeight="false" outlineLevel="0" collapsed="false"/>
    <row r="136" customFormat="false" ht="13.8" hidden="false" customHeight="false" outlineLevel="0" collapsed="false"/>
    <row r="137" customFormat="false" ht="13.8" hidden="false" customHeight="false" outlineLevel="0" collapsed="false">
      <c r="K137" s="221" t="n">
        <v>0.002</v>
      </c>
    </row>
  </sheetData>
  <mergeCells count="329">
    <mergeCell ref="C4:H4"/>
    <mergeCell ref="K4:K5"/>
    <mergeCell ref="C5:H5"/>
    <mergeCell ref="G6:G7"/>
    <mergeCell ref="H6:H7"/>
    <mergeCell ref="I6:I7"/>
    <mergeCell ref="J6:J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C16:C17"/>
    <mergeCell ref="D16:D17"/>
    <mergeCell ref="E16:E17"/>
    <mergeCell ref="F16:F17"/>
    <mergeCell ref="G16:G17"/>
    <mergeCell ref="H16:H17"/>
    <mergeCell ref="I16:I17"/>
    <mergeCell ref="J16:J17"/>
    <mergeCell ref="K16:K17"/>
    <mergeCell ref="L16:L17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C21:C22"/>
    <mergeCell ref="D21:D22"/>
    <mergeCell ref="E21:E22"/>
    <mergeCell ref="F21:F22"/>
    <mergeCell ref="G21:G22"/>
    <mergeCell ref="H21:H22"/>
    <mergeCell ref="I21:I22"/>
    <mergeCell ref="J21:J22"/>
    <mergeCell ref="K21:K22"/>
    <mergeCell ref="L21:L22"/>
    <mergeCell ref="C23:C24"/>
    <mergeCell ref="D23:D24"/>
    <mergeCell ref="E23:E24"/>
    <mergeCell ref="F23:F24"/>
    <mergeCell ref="G23:G24"/>
    <mergeCell ref="H23:H24"/>
    <mergeCell ref="I23:I24"/>
    <mergeCell ref="J23:J24"/>
    <mergeCell ref="K23:K24"/>
    <mergeCell ref="L23:L24"/>
    <mergeCell ref="C27:C28"/>
    <mergeCell ref="D27:D28"/>
    <mergeCell ref="E27:E28"/>
    <mergeCell ref="F27:F28"/>
    <mergeCell ref="G27:G28"/>
    <mergeCell ref="H27:H28"/>
    <mergeCell ref="I27:I28"/>
    <mergeCell ref="J27:J28"/>
    <mergeCell ref="K27:K28"/>
    <mergeCell ref="L27:L28"/>
    <mergeCell ref="C29:C30"/>
    <mergeCell ref="D29:D30"/>
    <mergeCell ref="E29:E30"/>
    <mergeCell ref="F29:F30"/>
    <mergeCell ref="G29:G30"/>
    <mergeCell ref="H29:H30"/>
    <mergeCell ref="I29:I30"/>
    <mergeCell ref="J29:J30"/>
    <mergeCell ref="K29:K30"/>
    <mergeCell ref="L29:L30"/>
    <mergeCell ref="C31:C32"/>
    <mergeCell ref="D31:D32"/>
    <mergeCell ref="E31:E32"/>
    <mergeCell ref="F31:F32"/>
    <mergeCell ref="G31:G32"/>
    <mergeCell ref="H31:H32"/>
    <mergeCell ref="I31:I32"/>
    <mergeCell ref="J31:J32"/>
    <mergeCell ref="K31:K32"/>
    <mergeCell ref="L31:L32"/>
    <mergeCell ref="C33:C34"/>
    <mergeCell ref="E33:E34"/>
    <mergeCell ref="F33:F34"/>
    <mergeCell ref="G33:G34"/>
    <mergeCell ref="H33:H34"/>
    <mergeCell ref="I33:I34"/>
    <mergeCell ref="J33:J34"/>
    <mergeCell ref="K33:K34"/>
    <mergeCell ref="L33:L34"/>
    <mergeCell ref="C36:C37"/>
    <mergeCell ref="D36:D37"/>
    <mergeCell ref="E36:E37"/>
    <mergeCell ref="F36:F37"/>
    <mergeCell ref="G36:G37"/>
    <mergeCell ref="H36:H37"/>
    <mergeCell ref="I36:I37"/>
    <mergeCell ref="J36:J37"/>
    <mergeCell ref="K36:K37"/>
    <mergeCell ref="L36:L37"/>
    <mergeCell ref="C38:C39"/>
    <mergeCell ref="D38:D39"/>
    <mergeCell ref="E38:E39"/>
    <mergeCell ref="F38:F39"/>
    <mergeCell ref="G38:G39"/>
    <mergeCell ref="H38:H39"/>
    <mergeCell ref="I38:I39"/>
    <mergeCell ref="J38:J39"/>
    <mergeCell ref="K38:K39"/>
    <mergeCell ref="L38:L39"/>
    <mergeCell ref="C40:C41"/>
    <mergeCell ref="D40:D41"/>
    <mergeCell ref="E40:E41"/>
    <mergeCell ref="F40:F41"/>
    <mergeCell ref="G40:G41"/>
    <mergeCell ref="H40:H41"/>
    <mergeCell ref="I40:I41"/>
    <mergeCell ref="J40:J41"/>
    <mergeCell ref="K40:K41"/>
    <mergeCell ref="L40:L41"/>
    <mergeCell ref="C42:C43"/>
    <mergeCell ref="D42:D43"/>
    <mergeCell ref="E42:E43"/>
    <mergeCell ref="F42:F43"/>
    <mergeCell ref="G42:G43"/>
    <mergeCell ref="H42:H43"/>
    <mergeCell ref="I42:I43"/>
    <mergeCell ref="J42:J43"/>
    <mergeCell ref="K42:K43"/>
    <mergeCell ref="L42:L43"/>
    <mergeCell ref="C44:C45"/>
    <mergeCell ref="D44:D45"/>
    <mergeCell ref="E44:E45"/>
    <mergeCell ref="F44:F45"/>
    <mergeCell ref="G44:G45"/>
    <mergeCell ref="H44:H45"/>
    <mergeCell ref="I44:I45"/>
    <mergeCell ref="J44:J45"/>
    <mergeCell ref="K44:K45"/>
    <mergeCell ref="L44:L45"/>
    <mergeCell ref="C47:C48"/>
    <mergeCell ref="D47:D48"/>
    <mergeCell ref="E47:E48"/>
    <mergeCell ref="F47:F48"/>
    <mergeCell ref="G47:G48"/>
    <mergeCell ref="H47:H48"/>
    <mergeCell ref="I47:I48"/>
    <mergeCell ref="J47:J48"/>
    <mergeCell ref="K47:K48"/>
    <mergeCell ref="L47:L48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C51:C52"/>
    <mergeCell ref="D51:D52"/>
    <mergeCell ref="E51:E52"/>
    <mergeCell ref="F51:F52"/>
    <mergeCell ref="G51:G52"/>
    <mergeCell ref="H51:H52"/>
    <mergeCell ref="I51:I52"/>
    <mergeCell ref="J51:J52"/>
    <mergeCell ref="K51:K52"/>
    <mergeCell ref="L51:L52"/>
    <mergeCell ref="C54:C55"/>
    <mergeCell ref="D54:D55"/>
    <mergeCell ref="E54:E55"/>
    <mergeCell ref="F54:F55"/>
    <mergeCell ref="G54:G55"/>
    <mergeCell ref="H54:H55"/>
    <mergeCell ref="I54:I55"/>
    <mergeCell ref="J54:J55"/>
    <mergeCell ref="K54:K55"/>
    <mergeCell ref="L54:L55"/>
    <mergeCell ref="C57:C58"/>
    <mergeCell ref="D57:D58"/>
    <mergeCell ref="E57:E58"/>
    <mergeCell ref="F57:F58"/>
    <mergeCell ref="G57:G58"/>
    <mergeCell ref="H57:H58"/>
    <mergeCell ref="I57:I58"/>
    <mergeCell ref="J57:J58"/>
    <mergeCell ref="K57:K58"/>
    <mergeCell ref="L57:L58"/>
    <mergeCell ref="C59:G59"/>
    <mergeCell ref="C61:H62"/>
    <mergeCell ref="K61:K62"/>
    <mergeCell ref="L61:L63"/>
    <mergeCell ref="N62:N63"/>
    <mergeCell ref="O62:O63"/>
    <mergeCell ref="C63:H63"/>
    <mergeCell ref="C65:H65"/>
    <mergeCell ref="F66:F67"/>
    <mergeCell ref="G66:K67"/>
    <mergeCell ref="C68:C69"/>
    <mergeCell ref="D68:D69"/>
    <mergeCell ref="E68:E69"/>
    <mergeCell ref="F68:F69"/>
    <mergeCell ref="G68:G69"/>
    <mergeCell ref="H68:H69"/>
    <mergeCell ref="I68:I69"/>
    <mergeCell ref="J68:J69"/>
    <mergeCell ref="K68:K69"/>
    <mergeCell ref="C70:C71"/>
    <mergeCell ref="D70:D71"/>
    <mergeCell ref="E70:E71"/>
    <mergeCell ref="F70:F71"/>
    <mergeCell ref="G70:G71"/>
    <mergeCell ref="H70:H71"/>
    <mergeCell ref="I70:I71"/>
    <mergeCell ref="J70:J71"/>
    <mergeCell ref="K70:K71"/>
    <mergeCell ref="C72:C73"/>
    <mergeCell ref="D72:D73"/>
    <mergeCell ref="E72:E73"/>
    <mergeCell ref="F72:F73"/>
    <mergeCell ref="G72:G73"/>
    <mergeCell ref="H72:H73"/>
    <mergeCell ref="I72:I73"/>
    <mergeCell ref="J72:J73"/>
    <mergeCell ref="K72:K73"/>
    <mergeCell ref="C74:C75"/>
    <mergeCell ref="D74:D75"/>
    <mergeCell ref="E74:E75"/>
    <mergeCell ref="F74:F75"/>
    <mergeCell ref="G74:G75"/>
    <mergeCell ref="H74:H75"/>
    <mergeCell ref="I74:I75"/>
    <mergeCell ref="J74:J75"/>
    <mergeCell ref="K74:K75"/>
    <mergeCell ref="C76:H76"/>
    <mergeCell ref="K76:K77"/>
    <mergeCell ref="C77:H77"/>
    <mergeCell ref="C79:H79"/>
    <mergeCell ref="K79:K80"/>
    <mergeCell ref="C80:H80"/>
    <mergeCell ref="G81:G82"/>
    <mergeCell ref="C83:C84"/>
    <mergeCell ref="D83:D84"/>
    <mergeCell ref="E83:E84"/>
    <mergeCell ref="F83:F84"/>
    <mergeCell ref="G83:G84"/>
    <mergeCell ref="H83:H84"/>
    <mergeCell ref="I83:I84"/>
    <mergeCell ref="J83:J84"/>
    <mergeCell ref="K83:K84"/>
    <mergeCell ref="C85:C86"/>
    <mergeCell ref="D85:D86"/>
    <mergeCell ref="E85:E86"/>
    <mergeCell ref="F85:F86"/>
    <mergeCell ref="G85:G86"/>
    <mergeCell ref="H85:H86"/>
    <mergeCell ref="I85:I86"/>
    <mergeCell ref="J85:J86"/>
    <mergeCell ref="K85:K86"/>
    <mergeCell ref="C87:H87"/>
    <mergeCell ref="K87:K88"/>
    <mergeCell ref="C88:H88"/>
    <mergeCell ref="C90:H90"/>
    <mergeCell ref="K90:K91"/>
    <mergeCell ref="C91:H91"/>
    <mergeCell ref="F92:F93"/>
    <mergeCell ref="G92:G93"/>
    <mergeCell ref="H92:H93"/>
    <mergeCell ref="I92:I93"/>
    <mergeCell ref="J92:J93"/>
    <mergeCell ref="C94:C95"/>
    <mergeCell ref="D94:D95"/>
    <mergeCell ref="E94:E95"/>
    <mergeCell ref="F94:F95"/>
    <mergeCell ref="G94:G95"/>
    <mergeCell ref="H94:H95"/>
    <mergeCell ref="I94:I95"/>
    <mergeCell ref="J94:J95"/>
    <mergeCell ref="K94:K95"/>
    <mergeCell ref="C96:C97"/>
    <mergeCell ref="D96:D97"/>
    <mergeCell ref="E96:E97"/>
    <mergeCell ref="F96:F97"/>
    <mergeCell ref="G96:G97"/>
    <mergeCell ref="H96:H97"/>
    <mergeCell ref="I96:I97"/>
    <mergeCell ref="J96:J97"/>
    <mergeCell ref="K96:K97"/>
    <mergeCell ref="C98:H98"/>
    <mergeCell ref="K98:K99"/>
    <mergeCell ref="C99:H99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51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1048576"/>
  <sheetViews>
    <sheetView showFormulas="false" showGridLines="true" showRowColHeaders="true" showZeros="true" rightToLeft="false" tabSelected="false" showOutlineSymbols="true" defaultGridColor="true" view="normal" topLeftCell="A64" colorId="64" zoomScale="140" zoomScaleNormal="140" zoomScalePageLayoutView="100" workbookViewId="0">
      <selection pane="topLeft" activeCell="J90" activeCellId="0" sqref="J90"/>
    </sheetView>
  </sheetViews>
  <sheetFormatPr defaultColWidth="11.72265625" defaultRowHeight="12.75" customHeight="false" zeroHeight="false" outlineLevelRow="0" outlineLevelCol="0"/>
  <cols>
    <col collapsed="false" customWidth="false" hidden="false" outlineLevel="0" max="6" min="1" style="31" width="11.71"/>
    <col collapsed="false" customWidth="true" hidden="false" outlineLevel="0" max="7" min="7" style="31" width="12.15"/>
    <col collapsed="false" customWidth="true" hidden="false" outlineLevel="0" max="8" min="8" style="31" width="8.57"/>
    <col collapsed="false" customWidth="true" hidden="false" outlineLevel="0" max="9" min="9" style="31" width="19.42"/>
    <col collapsed="false" customWidth="false" hidden="false" outlineLevel="0" max="10" min="10" style="31" width="11.71"/>
    <col collapsed="false" customWidth="true" hidden="false" outlineLevel="0" max="11" min="11" style="31" width="17.86"/>
    <col collapsed="false" customWidth="true" hidden="false" outlineLevel="0" max="12" min="12" style="31" width="14.15"/>
    <col collapsed="false" customWidth="false" hidden="false" outlineLevel="0" max="13" min="13" style="31" width="11.71"/>
    <col collapsed="false" customWidth="true" hidden="false" outlineLevel="0" max="14" min="14" style="31" width="13.02"/>
    <col collapsed="false" customWidth="false" hidden="false" outlineLevel="0" max="1024" min="15" style="31" width="11.71"/>
  </cols>
  <sheetData>
    <row r="1" customFormat="false" ht="46.5" hidden="false" customHeight="true" outlineLevel="0" collapsed="false">
      <c r="A1" s="32" t="s">
        <v>12</v>
      </c>
      <c r="B1" s="32"/>
      <c r="C1" s="32"/>
      <c r="D1" s="32"/>
      <c r="E1" s="32"/>
      <c r="F1" s="32"/>
      <c r="G1" s="32"/>
      <c r="H1" s="32"/>
      <c r="I1" s="32"/>
      <c r="J1" s="32"/>
    </row>
    <row r="2" customFormat="false" ht="37.9" hidden="false" customHeight="true" outlineLevel="0" collapsed="false">
      <c r="A2" s="33"/>
      <c r="B2" s="33"/>
      <c r="C2" s="33"/>
      <c r="D2" s="33"/>
      <c r="E2" s="33"/>
      <c r="F2" s="33"/>
      <c r="G2" s="33"/>
      <c r="H2" s="34"/>
      <c r="I2" s="34"/>
      <c r="J2" s="34"/>
    </row>
    <row r="3" customFormat="false" ht="21.2" hidden="false" customHeight="true" outlineLevel="0" collapsed="false">
      <c r="A3" s="35" t="s">
        <v>13</v>
      </c>
      <c r="B3" s="35"/>
      <c r="C3" s="35"/>
      <c r="D3" s="35"/>
      <c r="E3" s="35"/>
      <c r="F3" s="35"/>
      <c r="G3" s="35"/>
      <c r="H3" s="35"/>
      <c r="I3" s="35"/>
      <c r="J3" s="35"/>
    </row>
    <row r="4" customFormat="false" ht="21.2" hidden="false" customHeight="true" outlineLevel="0" collapsed="false">
      <c r="A4" s="36" t="s">
        <v>14</v>
      </c>
      <c r="B4" s="37" t="s">
        <v>15</v>
      </c>
      <c r="C4" s="37"/>
      <c r="D4" s="37"/>
      <c r="E4" s="37"/>
      <c r="F4" s="37"/>
      <c r="G4" s="37"/>
      <c r="H4" s="38" t="s">
        <v>223</v>
      </c>
      <c r="I4" s="38"/>
      <c r="J4" s="38"/>
    </row>
    <row r="5" customFormat="false" ht="21.2" hidden="false" customHeight="true" outlineLevel="0" collapsed="false">
      <c r="A5" s="36" t="s">
        <v>17</v>
      </c>
      <c r="B5" s="37" t="s">
        <v>18</v>
      </c>
      <c r="C5" s="37"/>
      <c r="D5" s="37"/>
      <c r="E5" s="37"/>
      <c r="F5" s="37"/>
      <c r="G5" s="37"/>
      <c r="H5" s="39" t="n">
        <v>12</v>
      </c>
      <c r="I5" s="39"/>
      <c r="J5" s="39"/>
    </row>
    <row r="6" customFormat="false" ht="27.95" hidden="false" customHeight="true" outlineLevel="0" collapsed="false">
      <c r="A6" s="34"/>
      <c r="B6" s="33"/>
      <c r="C6" s="33"/>
      <c r="D6" s="33"/>
      <c r="E6" s="33"/>
      <c r="F6" s="33"/>
      <c r="G6" s="33"/>
      <c r="H6" s="40"/>
      <c r="I6" s="40"/>
      <c r="J6" s="40"/>
    </row>
    <row r="7" customFormat="false" ht="25.5" hidden="false" customHeight="true" outlineLevel="0" collapsed="false">
      <c r="A7" s="35" t="s">
        <v>19</v>
      </c>
      <c r="B7" s="35"/>
      <c r="C7" s="35"/>
      <c r="D7" s="35"/>
      <c r="E7" s="35"/>
      <c r="F7" s="35"/>
      <c r="G7" s="35"/>
      <c r="H7" s="35"/>
      <c r="I7" s="35"/>
      <c r="J7" s="35"/>
    </row>
    <row r="8" customFormat="false" ht="25.5" hidden="false" customHeight="true" outlineLevel="0" collapsed="false">
      <c r="A8" s="36" t="n">
        <v>1</v>
      </c>
      <c r="B8" s="37" t="s">
        <v>20</v>
      </c>
      <c r="C8" s="37"/>
      <c r="D8" s="37"/>
      <c r="E8" s="37"/>
      <c r="F8" s="37"/>
      <c r="G8" s="37"/>
      <c r="H8" s="41" t="s">
        <v>224</v>
      </c>
      <c r="I8" s="41"/>
      <c r="J8" s="41"/>
      <c r="K8" s="42"/>
    </row>
    <row r="9" customFormat="false" ht="25.5" hidden="false" customHeight="true" outlineLevel="0" collapsed="false">
      <c r="A9" s="36" t="n">
        <v>2</v>
      </c>
      <c r="B9" s="37" t="s">
        <v>22</v>
      </c>
      <c r="C9" s="37"/>
      <c r="D9" s="37"/>
      <c r="E9" s="37"/>
      <c r="F9" s="37"/>
      <c r="G9" s="37"/>
      <c r="H9" s="43" t="s">
        <v>225</v>
      </c>
      <c r="I9" s="43"/>
      <c r="J9" s="43"/>
    </row>
    <row r="10" customFormat="false" ht="25.5" hidden="false" customHeight="true" outlineLevel="0" collapsed="false">
      <c r="A10" s="36" t="n">
        <v>3</v>
      </c>
      <c r="B10" s="37" t="s">
        <v>24</v>
      </c>
      <c r="C10" s="37"/>
      <c r="D10" s="37"/>
      <c r="E10" s="37"/>
      <c r="F10" s="37"/>
      <c r="G10" s="37"/>
      <c r="H10" s="44" t="n">
        <v>2211</v>
      </c>
      <c r="I10" s="44"/>
      <c r="J10" s="44"/>
      <c r="K10" s="45"/>
    </row>
    <row r="11" customFormat="false" ht="25.5" hidden="false" customHeight="true" outlineLevel="0" collapsed="false">
      <c r="A11" s="36" t="n">
        <v>4</v>
      </c>
      <c r="B11" s="37" t="s">
        <v>25</v>
      </c>
      <c r="C11" s="37"/>
      <c r="D11" s="37"/>
      <c r="E11" s="37"/>
      <c r="F11" s="37"/>
      <c r="G11" s="37"/>
      <c r="H11" s="46" t="s">
        <v>26</v>
      </c>
      <c r="I11" s="46"/>
      <c r="J11" s="46"/>
    </row>
    <row r="12" customFormat="false" ht="26.65" hidden="false" customHeight="true" outlineLevel="0" collapsed="false">
      <c r="A12" s="47"/>
      <c r="B12" s="47"/>
      <c r="C12" s="47"/>
      <c r="D12" s="47"/>
      <c r="E12" s="47"/>
      <c r="F12" s="47"/>
      <c r="G12" s="47"/>
      <c r="H12" s="47"/>
      <c r="I12" s="47"/>
      <c r="J12" s="47"/>
    </row>
    <row r="13" customFormat="false" ht="20.65" hidden="false" customHeight="true" outlineLevel="0" collapsed="false">
      <c r="A13" s="48" t="s">
        <v>27</v>
      </c>
      <c r="B13" s="48"/>
      <c r="C13" s="48"/>
      <c r="D13" s="48"/>
      <c r="E13" s="48"/>
      <c r="F13" s="48"/>
      <c r="G13" s="48"/>
      <c r="H13" s="48"/>
      <c r="I13" s="48"/>
      <c r="J13" s="48"/>
    </row>
    <row r="14" customFormat="false" ht="16.7" hidden="false" customHeight="true" outlineLevel="0" collapsed="false">
      <c r="A14" s="35"/>
      <c r="B14" s="35" t="s">
        <v>28</v>
      </c>
      <c r="C14" s="35"/>
      <c r="D14" s="35"/>
      <c r="E14" s="35"/>
      <c r="F14" s="35"/>
      <c r="G14" s="35"/>
      <c r="H14" s="35"/>
      <c r="I14" s="35" t="s">
        <v>29</v>
      </c>
      <c r="J14" s="35" t="s">
        <v>30</v>
      </c>
    </row>
    <row r="15" customFormat="false" ht="16.7" hidden="false" customHeight="true" outlineLevel="0" collapsed="false">
      <c r="A15" s="35" t="s">
        <v>14</v>
      </c>
      <c r="B15" s="49" t="s">
        <v>226</v>
      </c>
      <c r="C15" s="49"/>
      <c r="D15" s="49"/>
      <c r="E15" s="49"/>
      <c r="F15" s="49"/>
      <c r="G15" s="49"/>
      <c r="H15" s="49"/>
      <c r="I15" s="50" t="n">
        <v>1</v>
      </c>
      <c r="J15" s="51"/>
    </row>
    <row r="16" customFormat="false" ht="16.7" hidden="false" customHeight="true" outlineLevel="0" collapsed="false">
      <c r="A16" s="35" t="s">
        <v>17</v>
      </c>
      <c r="B16" s="49" t="s">
        <v>227</v>
      </c>
      <c r="C16" s="49"/>
      <c r="D16" s="49"/>
      <c r="E16" s="49"/>
      <c r="F16" s="49"/>
      <c r="G16" s="49"/>
      <c r="H16" s="49"/>
      <c r="I16" s="222" t="n">
        <v>0.3</v>
      </c>
      <c r="J16" s="51"/>
    </row>
    <row r="17" customFormat="false" ht="16.7" hidden="false" customHeight="true" outlineLevel="0" collapsed="false">
      <c r="A17" s="35" t="s">
        <v>33</v>
      </c>
      <c r="B17" s="49" t="s">
        <v>228</v>
      </c>
      <c r="C17" s="49"/>
      <c r="D17" s="49"/>
      <c r="E17" s="49"/>
      <c r="F17" s="49"/>
      <c r="G17" s="49"/>
      <c r="H17" s="49"/>
      <c r="I17" s="222" t="n">
        <v>0.2</v>
      </c>
      <c r="J17" s="51"/>
    </row>
    <row r="18" customFormat="false" ht="16.7" hidden="false" customHeight="true" outlineLevel="0" collapsed="false">
      <c r="A18" s="35" t="s">
        <v>48</v>
      </c>
      <c r="B18" s="49" t="s">
        <v>229</v>
      </c>
      <c r="C18" s="49"/>
      <c r="D18" s="49"/>
      <c r="E18" s="49"/>
      <c r="F18" s="49"/>
      <c r="G18" s="49"/>
      <c r="H18" s="49"/>
      <c r="I18" s="222" t="n">
        <v>0.0308</v>
      </c>
      <c r="J18" s="51"/>
    </row>
    <row r="19" customFormat="false" ht="16.7" hidden="false" customHeight="true" outlineLevel="0" collapsed="false">
      <c r="A19" s="35" t="s">
        <v>50</v>
      </c>
      <c r="B19" s="49" t="s">
        <v>230</v>
      </c>
      <c r="C19" s="49"/>
      <c r="D19" s="49"/>
      <c r="E19" s="49"/>
      <c r="F19" s="49"/>
      <c r="G19" s="49"/>
      <c r="H19" s="49"/>
      <c r="I19" s="222" t="n">
        <v>0.2</v>
      </c>
      <c r="J19" s="51"/>
    </row>
    <row r="20" customFormat="false" ht="16.7" hidden="false" customHeight="true" outlineLevel="0" collapsed="false">
      <c r="A20" s="35" t="s">
        <v>52</v>
      </c>
      <c r="B20" s="49" t="s">
        <v>34</v>
      </c>
      <c r="C20" s="49"/>
      <c r="D20" s="49"/>
      <c r="E20" s="49"/>
      <c r="F20" s="49"/>
      <c r="G20" s="49"/>
      <c r="H20" s="49"/>
      <c r="I20" s="222" t="n">
        <v>0</v>
      </c>
      <c r="J20" s="51"/>
    </row>
    <row r="21" customFormat="false" ht="15.75" hidden="false" customHeight="true" outlineLevel="0" collapsed="false">
      <c r="A21" s="35" t="s">
        <v>35</v>
      </c>
      <c r="B21" s="35"/>
      <c r="C21" s="35"/>
      <c r="D21" s="35"/>
      <c r="E21" s="35"/>
      <c r="F21" s="35"/>
      <c r="G21" s="35"/>
      <c r="H21" s="35"/>
      <c r="I21" s="35"/>
      <c r="J21" s="52"/>
      <c r="L21" s="53"/>
    </row>
    <row r="22" customFormat="false" ht="31.7" hidden="false" customHeight="true" outlineLevel="0" collapsed="false">
      <c r="A22" s="47"/>
      <c r="B22" s="47"/>
      <c r="C22" s="47"/>
      <c r="D22" s="47"/>
      <c r="E22" s="47"/>
      <c r="F22" s="47"/>
      <c r="G22" s="47"/>
      <c r="H22" s="47"/>
      <c r="I22" s="47"/>
      <c r="J22" s="47"/>
    </row>
    <row r="23" customFormat="false" ht="19.15" hidden="false" customHeight="true" outlineLevel="0" collapsed="false">
      <c r="A23" s="48" t="s">
        <v>36</v>
      </c>
      <c r="B23" s="48"/>
      <c r="C23" s="48"/>
      <c r="D23" s="48"/>
      <c r="E23" s="48"/>
      <c r="F23" s="48"/>
      <c r="G23" s="48"/>
      <c r="H23" s="48"/>
      <c r="I23" s="48"/>
      <c r="J23" s="48"/>
    </row>
    <row r="24" customFormat="false" ht="13.15" hidden="false" customHeight="true" outlineLevel="0" collapsed="false">
      <c r="A24" s="54"/>
      <c r="B24" s="54"/>
      <c r="C24" s="54"/>
      <c r="D24" s="54"/>
      <c r="E24" s="54"/>
      <c r="F24" s="54"/>
      <c r="G24" s="54"/>
      <c r="H24" s="54"/>
      <c r="I24" s="54"/>
      <c r="J24" s="54"/>
    </row>
    <row r="25" customFormat="false" ht="17.65" hidden="false" customHeight="true" outlineLevel="0" collapsed="false">
      <c r="A25" s="55" t="s">
        <v>37</v>
      </c>
      <c r="B25" s="55"/>
      <c r="C25" s="55"/>
      <c r="D25" s="55"/>
      <c r="E25" s="55"/>
      <c r="F25" s="55"/>
      <c r="G25" s="55"/>
      <c r="H25" s="55"/>
      <c r="I25" s="56" t="s">
        <v>29</v>
      </c>
      <c r="J25" s="56" t="s">
        <v>38</v>
      </c>
    </row>
    <row r="26" customFormat="false" ht="21.95" hidden="false" customHeight="true" outlineLevel="0" collapsed="false">
      <c r="A26" s="57" t="s">
        <v>14</v>
      </c>
      <c r="B26" s="58" t="s">
        <v>39</v>
      </c>
      <c r="C26" s="58"/>
      <c r="D26" s="58"/>
      <c r="E26" s="58"/>
      <c r="F26" s="58"/>
      <c r="G26" s="58"/>
      <c r="H26" s="58"/>
      <c r="I26" s="59" t="n">
        <v>0.0833</v>
      </c>
      <c r="J26" s="60" t="n">
        <f aca="false">ROUND($J$21*I26,2)</f>
        <v>0</v>
      </c>
    </row>
    <row r="27" customFormat="false" ht="21.95" hidden="false" customHeight="true" outlineLevel="0" collapsed="false">
      <c r="A27" s="57" t="s">
        <v>17</v>
      </c>
      <c r="B27" s="61" t="s">
        <v>40</v>
      </c>
      <c r="C27" s="61"/>
      <c r="D27" s="61"/>
      <c r="E27" s="61"/>
      <c r="F27" s="61"/>
      <c r="G27" s="61"/>
      <c r="H27" s="61"/>
      <c r="I27" s="59" t="n">
        <v>0.121</v>
      </c>
      <c r="J27" s="60" t="n">
        <f aca="false">ROUND($J$21*I27,2)</f>
        <v>0</v>
      </c>
    </row>
    <row r="28" customFormat="false" ht="18.2" hidden="false" customHeight="true" outlineLevel="0" collapsed="false">
      <c r="A28" s="62" t="s">
        <v>41</v>
      </c>
      <c r="B28" s="62"/>
      <c r="C28" s="62"/>
      <c r="D28" s="62"/>
      <c r="E28" s="62"/>
      <c r="F28" s="62"/>
      <c r="G28" s="62"/>
      <c r="H28" s="62"/>
      <c r="I28" s="62"/>
      <c r="J28" s="57" t="n">
        <f aca="false">SUM(J26+J27)</f>
        <v>0</v>
      </c>
    </row>
    <row r="29" customFormat="false" ht="18.2" hidden="false" customHeight="true" outlineLevel="0" collapsed="false">
      <c r="A29" s="57" t="s">
        <v>33</v>
      </c>
      <c r="B29" s="63" t="s">
        <v>42</v>
      </c>
      <c r="C29" s="63"/>
      <c r="D29" s="63"/>
      <c r="E29" s="63"/>
      <c r="F29" s="63"/>
      <c r="G29" s="63"/>
      <c r="H29" s="63"/>
      <c r="I29" s="63"/>
      <c r="J29" s="64" t="n">
        <f aca="false">ROUND(I42*J28,2)</f>
        <v>0</v>
      </c>
    </row>
    <row r="30" customFormat="false" ht="18.2" hidden="false" customHeight="true" outlineLevel="0" collapsed="false">
      <c r="A30" s="57" t="s">
        <v>35</v>
      </c>
      <c r="B30" s="57"/>
      <c r="C30" s="57"/>
      <c r="D30" s="57"/>
      <c r="E30" s="57"/>
      <c r="F30" s="57"/>
      <c r="G30" s="57"/>
      <c r="H30" s="57"/>
      <c r="I30" s="57"/>
      <c r="J30" s="65" t="n">
        <f aca="false">J28+J29</f>
        <v>0</v>
      </c>
    </row>
    <row r="31" customFormat="false" ht="37.35" hidden="false" customHeight="true" outlineLevel="0" collapsed="false">
      <c r="A31" s="66" t="s">
        <v>43</v>
      </c>
      <c r="B31" s="66"/>
      <c r="C31" s="66"/>
      <c r="D31" s="66"/>
      <c r="E31" s="66"/>
      <c r="F31" s="66"/>
      <c r="G31" s="66"/>
      <c r="H31" s="66"/>
      <c r="I31" s="66"/>
      <c r="J31" s="66"/>
    </row>
    <row r="32" customFormat="false" ht="17.25" hidden="false" customHeight="true" outlineLevel="0" collapsed="false">
      <c r="A32" s="57"/>
      <c r="B32" s="57"/>
      <c r="C32" s="57"/>
      <c r="D32" s="57"/>
      <c r="E32" s="57"/>
      <c r="F32" s="57"/>
      <c r="G32" s="57"/>
      <c r="H32" s="57"/>
      <c r="I32" s="57"/>
      <c r="J32" s="57"/>
    </row>
    <row r="33" customFormat="false" ht="30.4" hidden="false" customHeight="true" outlineLevel="0" collapsed="false">
      <c r="A33" s="67" t="s">
        <v>44</v>
      </c>
      <c r="B33" s="67"/>
      <c r="C33" s="67"/>
      <c r="D33" s="67"/>
      <c r="E33" s="67"/>
      <c r="F33" s="67"/>
      <c r="G33" s="67"/>
      <c r="H33" s="67"/>
      <c r="I33" s="56" t="s">
        <v>29</v>
      </c>
      <c r="J33" s="56" t="s">
        <v>38</v>
      </c>
    </row>
    <row r="34" customFormat="false" ht="16.7" hidden="false" customHeight="true" outlineLevel="0" collapsed="false">
      <c r="A34" s="57" t="s">
        <v>14</v>
      </c>
      <c r="B34" s="63" t="s">
        <v>45</v>
      </c>
      <c r="C34" s="63"/>
      <c r="D34" s="63"/>
      <c r="E34" s="63"/>
      <c r="F34" s="63"/>
      <c r="G34" s="63"/>
      <c r="H34" s="63"/>
      <c r="I34" s="68" t="n">
        <v>0.2</v>
      </c>
      <c r="J34" s="64" t="n">
        <f aca="false">ROUND($J$21*I34,2)</f>
        <v>0</v>
      </c>
    </row>
    <row r="35" customFormat="false" ht="16.7" hidden="false" customHeight="true" outlineLevel="0" collapsed="false">
      <c r="A35" s="57" t="s">
        <v>17</v>
      </c>
      <c r="B35" s="63" t="s">
        <v>46</v>
      </c>
      <c r="C35" s="63"/>
      <c r="D35" s="63"/>
      <c r="E35" s="63"/>
      <c r="F35" s="63"/>
      <c r="G35" s="63"/>
      <c r="H35" s="63"/>
      <c r="I35" s="68" t="n">
        <v>0.025</v>
      </c>
      <c r="J35" s="64" t="n">
        <f aca="false">ROUND($J$21*I35,2)</f>
        <v>0</v>
      </c>
    </row>
    <row r="36" customFormat="false" ht="16.7" hidden="false" customHeight="true" outlineLevel="0" collapsed="false">
      <c r="A36" s="57" t="s">
        <v>33</v>
      </c>
      <c r="B36" s="58" t="s">
        <v>47</v>
      </c>
      <c r="C36" s="58"/>
      <c r="D36" s="58"/>
      <c r="E36" s="58"/>
      <c r="F36" s="58"/>
      <c r="G36" s="58"/>
      <c r="H36" s="58"/>
      <c r="I36" s="68" t="n">
        <v>0.03</v>
      </c>
      <c r="J36" s="64" t="n">
        <f aca="false">ROUND($J$21*I36,2)</f>
        <v>0</v>
      </c>
    </row>
    <row r="37" customFormat="false" ht="16.7" hidden="false" customHeight="true" outlineLevel="0" collapsed="false">
      <c r="A37" s="57" t="s">
        <v>48</v>
      </c>
      <c r="B37" s="63" t="s">
        <v>49</v>
      </c>
      <c r="C37" s="63"/>
      <c r="D37" s="63"/>
      <c r="E37" s="63"/>
      <c r="F37" s="63"/>
      <c r="G37" s="63"/>
      <c r="H37" s="63"/>
      <c r="I37" s="68" t="n">
        <v>0.015</v>
      </c>
      <c r="J37" s="64" t="n">
        <f aca="false">ROUND($J$21*I37,2)</f>
        <v>0</v>
      </c>
    </row>
    <row r="38" customFormat="false" ht="16.7" hidden="false" customHeight="true" outlineLevel="0" collapsed="false">
      <c r="A38" s="57" t="s">
        <v>50</v>
      </c>
      <c r="B38" s="63" t="s">
        <v>51</v>
      </c>
      <c r="C38" s="63"/>
      <c r="D38" s="63"/>
      <c r="E38" s="63"/>
      <c r="F38" s="63"/>
      <c r="G38" s="63"/>
      <c r="H38" s="63"/>
      <c r="I38" s="68" t="n">
        <v>0.01</v>
      </c>
      <c r="J38" s="64" t="n">
        <f aca="false">ROUND($J$21*I38,2)</f>
        <v>0</v>
      </c>
    </row>
    <row r="39" customFormat="false" ht="16.7" hidden="false" customHeight="true" outlineLevel="0" collapsed="false">
      <c r="A39" s="57" t="s">
        <v>52</v>
      </c>
      <c r="B39" s="63" t="s">
        <v>53</v>
      </c>
      <c r="C39" s="63"/>
      <c r="D39" s="63"/>
      <c r="E39" s="63"/>
      <c r="F39" s="63"/>
      <c r="G39" s="63"/>
      <c r="H39" s="63"/>
      <c r="I39" s="68" t="n">
        <v>0.006</v>
      </c>
      <c r="J39" s="64" t="n">
        <f aca="false">ROUND($J$21*I39,2)</f>
        <v>0</v>
      </c>
    </row>
    <row r="40" customFormat="false" ht="16.7" hidden="false" customHeight="true" outlineLevel="0" collapsed="false">
      <c r="A40" s="57" t="s">
        <v>54</v>
      </c>
      <c r="B40" s="63" t="s">
        <v>55</v>
      </c>
      <c r="C40" s="63"/>
      <c r="D40" s="63"/>
      <c r="E40" s="63"/>
      <c r="F40" s="63"/>
      <c r="G40" s="63"/>
      <c r="H40" s="63"/>
      <c r="I40" s="68" t="n">
        <v>0.002</v>
      </c>
      <c r="J40" s="64" t="n">
        <f aca="false">ROUND($J$21*I40,2)</f>
        <v>0</v>
      </c>
    </row>
    <row r="41" customFormat="false" ht="16.7" hidden="false" customHeight="true" outlineLevel="0" collapsed="false">
      <c r="A41" s="57" t="s">
        <v>56</v>
      </c>
      <c r="B41" s="63" t="s">
        <v>57</v>
      </c>
      <c r="C41" s="63"/>
      <c r="D41" s="63"/>
      <c r="E41" s="63"/>
      <c r="F41" s="63"/>
      <c r="G41" s="63"/>
      <c r="H41" s="63"/>
      <c r="I41" s="68" t="n">
        <v>0.08</v>
      </c>
      <c r="J41" s="64" t="n">
        <f aca="false">ROUND($J$21*I41,2)</f>
        <v>0</v>
      </c>
    </row>
    <row r="42" customFormat="false" ht="16.7" hidden="false" customHeight="true" outlineLevel="0" collapsed="false">
      <c r="A42" s="57" t="s">
        <v>35</v>
      </c>
      <c r="B42" s="57"/>
      <c r="C42" s="57"/>
      <c r="D42" s="57"/>
      <c r="E42" s="57"/>
      <c r="F42" s="57"/>
      <c r="G42" s="57"/>
      <c r="H42" s="57"/>
      <c r="I42" s="69" t="n">
        <f aca="false">SUM(I34:I41)</f>
        <v>0.368</v>
      </c>
      <c r="J42" s="65" t="n">
        <f aca="false">SUM(J34:J41)</f>
        <v>0</v>
      </c>
    </row>
    <row r="43" customFormat="false" ht="35.85" hidden="false" customHeight="true" outlineLevel="0" collapsed="false">
      <c r="A43" s="66" t="s">
        <v>231</v>
      </c>
      <c r="B43" s="66"/>
      <c r="C43" s="66"/>
      <c r="D43" s="66"/>
      <c r="E43" s="66"/>
      <c r="F43" s="66"/>
      <c r="G43" s="66"/>
      <c r="H43" s="66"/>
      <c r="I43" s="66"/>
      <c r="J43" s="66"/>
    </row>
    <row r="44" customFormat="false" ht="24.95" hidden="false" customHeight="true" outlineLevel="0" collapsed="false">
      <c r="A44" s="47"/>
      <c r="B44" s="47"/>
      <c r="C44" s="47"/>
      <c r="D44" s="47"/>
      <c r="E44" s="47"/>
      <c r="F44" s="47"/>
      <c r="G44" s="47"/>
      <c r="H44" s="47"/>
      <c r="I44" s="47"/>
      <c r="J44" s="47"/>
    </row>
    <row r="45" customFormat="false" ht="18.6" hidden="false" customHeight="true" outlineLevel="0" collapsed="false">
      <c r="A45" s="67" t="s">
        <v>59</v>
      </c>
      <c r="B45" s="67"/>
      <c r="C45" s="67"/>
      <c r="D45" s="67"/>
      <c r="E45" s="67"/>
      <c r="F45" s="67"/>
      <c r="G45" s="67"/>
      <c r="H45" s="67"/>
      <c r="I45" s="67"/>
      <c r="J45" s="35" t="s">
        <v>38</v>
      </c>
    </row>
    <row r="46" customFormat="false" ht="18.6" hidden="false" customHeight="true" outlineLevel="0" collapsed="false">
      <c r="A46" s="57" t="s">
        <v>14</v>
      </c>
      <c r="B46" s="63" t="s">
        <v>60</v>
      </c>
      <c r="C46" s="63"/>
      <c r="D46" s="63"/>
      <c r="E46" s="63"/>
      <c r="F46" s="63"/>
      <c r="G46" s="63"/>
      <c r="H46" s="63"/>
      <c r="I46" s="63"/>
      <c r="J46" s="64"/>
      <c r="L46" s="70"/>
    </row>
    <row r="47" customFormat="false" ht="18.6" hidden="false" customHeight="true" outlineLevel="0" collapsed="false">
      <c r="A47" s="57"/>
      <c r="B47" s="71" t="s">
        <v>61</v>
      </c>
      <c r="C47" s="71"/>
      <c r="D47" s="71"/>
      <c r="E47" s="71"/>
      <c r="F47" s="71"/>
      <c r="G47" s="71"/>
      <c r="H47" s="71"/>
      <c r="I47" s="72" t="n">
        <v>6.6</v>
      </c>
      <c r="J47" s="73"/>
    </row>
    <row r="48" customFormat="false" ht="18.6" hidden="false" customHeight="true" outlineLevel="0" collapsed="false">
      <c r="A48" s="57"/>
      <c r="B48" s="71" t="s">
        <v>62</v>
      </c>
      <c r="C48" s="71"/>
      <c r="D48" s="71"/>
      <c r="E48" s="71"/>
      <c r="F48" s="71"/>
      <c r="G48" s="71"/>
      <c r="H48" s="71"/>
      <c r="I48" s="72" t="n">
        <v>2</v>
      </c>
      <c r="J48" s="73"/>
    </row>
    <row r="49" customFormat="false" ht="18.6" hidden="false" customHeight="true" outlineLevel="0" collapsed="false">
      <c r="A49" s="57"/>
      <c r="B49" s="71" t="s">
        <v>63</v>
      </c>
      <c r="C49" s="71"/>
      <c r="D49" s="71"/>
      <c r="E49" s="71"/>
      <c r="F49" s="71"/>
      <c r="G49" s="71"/>
      <c r="H49" s="71"/>
      <c r="I49" s="74" t="n">
        <v>15</v>
      </c>
      <c r="J49" s="73"/>
    </row>
    <row r="50" customFormat="false" ht="18.6" hidden="false" customHeight="true" outlineLevel="0" collapsed="false">
      <c r="A50" s="57" t="s">
        <v>17</v>
      </c>
      <c r="B50" s="63" t="s">
        <v>64</v>
      </c>
      <c r="C50" s="63"/>
      <c r="D50" s="63"/>
      <c r="E50" s="63"/>
      <c r="F50" s="63"/>
      <c r="G50" s="63"/>
      <c r="H50" s="63"/>
      <c r="I50" s="63"/>
      <c r="J50" s="64"/>
      <c r="L50" s="70"/>
      <c r="N50" s="75"/>
    </row>
    <row r="51" customFormat="false" ht="18.6" hidden="false" customHeight="true" outlineLevel="0" collapsed="false">
      <c r="A51" s="57"/>
      <c r="B51" s="71" t="s">
        <v>65</v>
      </c>
      <c r="C51" s="71"/>
      <c r="D51" s="71"/>
      <c r="E51" s="71"/>
      <c r="F51" s="71"/>
      <c r="G51" s="71"/>
      <c r="H51" s="71"/>
      <c r="I51" s="72" t="n">
        <v>38</v>
      </c>
      <c r="J51" s="73" t="s">
        <v>66</v>
      </c>
      <c r="L51" s="76"/>
    </row>
    <row r="52" customFormat="false" ht="18.6" hidden="false" customHeight="true" outlineLevel="0" collapsed="false">
      <c r="A52" s="77"/>
      <c r="B52" s="71" t="s">
        <v>67</v>
      </c>
      <c r="C52" s="71"/>
      <c r="D52" s="71"/>
      <c r="E52" s="71"/>
      <c r="F52" s="71"/>
      <c r="G52" s="71"/>
      <c r="H52" s="71"/>
      <c r="I52" s="74" t="n">
        <v>22</v>
      </c>
      <c r="J52" s="73"/>
      <c r="L52" s="76"/>
    </row>
    <row r="53" customFormat="false" ht="18.6" hidden="false" customHeight="true" outlineLevel="0" collapsed="false">
      <c r="A53" s="57" t="s">
        <v>33</v>
      </c>
      <c r="B53" s="63" t="s">
        <v>68</v>
      </c>
      <c r="C53" s="63"/>
      <c r="D53" s="63"/>
      <c r="E53" s="63"/>
      <c r="F53" s="63"/>
      <c r="G53" s="63"/>
      <c r="H53" s="63"/>
      <c r="I53" s="63"/>
      <c r="J53" s="78" t="n">
        <v>0</v>
      </c>
    </row>
    <row r="54" customFormat="false" ht="12.75" hidden="false" customHeight="false" outlineLevel="0" collapsed="false">
      <c r="A54" s="79" t="s">
        <v>69</v>
      </c>
      <c r="B54" s="79"/>
      <c r="C54" s="79"/>
      <c r="D54" s="79"/>
      <c r="E54" s="79"/>
      <c r="F54" s="79"/>
      <c r="G54" s="79"/>
      <c r="H54" s="79"/>
      <c r="I54" s="79"/>
      <c r="J54" s="65" t="n">
        <f aca="false">SUM(J46:J53)</f>
        <v>0</v>
      </c>
    </row>
    <row r="55" customFormat="false" ht="12.75" hidden="false" customHeight="false" outlineLevel="0" collapsed="false">
      <c r="A55" s="57"/>
      <c r="B55" s="57"/>
      <c r="C55" s="57"/>
      <c r="D55" s="57"/>
      <c r="E55" s="57"/>
      <c r="F55" s="57"/>
      <c r="G55" s="57"/>
      <c r="H55" s="57"/>
      <c r="I55" s="57"/>
      <c r="J55" s="57"/>
    </row>
    <row r="56" customFormat="false" ht="37.35" hidden="false" customHeight="true" outlineLevel="0" collapsed="false">
      <c r="A56" s="66" t="s">
        <v>70</v>
      </c>
      <c r="B56" s="66"/>
      <c r="C56" s="66"/>
      <c r="D56" s="66"/>
      <c r="E56" s="66"/>
      <c r="F56" s="66"/>
      <c r="G56" s="66"/>
      <c r="H56" s="66"/>
      <c r="I56" s="66"/>
      <c r="J56" s="66"/>
    </row>
    <row r="57" customFormat="false" ht="12.75" hidden="false" customHeight="false" outlineLevel="0" collapsed="false">
      <c r="A57" s="57"/>
      <c r="B57" s="57"/>
      <c r="C57" s="57"/>
      <c r="D57" s="57"/>
      <c r="E57" s="57"/>
      <c r="F57" s="57"/>
      <c r="G57" s="57"/>
      <c r="H57" s="57"/>
      <c r="I57" s="57"/>
      <c r="J57" s="57"/>
    </row>
    <row r="58" customFormat="false" ht="23.1" hidden="false" customHeight="true" outlineLevel="0" collapsed="false">
      <c r="A58" s="35" t="s">
        <v>71</v>
      </c>
      <c r="B58" s="35"/>
      <c r="C58" s="35"/>
      <c r="D58" s="35"/>
      <c r="E58" s="35"/>
      <c r="F58" s="35"/>
      <c r="G58" s="35"/>
      <c r="H58" s="35"/>
      <c r="I58" s="35"/>
      <c r="J58" s="35" t="s">
        <v>38</v>
      </c>
    </row>
    <row r="59" customFormat="false" ht="23.1" hidden="false" customHeight="true" outlineLevel="0" collapsed="false">
      <c r="A59" s="36" t="s">
        <v>72</v>
      </c>
      <c r="B59" s="58" t="s">
        <v>73</v>
      </c>
      <c r="C59" s="58"/>
      <c r="D59" s="58"/>
      <c r="E59" s="58"/>
      <c r="F59" s="58"/>
      <c r="G59" s="58"/>
      <c r="H59" s="58"/>
      <c r="I59" s="58"/>
      <c r="J59" s="223" t="n">
        <f aca="false">J30</f>
        <v>0</v>
      </c>
    </row>
    <row r="60" customFormat="false" ht="23.1" hidden="false" customHeight="true" outlineLevel="0" collapsed="false">
      <c r="A60" s="36" t="s">
        <v>74</v>
      </c>
      <c r="B60" s="58" t="s">
        <v>75</v>
      </c>
      <c r="C60" s="58"/>
      <c r="D60" s="58"/>
      <c r="E60" s="58"/>
      <c r="F60" s="58"/>
      <c r="G60" s="58"/>
      <c r="H60" s="58"/>
      <c r="I60" s="58"/>
      <c r="J60" s="78" t="n">
        <f aca="false">J42</f>
        <v>0</v>
      </c>
    </row>
    <row r="61" customFormat="false" ht="23.1" hidden="false" customHeight="true" outlineLevel="0" collapsed="false">
      <c r="A61" s="36" t="s">
        <v>76</v>
      </c>
      <c r="B61" s="58" t="s">
        <v>77</v>
      </c>
      <c r="C61" s="58"/>
      <c r="D61" s="58"/>
      <c r="E61" s="58"/>
      <c r="F61" s="58"/>
      <c r="G61" s="58"/>
      <c r="H61" s="58"/>
      <c r="I61" s="58"/>
      <c r="J61" s="223" t="n">
        <f aca="false">J54</f>
        <v>0</v>
      </c>
    </row>
    <row r="62" customFormat="false" ht="23.1" hidden="false" customHeight="true" outlineLevel="0" collapsed="false">
      <c r="A62" s="36" t="s">
        <v>35</v>
      </c>
      <c r="B62" s="36"/>
      <c r="C62" s="36"/>
      <c r="D62" s="36"/>
      <c r="E62" s="36"/>
      <c r="F62" s="36"/>
      <c r="G62" s="36"/>
      <c r="H62" s="36"/>
      <c r="I62" s="36"/>
      <c r="J62" s="80" t="n">
        <f aca="false">SUM(J59+J60+J61)</f>
        <v>0</v>
      </c>
    </row>
    <row r="63" customFormat="false" ht="27.4" hidden="false" customHeight="true" outlineLevel="0" collapsed="false">
      <c r="A63" s="57"/>
      <c r="B63" s="57"/>
      <c r="C63" s="57"/>
      <c r="D63" s="57"/>
      <c r="E63" s="57"/>
      <c r="F63" s="57"/>
      <c r="G63" s="57"/>
      <c r="H63" s="57"/>
      <c r="I63" s="57"/>
      <c r="J63" s="57"/>
    </row>
    <row r="64" customFormat="false" ht="20.85" hidden="false" customHeight="true" outlineLevel="0" collapsed="false">
      <c r="A64" s="48" t="s">
        <v>78</v>
      </c>
      <c r="B64" s="48"/>
      <c r="C64" s="48"/>
      <c r="D64" s="48"/>
      <c r="E64" s="48"/>
      <c r="F64" s="48"/>
      <c r="G64" s="48"/>
      <c r="H64" s="48"/>
      <c r="I64" s="48"/>
      <c r="J64" s="48"/>
    </row>
    <row r="65" customFormat="false" ht="19.7" hidden="false" customHeight="true" outlineLevel="0" collapsed="false">
      <c r="A65" s="56"/>
      <c r="B65" s="35" t="s">
        <v>79</v>
      </c>
      <c r="C65" s="35"/>
      <c r="D65" s="35"/>
      <c r="E65" s="35"/>
      <c r="F65" s="35"/>
      <c r="G65" s="35"/>
      <c r="H65" s="35"/>
      <c r="I65" s="35"/>
      <c r="J65" s="56" t="s">
        <v>38</v>
      </c>
    </row>
    <row r="66" customFormat="false" ht="46.5" hidden="false" customHeight="true" outlineLevel="0" collapsed="false">
      <c r="A66" s="57" t="s">
        <v>14</v>
      </c>
      <c r="B66" s="49" t="s">
        <v>80</v>
      </c>
      <c r="C66" s="49"/>
      <c r="D66" s="49"/>
      <c r="E66" s="49"/>
      <c r="F66" s="49"/>
      <c r="G66" s="49"/>
      <c r="H66" s="49"/>
      <c r="I66" s="49"/>
      <c r="J66" s="64" t="n">
        <f aca="false">ROUND((($J$21/12)+($J$26/12)+($J$21/12/12)+($J$27/12))*(30/30)*0.05,2)</f>
        <v>0</v>
      </c>
    </row>
    <row r="67" customFormat="false" ht="14.65" hidden="false" customHeight="true" outlineLevel="0" collapsed="false">
      <c r="A67" s="57"/>
      <c r="B67" s="58"/>
      <c r="C67" s="58"/>
      <c r="D67" s="58"/>
      <c r="E67" s="58"/>
      <c r="F67" s="58"/>
      <c r="G67" s="58"/>
      <c r="H67" s="58"/>
      <c r="I67" s="58"/>
      <c r="J67" s="64"/>
    </row>
    <row r="68" customFormat="false" ht="36.2" hidden="false" customHeight="true" outlineLevel="0" collapsed="false">
      <c r="A68" s="57" t="s">
        <v>17</v>
      </c>
      <c r="B68" s="58" t="s">
        <v>81</v>
      </c>
      <c r="C68" s="58"/>
      <c r="D68" s="58"/>
      <c r="E68" s="58"/>
      <c r="F68" s="58"/>
      <c r="G68" s="58"/>
      <c r="H68" s="58"/>
      <c r="I68" s="81" t="n">
        <v>0.0024</v>
      </c>
      <c r="J68" s="64" t="n">
        <f aca="false">ROUND($J$21*I68,2)</f>
        <v>0</v>
      </c>
    </row>
    <row r="69" customFormat="false" ht="36" hidden="false" customHeight="true" outlineLevel="0" collapsed="false">
      <c r="A69" s="57" t="s">
        <v>33</v>
      </c>
      <c r="B69" s="58" t="s">
        <v>82</v>
      </c>
      <c r="C69" s="58"/>
      <c r="D69" s="58"/>
      <c r="E69" s="58"/>
      <c r="F69" s="58"/>
      <c r="G69" s="58"/>
      <c r="H69" s="58"/>
      <c r="I69" s="58"/>
      <c r="J69" s="64" t="n">
        <f aca="false">ROUND(((($J$21/30)*7)/$H$5)*0.9,2)</f>
        <v>0</v>
      </c>
    </row>
    <row r="70" customFormat="false" ht="24.95" hidden="false" customHeight="true" outlineLevel="0" collapsed="false">
      <c r="A70" s="57" t="s">
        <v>48</v>
      </c>
      <c r="B70" s="58" t="s">
        <v>83</v>
      </c>
      <c r="C70" s="58"/>
      <c r="D70" s="58"/>
      <c r="E70" s="58"/>
      <c r="F70" s="58"/>
      <c r="G70" s="58"/>
      <c r="H70" s="58"/>
      <c r="I70" s="58"/>
      <c r="J70" s="64" t="n">
        <f aca="false">ROUND($I$42*J69,2)</f>
        <v>0</v>
      </c>
    </row>
    <row r="71" customFormat="false" ht="36.2" hidden="false" customHeight="true" outlineLevel="0" collapsed="false">
      <c r="A71" s="57" t="s">
        <v>50</v>
      </c>
      <c r="B71" s="58" t="s">
        <v>84</v>
      </c>
      <c r="C71" s="58"/>
      <c r="D71" s="58"/>
      <c r="E71" s="58"/>
      <c r="F71" s="58"/>
      <c r="G71" s="58"/>
      <c r="H71" s="58"/>
      <c r="I71" s="81" t="n">
        <v>0.0476</v>
      </c>
      <c r="J71" s="64" t="n">
        <f aca="false">ROUND($J$21*I71,2)</f>
        <v>0</v>
      </c>
    </row>
    <row r="72" customFormat="false" ht="18.6" hidden="false" customHeight="true" outlineLevel="0" collapsed="false">
      <c r="A72" s="57" t="s">
        <v>35</v>
      </c>
      <c r="B72" s="57"/>
      <c r="C72" s="57"/>
      <c r="D72" s="57"/>
      <c r="E72" s="57"/>
      <c r="F72" s="57"/>
      <c r="G72" s="57"/>
      <c r="H72" s="57"/>
      <c r="I72" s="57"/>
      <c r="J72" s="82" t="n">
        <f aca="false">SUM(J66:J71)</f>
        <v>0</v>
      </c>
    </row>
    <row r="73" customFormat="false" ht="30.4" hidden="false" customHeight="true" outlineLevel="0" collapsed="false">
      <c r="A73" s="47"/>
      <c r="B73" s="47"/>
      <c r="C73" s="47"/>
      <c r="D73" s="47"/>
      <c r="E73" s="47"/>
      <c r="F73" s="47"/>
      <c r="G73" s="47"/>
      <c r="H73" s="47"/>
      <c r="I73" s="47"/>
      <c r="J73" s="47"/>
    </row>
    <row r="74" customFormat="false" ht="20.85" hidden="false" customHeight="true" outlineLevel="0" collapsed="false">
      <c r="A74" s="48" t="s">
        <v>85</v>
      </c>
      <c r="B74" s="48"/>
      <c r="C74" s="48"/>
      <c r="D74" s="48"/>
      <c r="E74" s="48"/>
      <c r="F74" s="48"/>
      <c r="G74" s="48"/>
      <c r="H74" s="48"/>
      <c r="I74" s="48"/>
      <c r="J74" s="48"/>
    </row>
    <row r="75" customFormat="false" ht="37.35" hidden="false" customHeight="true" outlineLevel="0" collapsed="false">
      <c r="A75" s="66" t="s">
        <v>86</v>
      </c>
      <c r="B75" s="66"/>
      <c r="C75" s="66"/>
      <c r="D75" s="66"/>
      <c r="E75" s="66"/>
      <c r="F75" s="66"/>
      <c r="G75" s="66"/>
      <c r="H75" s="66"/>
      <c r="I75" s="66"/>
      <c r="J75" s="66"/>
    </row>
    <row r="76" customFormat="false" ht="33" hidden="false" customHeight="true" outlineLevel="0" collapsed="false">
      <c r="A76" s="83" t="s">
        <v>87</v>
      </c>
      <c r="B76" s="83"/>
      <c r="C76" s="83"/>
      <c r="D76" s="83"/>
      <c r="E76" s="83"/>
      <c r="F76" s="83"/>
      <c r="G76" s="83"/>
      <c r="H76" s="83"/>
      <c r="I76" s="83"/>
      <c r="J76" s="84" t="n">
        <f aca="false">J21+J26+J27</f>
        <v>0</v>
      </c>
    </row>
    <row r="77" customFormat="false" ht="21.4" hidden="false" customHeight="true" outlineLevel="0" collapsed="false">
      <c r="A77" s="56" t="s">
        <v>88</v>
      </c>
      <c r="B77" s="56"/>
      <c r="C77" s="56"/>
      <c r="D77" s="56"/>
      <c r="E77" s="56"/>
      <c r="F77" s="56"/>
      <c r="G77" s="56"/>
      <c r="H77" s="56"/>
      <c r="I77" s="56"/>
      <c r="J77" s="56" t="s">
        <v>38</v>
      </c>
    </row>
    <row r="78" customFormat="false" ht="21.95" hidden="false" customHeight="true" outlineLevel="0" collapsed="false">
      <c r="A78" s="57" t="s">
        <v>14</v>
      </c>
      <c r="B78" s="58" t="s">
        <v>89</v>
      </c>
      <c r="C78" s="58"/>
      <c r="D78" s="58"/>
      <c r="E78" s="58"/>
      <c r="F78" s="58"/>
      <c r="G78" s="58"/>
      <c r="H78" s="58"/>
      <c r="I78" s="59" t="n">
        <v>0.121</v>
      </c>
      <c r="J78" s="64" t="n">
        <f aca="false">ROUND(($J$21*I78),2)</f>
        <v>0</v>
      </c>
    </row>
    <row r="79" customFormat="false" ht="21.95" hidden="false" customHeight="true" outlineLevel="0" collapsed="false">
      <c r="A79" s="57" t="s">
        <v>17</v>
      </c>
      <c r="B79" s="63" t="s">
        <v>90</v>
      </c>
      <c r="C79" s="63"/>
      <c r="D79" s="63"/>
      <c r="E79" s="63"/>
      <c r="F79" s="63"/>
      <c r="G79" s="63"/>
      <c r="H79" s="63"/>
      <c r="I79" s="63"/>
      <c r="J79" s="85" t="n">
        <f aca="false">ROUND((($J$76/30)*2.96)/12,2)</f>
        <v>0</v>
      </c>
    </row>
    <row r="80" customFormat="false" ht="21.95" hidden="false" customHeight="true" outlineLevel="0" collapsed="false">
      <c r="A80" s="57" t="s">
        <v>33</v>
      </c>
      <c r="B80" s="63" t="s">
        <v>91</v>
      </c>
      <c r="C80" s="63"/>
      <c r="D80" s="63"/>
      <c r="E80" s="63"/>
      <c r="F80" s="63"/>
      <c r="G80" s="63"/>
      <c r="H80" s="63"/>
      <c r="I80" s="63"/>
      <c r="J80" s="85" t="n">
        <f aca="false">ROUND((($J$76/30)*8)/12*0.015,2)</f>
        <v>0</v>
      </c>
    </row>
    <row r="81" customFormat="false" ht="21.95" hidden="false" customHeight="true" outlineLevel="0" collapsed="false">
      <c r="A81" s="57" t="s">
        <v>48</v>
      </c>
      <c r="B81" s="63" t="s">
        <v>92</v>
      </c>
      <c r="C81" s="63"/>
      <c r="D81" s="63"/>
      <c r="E81" s="63"/>
      <c r="F81" s="63"/>
      <c r="G81" s="63"/>
      <c r="H81" s="63"/>
      <c r="I81" s="63"/>
      <c r="J81" s="64" t="n">
        <f aca="false">ROUND(((($J$76/30)*15)/12)*0.0078,2)</f>
        <v>0</v>
      </c>
    </row>
    <row r="82" customFormat="false" ht="21.95" hidden="false" customHeight="true" outlineLevel="0" collapsed="false">
      <c r="A82" s="57" t="s">
        <v>50</v>
      </c>
      <c r="B82" s="63" t="s">
        <v>93</v>
      </c>
      <c r="C82" s="63"/>
      <c r="D82" s="63"/>
      <c r="E82" s="63"/>
      <c r="F82" s="63"/>
      <c r="G82" s="63"/>
      <c r="H82" s="63"/>
      <c r="I82" s="63"/>
      <c r="J82" s="64" t="n">
        <f aca="false">ROUND(((($J$21+$J$21/3)*4/11)/12)*0.02,2)</f>
        <v>0</v>
      </c>
    </row>
    <row r="83" customFormat="false" ht="21.95" hidden="false" customHeight="true" outlineLevel="0" collapsed="false">
      <c r="A83" s="86" t="s">
        <v>52</v>
      </c>
      <c r="B83" s="71" t="s">
        <v>94</v>
      </c>
      <c r="C83" s="71"/>
      <c r="D83" s="71"/>
      <c r="E83" s="71"/>
      <c r="F83" s="71"/>
      <c r="G83" s="71"/>
      <c r="H83" s="71"/>
      <c r="I83" s="71"/>
      <c r="J83" s="64" t="n">
        <v>0</v>
      </c>
    </row>
    <row r="84" customFormat="false" ht="21.95" hidden="false" customHeight="true" outlineLevel="0" collapsed="false">
      <c r="A84" s="79" t="s">
        <v>41</v>
      </c>
      <c r="B84" s="79"/>
      <c r="C84" s="79"/>
      <c r="D84" s="79"/>
      <c r="E84" s="79"/>
      <c r="F84" s="79"/>
      <c r="G84" s="79"/>
      <c r="H84" s="79"/>
      <c r="I84" s="79"/>
      <c r="J84" s="65" t="n">
        <f aca="false">SUM(J78:J83)</f>
        <v>0</v>
      </c>
    </row>
    <row r="85" customFormat="false" ht="21.95" hidden="false" customHeight="true" outlineLevel="0" collapsed="false">
      <c r="A85" s="57" t="s">
        <v>54</v>
      </c>
      <c r="B85" s="63" t="s">
        <v>95</v>
      </c>
      <c r="C85" s="63"/>
      <c r="D85" s="63"/>
      <c r="E85" s="63"/>
      <c r="F85" s="63"/>
      <c r="G85" s="63"/>
      <c r="H85" s="63"/>
      <c r="I85" s="63"/>
      <c r="J85" s="64" t="n">
        <f aca="false">ROUND(I42*J84,2)</f>
        <v>0</v>
      </c>
    </row>
    <row r="86" customFormat="false" ht="21.95" hidden="false" customHeight="true" outlineLevel="0" collapsed="false">
      <c r="A86" s="57" t="s">
        <v>35</v>
      </c>
      <c r="B86" s="57"/>
      <c r="C86" s="57"/>
      <c r="D86" s="57"/>
      <c r="E86" s="57"/>
      <c r="F86" s="57"/>
      <c r="G86" s="57"/>
      <c r="H86" s="57"/>
      <c r="I86" s="57"/>
      <c r="J86" s="82" t="n">
        <f aca="false">SUM(J84:J85)</f>
        <v>0</v>
      </c>
    </row>
    <row r="87" customFormat="false" ht="25.5" hidden="false" customHeight="true" outlineLevel="0" collapsed="false">
      <c r="A87" s="47"/>
      <c r="B87" s="47"/>
      <c r="C87" s="47"/>
      <c r="D87" s="47"/>
      <c r="E87" s="47"/>
      <c r="F87" s="47"/>
      <c r="G87" s="47"/>
      <c r="H87" s="47"/>
      <c r="I87" s="47"/>
      <c r="J87" s="47"/>
    </row>
    <row r="88" customFormat="false" ht="24.6" hidden="false" customHeight="true" outlineLevel="0" collapsed="false">
      <c r="A88" s="48" t="s">
        <v>96</v>
      </c>
      <c r="B88" s="48"/>
      <c r="C88" s="48"/>
      <c r="D88" s="48"/>
      <c r="E88" s="48"/>
      <c r="F88" s="48"/>
      <c r="G88" s="48"/>
      <c r="H88" s="48"/>
      <c r="I88" s="48"/>
      <c r="J88" s="48"/>
    </row>
    <row r="89" customFormat="false" ht="21.95" hidden="false" customHeight="true" outlineLevel="0" collapsed="false">
      <c r="A89" s="56"/>
      <c r="B89" s="56" t="s">
        <v>97</v>
      </c>
      <c r="C89" s="56"/>
      <c r="D89" s="56"/>
      <c r="E89" s="56"/>
      <c r="F89" s="56"/>
      <c r="G89" s="56"/>
      <c r="H89" s="56"/>
      <c r="I89" s="56"/>
      <c r="J89" s="56" t="s">
        <v>38</v>
      </c>
    </row>
    <row r="90" customFormat="false" ht="21.95" hidden="false" customHeight="true" outlineLevel="0" collapsed="false">
      <c r="A90" s="57" t="s">
        <v>14</v>
      </c>
      <c r="B90" s="63" t="s">
        <v>98</v>
      </c>
      <c r="C90" s="63"/>
      <c r="D90" s="63"/>
      <c r="E90" s="63"/>
      <c r="F90" s="63"/>
      <c r="G90" s="63"/>
      <c r="H90" s="63"/>
      <c r="I90" s="63"/>
      <c r="J90" s="87"/>
    </row>
    <row r="91" customFormat="false" ht="21.95" hidden="false" customHeight="true" outlineLevel="0" collapsed="false">
      <c r="A91" s="57" t="s">
        <v>17</v>
      </c>
      <c r="B91" s="63" t="s">
        <v>99</v>
      </c>
      <c r="C91" s="63"/>
      <c r="D91" s="63"/>
      <c r="E91" s="63"/>
      <c r="F91" s="63"/>
      <c r="G91" s="63"/>
      <c r="H91" s="63"/>
      <c r="I91" s="63"/>
      <c r="J91" s="88"/>
    </row>
    <row r="92" customFormat="false" ht="21.95" hidden="false" customHeight="true" outlineLevel="0" collapsed="false">
      <c r="A92" s="57" t="s">
        <v>33</v>
      </c>
      <c r="B92" s="63" t="s">
        <v>100</v>
      </c>
      <c r="C92" s="63"/>
      <c r="D92" s="63"/>
      <c r="E92" s="63"/>
      <c r="F92" s="63"/>
      <c r="G92" s="63"/>
      <c r="H92" s="63"/>
      <c r="I92" s="63"/>
      <c r="J92" s="88"/>
    </row>
    <row r="93" customFormat="false" ht="21.95" hidden="false" customHeight="true" outlineLevel="0" collapsed="false">
      <c r="A93" s="57" t="s">
        <v>48</v>
      </c>
      <c r="B93" s="58" t="s">
        <v>101</v>
      </c>
      <c r="C93" s="58"/>
      <c r="D93" s="58"/>
      <c r="E93" s="58"/>
      <c r="F93" s="58"/>
      <c r="G93" s="58"/>
      <c r="H93" s="58"/>
      <c r="I93" s="58"/>
      <c r="J93" s="88"/>
    </row>
    <row r="94" customFormat="false" ht="20.85" hidden="false" customHeight="true" outlineLevel="0" collapsed="false">
      <c r="A94" s="57" t="s">
        <v>69</v>
      </c>
      <c r="B94" s="57"/>
      <c r="C94" s="57"/>
      <c r="D94" s="57"/>
      <c r="E94" s="57"/>
      <c r="F94" s="57"/>
      <c r="G94" s="57"/>
      <c r="H94" s="57"/>
      <c r="I94" s="57"/>
      <c r="J94" s="80" t="n">
        <f aca="false">SUM(J90:J93)</f>
        <v>0</v>
      </c>
    </row>
    <row r="95" customFormat="false" ht="14.65" hidden="false" customHeight="true" outlineLevel="0" collapsed="false">
      <c r="A95" s="66" t="s">
        <v>102</v>
      </c>
      <c r="B95" s="66"/>
      <c r="C95" s="66"/>
      <c r="D95" s="66"/>
      <c r="E95" s="66"/>
      <c r="F95" s="66"/>
      <c r="G95" s="66"/>
      <c r="H95" s="66"/>
      <c r="I95" s="66"/>
      <c r="J95" s="66"/>
    </row>
    <row r="96" customFormat="false" ht="36.2" hidden="false" customHeight="true" outlineLevel="0" collapsed="false">
      <c r="A96" s="47"/>
      <c r="B96" s="47"/>
      <c r="C96" s="47"/>
      <c r="D96" s="47"/>
      <c r="E96" s="47"/>
      <c r="F96" s="47"/>
      <c r="G96" s="47"/>
      <c r="H96" s="47"/>
      <c r="I96" s="47"/>
      <c r="J96" s="47"/>
    </row>
    <row r="97" customFormat="false" ht="26.1" hidden="false" customHeight="true" outlineLevel="0" collapsed="false">
      <c r="A97" s="48" t="s">
        <v>103</v>
      </c>
      <c r="B97" s="48"/>
      <c r="C97" s="48"/>
      <c r="D97" s="48"/>
      <c r="E97" s="48"/>
      <c r="F97" s="48"/>
      <c r="G97" s="48"/>
      <c r="H97" s="48"/>
      <c r="I97" s="48"/>
      <c r="J97" s="48"/>
    </row>
    <row r="98" customFormat="false" ht="20.25" hidden="false" customHeight="true" outlineLevel="0" collapsed="false">
      <c r="A98" s="56"/>
      <c r="B98" s="56" t="s">
        <v>104</v>
      </c>
      <c r="C98" s="56"/>
      <c r="D98" s="56"/>
      <c r="E98" s="56"/>
      <c r="F98" s="56"/>
      <c r="G98" s="56"/>
      <c r="H98" s="56"/>
      <c r="I98" s="35" t="s">
        <v>29</v>
      </c>
      <c r="J98" s="84" t="s">
        <v>38</v>
      </c>
    </row>
    <row r="99" customFormat="false" ht="20.25" hidden="false" customHeight="true" outlineLevel="0" collapsed="false">
      <c r="A99" s="61" t="s">
        <v>105</v>
      </c>
      <c r="B99" s="61"/>
      <c r="C99" s="61"/>
      <c r="D99" s="61"/>
      <c r="E99" s="61"/>
      <c r="F99" s="61"/>
      <c r="G99" s="61"/>
      <c r="H99" s="61"/>
      <c r="I99" s="89" t="s">
        <v>66</v>
      </c>
      <c r="J99" s="90" t="n">
        <f aca="false">J21+J62+J72+J86+J94</f>
        <v>0</v>
      </c>
    </row>
    <row r="100" customFormat="false" ht="20.25" hidden="false" customHeight="true" outlineLevel="0" collapsed="false">
      <c r="A100" s="91" t="s">
        <v>14</v>
      </c>
      <c r="B100" s="91" t="s">
        <v>106</v>
      </c>
      <c r="C100" s="91"/>
      <c r="D100" s="91"/>
      <c r="E100" s="91"/>
      <c r="F100" s="91"/>
      <c r="G100" s="91"/>
      <c r="H100" s="91"/>
      <c r="I100" s="92" t="n">
        <v>0.015</v>
      </c>
      <c r="J100" s="64" t="n">
        <f aca="false">ROUND(I100*J99,2)</f>
        <v>0</v>
      </c>
    </row>
    <row r="101" customFormat="false" ht="20.25" hidden="false" customHeight="true" outlineLevel="0" collapsed="false">
      <c r="A101" s="61" t="s">
        <v>107</v>
      </c>
      <c r="B101" s="61"/>
      <c r="C101" s="61"/>
      <c r="D101" s="61"/>
      <c r="E101" s="61"/>
      <c r="F101" s="61"/>
      <c r="G101" s="61"/>
      <c r="H101" s="61"/>
      <c r="I101" s="93" t="s">
        <v>66</v>
      </c>
      <c r="J101" s="90" t="n">
        <f aca="false">J99+J100</f>
        <v>0</v>
      </c>
    </row>
    <row r="102" customFormat="false" ht="20.25" hidden="false" customHeight="true" outlineLevel="0" collapsed="false">
      <c r="A102" s="91" t="s">
        <v>17</v>
      </c>
      <c r="B102" s="91" t="s">
        <v>108</v>
      </c>
      <c r="C102" s="91"/>
      <c r="D102" s="91"/>
      <c r="E102" s="91"/>
      <c r="F102" s="91"/>
      <c r="G102" s="91"/>
      <c r="H102" s="91"/>
      <c r="I102" s="92" t="n">
        <v>0.05</v>
      </c>
      <c r="J102" s="64" t="n">
        <f aca="false">ROUND(I102*J101,2)</f>
        <v>0</v>
      </c>
    </row>
    <row r="103" customFormat="false" ht="20.25" hidden="false" customHeight="true" outlineLevel="0" collapsed="false">
      <c r="A103" s="61" t="s">
        <v>109</v>
      </c>
      <c r="B103" s="61"/>
      <c r="C103" s="61"/>
      <c r="D103" s="61"/>
      <c r="E103" s="61"/>
      <c r="F103" s="61"/>
      <c r="G103" s="61"/>
      <c r="H103" s="61"/>
      <c r="I103" s="93" t="s">
        <v>66</v>
      </c>
      <c r="J103" s="90" t="n">
        <f aca="false">J99+J100+J102</f>
        <v>0</v>
      </c>
    </row>
    <row r="104" customFormat="false" ht="20.25" hidden="false" customHeight="true" outlineLevel="0" collapsed="false">
      <c r="A104" s="91" t="s">
        <v>33</v>
      </c>
      <c r="B104" s="91" t="s">
        <v>110</v>
      </c>
      <c r="C104" s="91"/>
      <c r="D104" s="91"/>
      <c r="E104" s="91"/>
      <c r="F104" s="91"/>
      <c r="G104" s="91"/>
      <c r="H104" s="91"/>
      <c r="I104" s="59" t="s">
        <v>66</v>
      </c>
      <c r="J104" s="73" t="s">
        <v>66</v>
      </c>
    </row>
    <row r="105" customFormat="false" ht="20.25" hidden="false" customHeight="true" outlineLevel="0" collapsed="false">
      <c r="A105" s="94" t="s">
        <v>111</v>
      </c>
      <c r="B105" s="63" t="s">
        <v>112</v>
      </c>
      <c r="C105" s="63"/>
      <c r="D105" s="63"/>
      <c r="E105" s="63"/>
      <c r="F105" s="63"/>
      <c r="G105" s="63"/>
      <c r="H105" s="63"/>
      <c r="I105" s="95" t="n">
        <v>0.076</v>
      </c>
      <c r="J105" s="64" t="n">
        <f aca="false">ROUND(($J$103/(1-$I$111))*I105,2)</f>
        <v>0</v>
      </c>
    </row>
    <row r="106" customFormat="false" ht="20.25" hidden="false" customHeight="true" outlineLevel="0" collapsed="false">
      <c r="A106" s="94" t="s">
        <v>113</v>
      </c>
      <c r="B106" s="63" t="s">
        <v>114</v>
      </c>
      <c r="C106" s="63"/>
      <c r="D106" s="63"/>
      <c r="E106" s="63"/>
      <c r="F106" s="63"/>
      <c r="G106" s="63"/>
      <c r="H106" s="63"/>
      <c r="I106" s="95" t="n">
        <v>0.0165</v>
      </c>
      <c r="J106" s="64" t="n">
        <f aca="false">ROUND(($J$103/(1-$I$111))*I106,2)</f>
        <v>0</v>
      </c>
    </row>
    <row r="107" customFormat="false" ht="20.25" hidden="false" customHeight="true" outlineLevel="0" collapsed="false">
      <c r="A107" s="94" t="s">
        <v>115</v>
      </c>
      <c r="B107" s="63" t="s">
        <v>116</v>
      </c>
      <c r="C107" s="63"/>
      <c r="D107" s="63"/>
      <c r="E107" s="63"/>
      <c r="F107" s="63"/>
      <c r="G107" s="63"/>
      <c r="H107" s="63"/>
      <c r="I107" s="95" t="n">
        <v>0.03</v>
      </c>
      <c r="J107" s="64" t="n">
        <f aca="false">ROUND(($J$103/(1-$I$111))*I107,2)</f>
        <v>0</v>
      </c>
    </row>
    <row r="108" s="96" customFormat="true" ht="20.25" hidden="false" customHeight="true" outlineLevel="0" collapsed="false">
      <c r="A108" s="94" t="s">
        <v>117</v>
      </c>
      <c r="B108" s="63" t="s">
        <v>94</v>
      </c>
      <c r="C108" s="63"/>
      <c r="D108" s="63"/>
      <c r="E108" s="63"/>
      <c r="F108" s="63"/>
      <c r="G108" s="63"/>
      <c r="H108" s="63"/>
      <c r="I108" s="95" t="n">
        <v>0</v>
      </c>
      <c r="J108" s="64" t="n">
        <f aca="false">ROUND(($J$103/(1-$I$111))*I108,2)</f>
        <v>0</v>
      </c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31"/>
      <c r="AU108" s="31"/>
      <c r="AV108" s="31"/>
      <c r="AW108" s="31"/>
      <c r="AX108" s="31"/>
      <c r="AY108" s="31"/>
      <c r="AZ108" s="31"/>
      <c r="BA108" s="31"/>
      <c r="BB108" s="31"/>
      <c r="BC108" s="31"/>
      <c r="BD108" s="31"/>
      <c r="BE108" s="31"/>
      <c r="BF108" s="31"/>
      <c r="BG108" s="31"/>
      <c r="BH108" s="31"/>
      <c r="BI108" s="31"/>
      <c r="BJ108" s="31"/>
      <c r="BK108" s="31"/>
      <c r="BL108" s="31"/>
      <c r="BM108" s="31"/>
      <c r="BN108" s="31"/>
      <c r="BO108" s="31"/>
      <c r="BP108" s="31"/>
      <c r="BQ108" s="31"/>
      <c r="BR108" s="31"/>
      <c r="BS108" s="31"/>
      <c r="BT108" s="31"/>
      <c r="BU108" s="31"/>
      <c r="BV108" s="31"/>
      <c r="BW108" s="31"/>
      <c r="BX108" s="31"/>
      <c r="BY108" s="31"/>
      <c r="BZ108" s="31"/>
      <c r="CA108" s="31"/>
      <c r="CB108" s="31"/>
      <c r="CC108" s="31"/>
      <c r="CD108" s="31"/>
      <c r="CE108" s="31"/>
      <c r="CF108" s="31"/>
      <c r="CG108" s="31"/>
      <c r="CH108" s="31"/>
      <c r="CI108" s="31"/>
      <c r="CJ108" s="31"/>
      <c r="CK108" s="31"/>
      <c r="CL108" s="31"/>
      <c r="CM108" s="31"/>
      <c r="CN108" s="31"/>
      <c r="CO108" s="31"/>
      <c r="CP108" s="31"/>
      <c r="CQ108" s="31"/>
      <c r="CR108" s="31"/>
      <c r="CS108" s="31"/>
      <c r="CT108" s="31"/>
      <c r="CU108" s="31"/>
      <c r="CV108" s="31"/>
      <c r="CW108" s="31"/>
      <c r="CX108" s="31"/>
      <c r="CY108" s="31"/>
      <c r="CZ108" s="31"/>
      <c r="DA108" s="31"/>
      <c r="DB108" s="31"/>
      <c r="DC108" s="31"/>
      <c r="DD108" s="31"/>
      <c r="DE108" s="31"/>
      <c r="DF108" s="31"/>
      <c r="DG108" s="31"/>
      <c r="DH108" s="31"/>
      <c r="DI108" s="31"/>
      <c r="DJ108" s="31"/>
      <c r="DK108" s="31"/>
      <c r="DL108" s="31"/>
      <c r="DM108" s="31"/>
      <c r="DN108" s="31"/>
      <c r="DO108" s="31"/>
      <c r="DP108" s="31"/>
      <c r="DQ108" s="31"/>
      <c r="DR108" s="31"/>
      <c r="DS108" s="31"/>
      <c r="DT108" s="31"/>
      <c r="DU108" s="31"/>
      <c r="DV108" s="31"/>
      <c r="DW108" s="31"/>
      <c r="DX108" s="31"/>
      <c r="DY108" s="31"/>
      <c r="DZ108" s="31"/>
      <c r="EA108" s="31"/>
      <c r="EB108" s="31"/>
      <c r="EC108" s="31"/>
      <c r="ED108" s="31"/>
      <c r="EE108" s="31"/>
      <c r="EF108" s="31"/>
      <c r="EG108" s="31"/>
      <c r="EH108" s="31"/>
      <c r="EI108" s="31"/>
      <c r="EJ108" s="31"/>
      <c r="EK108" s="31"/>
      <c r="EL108" s="31"/>
      <c r="EM108" s="31"/>
      <c r="EN108" s="31"/>
      <c r="EO108" s="31"/>
      <c r="EP108" s="31"/>
      <c r="EQ108" s="31"/>
      <c r="ER108" s="31"/>
      <c r="ES108" s="31"/>
      <c r="ET108" s="31"/>
      <c r="EU108" s="31"/>
      <c r="EV108" s="31"/>
      <c r="EW108" s="31"/>
      <c r="EX108" s="31"/>
      <c r="EY108" s="31"/>
      <c r="EZ108" s="31"/>
      <c r="FA108" s="31"/>
      <c r="FB108" s="31"/>
      <c r="FC108" s="31"/>
      <c r="FD108" s="31"/>
      <c r="FE108" s="31"/>
      <c r="FF108" s="31"/>
      <c r="FG108" s="31"/>
      <c r="FH108" s="31"/>
      <c r="FI108" s="31"/>
      <c r="FJ108" s="31"/>
      <c r="FK108" s="31"/>
      <c r="FL108" s="31"/>
      <c r="FM108" s="31"/>
      <c r="FN108" s="31"/>
      <c r="FO108" s="31"/>
      <c r="FP108" s="31"/>
      <c r="FQ108" s="31"/>
      <c r="FR108" s="31"/>
      <c r="FS108" s="31"/>
      <c r="FT108" s="31"/>
      <c r="FU108" s="31"/>
      <c r="FV108" s="31"/>
      <c r="FW108" s="31"/>
      <c r="FX108" s="31"/>
      <c r="FY108" s="31"/>
      <c r="FZ108" s="31"/>
      <c r="GA108" s="31"/>
      <c r="GB108" s="31"/>
      <c r="GC108" s="31"/>
      <c r="GD108" s="31"/>
      <c r="GE108" s="31"/>
      <c r="GF108" s="31"/>
      <c r="GG108" s="31"/>
      <c r="GH108" s="31"/>
      <c r="GI108" s="31"/>
      <c r="GJ108" s="31"/>
      <c r="GK108" s="31"/>
      <c r="GL108" s="31"/>
      <c r="GM108" s="31"/>
      <c r="GN108" s="31"/>
      <c r="GO108" s="31"/>
      <c r="GP108" s="31"/>
      <c r="GQ108" s="31"/>
      <c r="GR108" s="31"/>
      <c r="GS108" s="31"/>
      <c r="GT108" s="31"/>
      <c r="GU108" s="31"/>
      <c r="GV108" s="31"/>
      <c r="GW108" s="31"/>
      <c r="GX108" s="31"/>
      <c r="GY108" s="31"/>
      <c r="GZ108" s="31"/>
      <c r="HA108" s="31"/>
      <c r="HB108" s="31"/>
      <c r="HC108" s="31"/>
      <c r="HD108" s="31"/>
      <c r="HE108" s="31"/>
      <c r="HF108" s="31"/>
      <c r="HG108" s="31"/>
      <c r="HH108" s="31"/>
      <c r="HI108" s="31"/>
      <c r="HJ108" s="31"/>
      <c r="HK108" s="31"/>
      <c r="HL108" s="31"/>
      <c r="HM108" s="31"/>
      <c r="HN108" s="31"/>
      <c r="HO108" s="31"/>
      <c r="HP108" s="31"/>
      <c r="HQ108" s="31"/>
      <c r="HR108" s="31"/>
      <c r="HS108" s="31"/>
      <c r="HT108" s="31"/>
      <c r="HU108" s="31"/>
      <c r="HV108" s="31"/>
      <c r="HW108" s="31"/>
      <c r="HX108" s="31"/>
      <c r="HY108" s="31"/>
      <c r="HZ108" s="31"/>
      <c r="IA108" s="31"/>
      <c r="IB108" s="31"/>
      <c r="IC108" s="31"/>
      <c r="ID108" s="31"/>
      <c r="IE108" s="31"/>
      <c r="IF108" s="31"/>
      <c r="IG108" s="31"/>
      <c r="IH108" s="31"/>
      <c r="II108" s="31"/>
      <c r="IJ108" s="31"/>
      <c r="IK108" s="31"/>
      <c r="IL108" s="31"/>
      <c r="IM108" s="31"/>
      <c r="IN108" s="31"/>
      <c r="IO108" s="31"/>
      <c r="IP108" s="31"/>
      <c r="IQ108" s="31"/>
      <c r="IR108" s="31"/>
      <c r="IS108" s="31"/>
      <c r="IT108" s="31"/>
      <c r="IU108" s="31"/>
      <c r="IV108" s="31"/>
      <c r="IW108" s="31"/>
      <c r="IX108" s="31"/>
      <c r="IY108" s="31"/>
      <c r="IZ108" s="31"/>
      <c r="JA108" s="31"/>
      <c r="JB108" s="31"/>
      <c r="JC108" s="31"/>
      <c r="JD108" s="31"/>
      <c r="JE108" s="31"/>
      <c r="JF108" s="31"/>
      <c r="JG108" s="31"/>
      <c r="JH108" s="31"/>
      <c r="JI108" s="31"/>
      <c r="JJ108" s="31"/>
      <c r="JK108" s="31"/>
      <c r="JL108" s="31"/>
      <c r="JM108" s="31"/>
      <c r="JN108" s="31"/>
      <c r="JO108" s="31"/>
      <c r="JP108" s="31"/>
      <c r="JQ108" s="31"/>
      <c r="JR108" s="31"/>
      <c r="JS108" s="31"/>
      <c r="JT108" s="31"/>
      <c r="JU108" s="31"/>
      <c r="JV108" s="31"/>
      <c r="JW108" s="31"/>
      <c r="JX108" s="31"/>
      <c r="JY108" s="31"/>
      <c r="JZ108" s="31"/>
      <c r="KA108" s="31"/>
      <c r="KB108" s="31"/>
      <c r="KC108" s="31"/>
      <c r="KD108" s="31"/>
      <c r="KE108" s="31"/>
      <c r="KF108" s="31"/>
      <c r="KG108" s="31"/>
      <c r="KH108" s="31"/>
      <c r="KI108" s="31"/>
      <c r="KJ108" s="31"/>
      <c r="KK108" s="31"/>
      <c r="KL108" s="31"/>
      <c r="KM108" s="31"/>
      <c r="KN108" s="31"/>
      <c r="KO108" s="31"/>
      <c r="KP108" s="31"/>
      <c r="KQ108" s="31"/>
      <c r="KR108" s="31"/>
      <c r="KS108" s="31"/>
      <c r="KT108" s="31"/>
      <c r="KU108" s="31"/>
      <c r="KV108" s="31"/>
      <c r="KW108" s="31"/>
      <c r="KX108" s="31"/>
      <c r="KY108" s="31"/>
      <c r="KZ108" s="31"/>
      <c r="LA108" s="31"/>
      <c r="LB108" s="31"/>
      <c r="LC108" s="31"/>
      <c r="LD108" s="31"/>
      <c r="LE108" s="31"/>
      <c r="LF108" s="31"/>
      <c r="LG108" s="31"/>
      <c r="LH108" s="31"/>
      <c r="LI108" s="31"/>
      <c r="LJ108" s="31"/>
      <c r="LK108" s="31"/>
      <c r="LL108" s="31"/>
      <c r="LM108" s="31"/>
      <c r="LN108" s="31"/>
      <c r="LO108" s="31"/>
      <c r="LP108" s="31"/>
      <c r="LQ108" s="31"/>
      <c r="LR108" s="31"/>
      <c r="LS108" s="31"/>
      <c r="LT108" s="31"/>
      <c r="LU108" s="31"/>
      <c r="LV108" s="31"/>
      <c r="LW108" s="31"/>
      <c r="LX108" s="31"/>
      <c r="LY108" s="31"/>
      <c r="LZ108" s="31"/>
      <c r="MA108" s="31"/>
      <c r="MB108" s="31"/>
      <c r="MC108" s="31"/>
      <c r="MD108" s="31"/>
      <c r="ME108" s="31"/>
      <c r="MF108" s="31"/>
      <c r="MG108" s="31"/>
      <c r="MH108" s="31"/>
      <c r="MI108" s="31"/>
      <c r="MJ108" s="31"/>
      <c r="MK108" s="31"/>
      <c r="ML108" s="31"/>
      <c r="MM108" s="31"/>
      <c r="MN108" s="31"/>
      <c r="MO108" s="31"/>
      <c r="MP108" s="31"/>
      <c r="MQ108" s="31"/>
      <c r="MR108" s="31"/>
      <c r="MS108" s="31"/>
      <c r="MT108" s="31"/>
      <c r="MU108" s="31"/>
      <c r="MV108" s="31"/>
      <c r="MW108" s="31"/>
      <c r="MX108" s="31"/>
      <c r="MY108" s="31"/>
      <c r="MZ108" s="31"/>
      <c r="NA108" s="31"/>
      <c r="NB108" s="31"/>
      <c r="NC108" s="31"/>
      <c r="ND108" s="31"/>
      <c r="NE108" s="31"/>
      <c r="NF108" s="31"/>
      <c r="NG108" s="31"/>
      <c r="NH108" s="31"/>
      <c r="NI108" s="31"/>
      <c r="NJ108" s="31"/>
      <c r="NK108" s="31"/>
      <c r="NL108" s="31"/>
      <c r="NM108" s="31"/>
      <c r="NN108" s="31"/>
      <c r="NO108" s="31"/>
      <c r="NP108" s="31"/>
      <c r="NQ108" s="31"/>
      <c r="NR108" s="31"/>
      <c r="NS108" s="31"/>
      <c r="NT108" s="31"/>
      <c r="NU108" s="31"/>
      <c r="NV108" s="31"/>
      <c r="NW108" s="31"/>
      <c r="NX108" s="31"/>
      <c r="NY108" s="31"/>
      <c r="NZ108" s="31"/>
      <c r="OA108" s="31"/>
      <c r="OB108" s="31"/>
      <c r="OC108" s="31"/>
      <c r="OD108" s="31"/>
      <c r="OE108" s="31"/>
      <c r="OF108" s="31"/>
      <c r="OG108" s="31"/>
      <c r="OH108" s="31"/>
      <c r="OI108" s="31"/>
      <c r="OJ108" s="31"/>
      <c r="OK108" s="31"/>
      <c r="OL108" s="31"/>
      <c r="OM108" s="31"/>
      <c r="ON108" s="31"/>
      <c r="OO108" s="31"/>
      <c r="OP108" s="31"/>
      <c r="OQ108" s="31"/>
      <c r="OR108" s="31"/>
      <c r="OS108" s="31"/>
      <c r="OT108" s="31"/>
      <c r="OU108" s="31"/>
      <c r="OV108" s="31"/>
      <c r="OW108" s="31"/>
      <c r="OX108" s="31"/>
      <c r="OY108" s="31"/>
      <c r="OZ108" s="31"/>
      <c r="PA108" s="31"/>
      <c r="PB108" s="31"/>
      <c r="PC108" s="31"/>
      <c r="PD108" s="31"/>
      <c r="PE108" s="31"/>
      <c r="PF108" s="31"/>
      <c r="PG108" s="31"/>
      <c r="PH108" s="31"/>
      <c r="PI108" s="31"/>
      <c r="PJ108" s="31"/>
      <c r="PK108" s="31"/>
      <c r="PL108" s="31"/>
      <c r="PM108" s="31"/>
      <c r="PN108" s="31"/>
      <c r="PO108" s="31"/>
      <c r="PP108" s="31"/>
      <c r="PQ108" s="31"/>
      <c r="PR108" s="31"/>
      <c r="PS108" s="31"/>
      <c r="PT108" s="31"/>
      <c r="PU108" s="31"/>
      <c r="PV108" s="31"/>
      <c r="PW108" s="31"/>
      <c r="PX108" s="31"/>
      <c r="PY108" s="31"/>
      <c r="PZ108" s="31"/>
      <c r="QA108" s="31"/>
      <c r="QB108" s="31"/>
      <c r="QC108" s="31"/>
      <c r="QD108" s="31"/>
      <c r="QE108" s="31"/>
      <c r="QF108" s="31"/>
      <c r="QG108" s="31"/>
      <c r="QH108" s="31"/>
      <c r="QI108" s="31"/>
      <c r="QJ108" s="31"/>
      <c r="QK108" s="31"/>
      <c r="QL108" s="31"/>
      <c r="QM108" s="31"/>
      <c r="QN108" s="31"/>
      <c r="QO108" s="31"/>
      <c r="QP108" s="31"/>
      <c r="QQ108" s="31"/>
      <c r="QR108" s="31"/>
      <c r="QS108" s="31"/>
      <c r="QT108" s="31"/>
      <c r="QU108" s="31"/>
      <c r="QV108" s="31"/>
      <c r="QW108" s="31"/>
      <c r="QX108" s="31"/>
      <c r="QY108" s="31"/>
      <c r="QZ108" s="31"/>
      <c r="RA108" s="31"/>
      <c r="RB108" s="31"/>
      <c r="RC108" s="31"/>
      <c r="RD108" s="31"/>
      <c r="RE108" s="31"/>
      <c r="RF108" s="31"/>
      <c r="RG108" s="31"/>
      <c r="RH108" s="31"/>
      <c r="RI108" s="31"/>
      <c r="RJ108" s="31"/>
      <c r="RK108" s="31"/>
      <c r="RL108" s="31"/>
      <c r="RM108" s="31"/>
      <c r="RN108" s="31"/>
      <c r="RO108" s="31"/>
      <c r="RP108" s="31"/>
      <c r="RQ108" s="31"/>
      <c r="RR108" s="31"/>
      <c r="RS108" s="31"/>
      <c r="RT108" s="31"/>
      <c r="RU108" s="31"/>
      <c r="RV108" s="31"/>
      <c r="RW108" s="31"/>
      <c r="RX108" s="31"/>
      <c r="RY108" s="31"/>
      <c r="RZ108" s="31"/>
      <c r="SA108" s="31"/>
      <c r="SB108" s="31"/>
      <c r="SC108" s="31"/>
      <c r="SD108" s="31"/>
      <c r="SE108" s="31"/>
      <c r="SF108" s="31"/>
      <c r="SG108" s="31"/>
      <c r="SH108" s="31"/>
      <c r="SI108" s="31"/>
      <c r="SJ108" s="31"/>
      <c r="SK108" s="31"/>
      <c r="SL108" s="31"/>
      <c r="SM108" s="31"/>
      <c r="SN108" s="31"/>
      <c r="SO108" s="31"/>
      <c r="SP108" s="31"/>
      <c r="SQ108" s="31"/>
      <c r="SR108" s="31"/>
      <c r="SS108" s="31"/>
      <c r="ST108" s="31"/>
      <c r="SU108" s="31"/>
      <c r="SV108" s="31"/>
      <c r="SW108" s="31"/>
      <c r="SX108" s="31"/>
      <c r="SY108" s="31"/>
      <c r="SZ108" s="31"/>
      <c r="TA108" s="31"/>
      <c r="TB108" s="31"/>
      <c r="TC108" s="31"/>
      <c r="TD108" s="31"/>
      <c r="TE108" s="31"/>
      <c r="TF108" s="31"/>
      <c r="TG108" s="31"/>
      <c r="TH108" s="31"/>
      <c r="TI108" s="31"/>
      <c r="TJ108" s="31"/>
      <c r="TK108" s="31"/>
      <c r="TL108" s="31"/>
      <c r="TM108" s="31"/>
      <c r="TN108" s="31"/>
      <c r="TO108" s="31"/>
      <c r="TP108" s="31"/>
      <c r="TQ108" s="31"/>
      <c r="TR108" s="31"/>
      <c r="TS108" s="31"/>
      <c r="TT108" s="31"/>
      <c r="TU108" s="31"/>
      <c r="TV108" s="31"/>
      <c r="TW108" s="31"/>
      <c r="TX108" s="31"/>
      <c r="TY108" s="31"/>
      <c r="TZ108" s="31"/>
      <c r="UA108" s="31"/>
      <c r="UB108" s="31"/>
      <c r="UC108" s="31"/>
      <c r="UD108" s="31"/>
      <c r="UE108" s="31"/>
      <c r="UF108" s="31"/>
      <c r="UG108" s="31"/>
      <c r="UH108" s="31"/>
      <c r="UI108" s="31"/>
      <c r="UJ108" s="31"/>
      <c r="UK108" s="31"/>
      <c r="UL108" s="31"/>
      <c r="UM108" s="31"/>
      <c r="UN108" s="31"/>
      <c r="UO108" s="31"/>
      <c r="UP108" s="31"/>
      <c r="UQ108" s="31"/>
      <c r="UR108" s="31"/>
      <c r="US108" s="31"/>
      <c r="UT108" s="31"/>
      <c r="UU108" s="31"/>
      <c r="UV108" s="31"/>
      <c r="UW108" s="31"/>
      <c r="UX108" s="31"/>
      <c r="UY108" s="31"/>
      <c r="UZ108" s="31"/>
      <c r="VA108" s="31"/>
      <c r="VB108" s="31"/>
      <c r="VC108" s="31"/>
      <c r="VD108" s="31"/>
      <c r="VE108" s="31"/>
      <c r="VF108" s="31"/>
      <c r="VG108" s="31"/>
      <c r="VH108" s="31"/>
      <c r="VI108" s="31"/>
      <c r="VJ108" s="31"/>
      <c r="VK108" s="31"/>
      <c r="VL108" s="31"/>
      <c r="VM108" s="31"/>
      <c r="VN108" s="31"/>
      <c r="VO108" s="31"/>
      <c r="VP108" s="31"/>
      <c r="VQ108" s="31"/>
      <c r="VR108" s="31"/>
      <c r="VS108" s="31"/>
      <c r="VT108" s="31"/>
      <c r="VU108" s="31"/>
      <c r="VV108" s="31"/>
      <c r="VW108" s="31"/>
      <c r="VX108" s="31"/>
      <c r="VY108" s="31"/>
      <c r="VZ108" s="31"/>
      <c r="WA108" s="31"/>
      <c r="WB108" s="31"/>
      <c r="WC108" s="31"/>
      <c r="WD108" s="31"/>
      <c r="WE108" s="31"/>
      <c r="WF108" s="31"/>
      <c r="WG108" s="31"/>
      <c r="WH108" s="31"/>
      <c r="WI108" s="31"/>
      <c r="WJ108" s="31"/>
      <c r="WK108" s="31"/>
      <c r="WL108" s="31"/>
      <c r="WM108" s="31"/>
      <c r="WN108" s="31"/>
      <c r="WO108" s="31"/>
      <c r="WP108" s="31"/>
      <c r="WQ108" s="31"/>
      <c r="WR108" s="31"/>
      <c r="WS108" s="31"/>
      <c r="WT108" s="31"/>
      <c r="WU108" s="31"/>
      <c r="WV108" s="31"/>
      <c r="WW108" s="31"/>
      <c r="WX108" s="31"/>
      <c r="WY108" s="31"/>
      <c r="WZ108" s="31"/>
      <c r="XA108" s="31"/>
      <c r="XB108" s="31"/>
      <c r="XC108" s="31"/>
      <c r="XD108" s="31"/>
      <c r="XE108" s="31"/>
      <c r="XF108" s="31"/>
      <c r="XG108" s="31"/>
      <c r="XH108" s="31"/>
      <c r="XI108" s="31"/>
      <c r="XJ108" s="31"/>
      <c r="XK108" s="31"/>
      <c r="XL108" s="31"/>
      <c r="XM108" s="31"/>
      <c r="XN108" s="31"/>
      <c r="XO108" s="31"/>
      <c r="XP108" s="31"/>
      <c r="XQ108" s="31"/>
      <c r="XR108" s="31"/>
      <c r="XS108" s="31"/>
      <c r="XT108" s="31"/>
      <c r="XU108" s="31"/>
      <c r="XV108" s="31"/>
      <c r="XW108" s="31"/>
      <c r="XX108" s="31"/>
      <c r="XY108" s="31"/>
      <c r="XZ108" s="31"/>
      <c r="YA108" s="31"/>
      <c r="YB108" s="31"/>
      <c r="YC108" s="31"/>
      <c r="YD108" s="31"/>
      <c r="YE108" s="31"/>
      <c r="YF108" s="31"/>
      <c r="YG108" s="31"/>
      <c r="YH108" s="31"/>
      <c r="YI108" s="31"/>
      <c r="YJ108" s="31"/>
      <c r="YK108" s="31"/>
      <c r="YL108" s="31"/>
      <c r="YM108" s="31"/>
      <c r="YN108" s="31"/>
      <c r="YO108" s="31"/>
      <c r="YP108" s="31"/>
      <c r="YQ108" s="31"/>
      <c r="YR108" s="31"/>
      <c r="YS108" s="31"/>
      <c r="YT108" s="31"/>
      <c r="YU108" s="31"/>
      <c r="YV108" s="31"/>
      <c r="YW108" s="31"/>
      <c r="YX108" s="31"/>
      <c r="YY108" s="31"/>
      <c r="YZ108" s="31"/>
      <c r="ZA108" s="31"/>
      <c r="ZB108" s="31"/>
      <c r="ZC108" s="31"/>
      <c r="ZD108" s="31"/>
      <c r="ZE108" s="31"/>
      <c r="ZF108" s="31"/>
      <c r="ZG108" s="31"/>
      <c r="ZH108" s="31"/>
      <c r="ZI108" s="31"/>
      <c r="ZJ108" s="31"/>
      <c r="ZK108" s="31"/>
      <c r="ZL108" s="31"/>
      <c r="ZM108" s="31"/>
      <c r="ZN108" s="31"/>
      <c r="ZO108" s="31"/>
      <c r="ZP108" s="31"/>
      <c r="ZQ108" s="31"/>
      <c r="ZR108" s="31"/>
      <c r="ZS108" s="31"/>
      <c r="ZT108" s="31"/>
      <c r="ZU108" s="31"/>
      <c r="ZV108" s="31"/>
      <c r="ZW108" s="31"/>
      <c r="ZX108" s="31"/>
      <c r="ZY108" s="31"/>
      <c r="ZZ108" s="31"/>
      <c r="AAA108" s="31"/>
      <c r="AAB108" s="31"/>
      <c r="AAC108" s="31"/>
      <c r="AAD108" s="31"/>
      <c r="AAE108" s="31"/>
      <c r="AAF108" s="31"/>
      <c r="AAG108" s="31"/>
      <c r="AAH108" s="31"/>
      <c r="AAI108" s="31"/>
      <c r="AAJ108" s="31"/>
      <c r="AAK108" s="31"/>
      <c r="AAL108" s="31"/>
      <c r="AAM108" s="31"/>
      <c r="AAN108" s="31"/>
      <c r="AAO108" s="31"/>
      <c r="AAP108" s="31"/>
      <c r="AAQ108" s="31"/>
      <c r="AAR108" s="31"/>
      <c r="AAS108" s="31"/>
      <c r="AAT108" s="31"/>
      <c r="AAU108" s="31"/>
      <c r="AAV108" s="31"/>
      <c r="AAW108" s="31"/>
      <c r="AAX108" s="31"/>
      <c r="AAY108" s="31"/>
      <c r="AAZ108" s="31"/>
      <c r="ABA108" s="31"/>
      <c r="ABB108" s="31"/>
      <c r="ABC108" s="31"/>
      <c r="ABD108" s="31"/>
      <c r="ABE108" s="31"/>
      <c r="ABF108" s="31"/>
      <c r="ABG108" s="31"/>
      <c r="ABH108" s="31"/>
      <c r="ABI108" s="31"/>
      <c r="ABJ108" s="31"/>
      <c r="ABK108" s="31"/>
      <c r="ABL108" s="31"/>
      <c r="ABM108" s="31"/>
      <c r="ABN108" s="31"/>
      <c r="ABO108" s="31"/>
      <c r="ABP108" s="31"/>
      <c r="ABQ108" s="31"/>
      <c r="ABR108" s="31"/>
      <c r="ABS108" s="31"/>
      <c r="ABT108" s="31"/>
      <c r="ABU108" s="31"/>
      <c r="ABV108" s="31"/>
      <c r="ABW108" s="31"/>
      <c r="ABX108" s="31"/>
      <c r="ABY108" s="31"/>
      <c r="ABZ108" s="31"/>
      <c r="ACA108" s="31"/>
      <c r="ACB108" s="31"/>
      <c r="ACC108" s="31"/>
      <c r="ACD108" s="31"/>
      <c r="ACE108" s="31"/>
      <c r="ACF108" s="31"/>
      <c r="ACG108" s="31"/>
      <c r="ACH108" s="31"/>
      <c r="ACI108" s="31"/>
      <c r="ACJ108" s="31"/>
      <c r="ACK108" s="31"/>
      <c r="ACL108" s="31"/>
      <c r="ACM108" s="31"/>
      <c r="ACN108" s="31"/>
      <c r="ACO108" s="31"/>
      <c r="ACP108" s="31"/>
      <c r="ACQ108" s="31"/>
      <c r="ACR108" s="31"/>
      <c r="ACS108" s="31"/>
      <c r="ACT108" s="31"/>
      <c r="ACU108" s="31"/>
      <c r="ACV108" s="31"/>
      <c r="ACW108" s="31"/>
      <c r="ACX108" s="31"/>
      <c r="ACY108" s="31"/>
      <c r="ACZ108" s="31"/>
      <c r="ADA108" s="31"/>
      <c r="ADB108" s="31"/>
      <c r="ADC108" s="31"/>
      <c r="ADD108" s="31"/>
      <c r="ADE108" s="31"/>
      <c r="ADF108" s="31"/>
      <c r="ADG108" s="31"/>
      <c r="ADH108" s="31"/>
      <c r="ADI108" s="31"/>
      <c r="ADJ108" s="31"/>
      <c r="ADK108" s="31"/>
      <c r="ADL108" s="31"/>
      <c r="ADM108" s="31"/>
      <c r="ADN108" s="31"/>
      <c r="ADO108" s="31"/>
      <c r="ADP108" s="31"/>
      <c r="ADQ108" s="31"/>
      <c r="ADR108" s="31"/>
      <c r="ADS108" s="31"/>
      <c r="ADT108" s="31"/>
      <c r="ADU108" s="31"/>
      <c r="ADV108" s="31"/>
      <c r="ADW108" s="31"/>
      <c r="ADX108" s="31"/>
      <c r="ADY108" s="31"/>
      <c r="ADZ108" s="31"/>
      <c r="AEA108" s="31"/>
      <c r="AEB108" s="31"/>
      <c r="AEC108" s="31"/>
      <c r="AED108" s="31"/>
      <c r="AEE108" s="31"/>
      <c r="AEF108" s="31"/>
      <c r="AEG108" s="31"/>
      <c r="AEH108" s="31"/>
      <c r="AEI108" s="31"/>
      <c r="AEJ108" s="31"/>
      <c r="AEK108" s="31"/>
      <c r="AEL108" s="31"/>
      <c r="AEM108" s="31"/>
      <c r="AEN108" s="31"/>
      <c r="AEO108" s="31"/>
      <c r="AEP108" s="31"/>
      <c r="AEQ108" s="31"/>
      <c r="AER108" s="31"/>
      <c r="AES108" s="31"/>
      <c r="AET108" s="31"/>
      <c r="AEU108" s="31"/>
      <c r="AEV108" s="31"/>
      <c r="AEW108" s="31"/>
      <c r="AEX108" s="31"/>
      <c r="AEY108" s="31"/>
      <c r="AEZ108" s="31"/>
      <c r="AFA108" s="31"/>
      <c r="AFB108" s="31"/>
      <c r="AFC108" s="31"/>
      <c r="AFD108" s="31"/>
      <c r="AFE108" s="31"/>
      <c r="AFF108" s="31"/>
      <c r="AFG108" s="31"/>
      <c r="AFH108" s="31"/>
      <c r="AFI108" s="31"/>
      <c r="AFJ108" s="31"/>
      <c r="AFK108" s="31"/>
      <c r="AFL108" s="31"/>
      <c r="AFM108" s="31"/>
      <c r="AFN108" s="31"/>
      <c r="AFO108" s="31"/>
      <c r="AFP108" s="31"/>
      <c r="AFQ108" s="31"/>
      <c r="AFR108" s="31"/>
      <c r="AFS108" s="31"/>
      <c r="AFT108" s="31"/>
      <c r="AFU108" s="31"/>
      <c r="AFV108" s="31"/>
      <c r="AFW108" s="31"/>
      <c r="AFX108" s="31"/>
      <c r="AFY108" s="31"/>
      <c r="AFZ108" s="31"/>
      <c r="AGA108" s="31"/>
      <c r="AGB108" s="31"/>
      <c r="AGC108" s="31"/>
      <c r="AGD108" s="31"/>
      <c r="AGE108" s="31"/>
      <c r="AGF108" s="31"/>
      <c r="AGG108" s="31"/>
      <c r="AGH108" s="31"/>
      <c r="AGI108" s="31"/>
      <c r="AGJ108" s="31"/>
      <c r="AGK108" s="31"/>
      <c r="AGL108" s="31"/>
      <c r="AGM108" s="31"/>
      <c r="AGN108" s="31"/>
      <c r="AGO108" s="31"/>
      <c r="AGP108" s="31"/>
      <c r="AGQ108" s="31"/>
      <c r="AGR108" s="31"/>
      <c r="AGS108" s="31"/>
      <c r="AGT108" s="31"/>
      <c r="AGU108" s="31"/>
      <c r="AGV108" s="31"/>
      <c r="AGW108" s="31"/>
      <c r="AGX108" s="31"/>
      <c r="AGY108" s="31"/>
      <c r="AGZ108" s="31"/>
      <c r="AHA108" s="31"/>
      <c r="AHB108" s="31"/>
      <c r="AHC108" s="31"/>
      <c r="AHD108" s="31"/>
      <c r="AHE108" s="31"/>
      <c r="AHF108" s="31"/>
      <c r="AHG108" s="31"/>
      <c r="AHH108" s="31"/>
      <c r="AHI108" s="31"/>
      <c r="AHJ108" s="31"/>
      <c r="AHK108" s="31"/>
      <c r="AHL108" s="31"/>
      <c r="AHM108" s="31"/>
      <c r="AHN108" s="31"/>
      <c r="AHO108" s="31"/>
      <c r="AHP108" s="31"/>
      <c r="AHQ108" s="31"/>
      <c r="AHR108" s="31"/>
      <c r="AHS108" s="31"/>
      <c r="AHT108" s="31"/>
      <c r="AHU108" s="31"/>
      <c r="AHV108" s="31"/>
      <c r="AHW108" s="31"/>
      <c r="AHX108" s="31"/>
      <c r="AHY108" s="31"/>
      <c r="AHZ108" s="31"/>
      <c r="AIA108" s="31"/>
      <c r="AIB108" s="31"/>
      <c r="AIC108" s="31"/>
      <c r="AID108" s="31"/>
      <c r="AIE108" s="31"/>
      <c r="AIF108" s="31"/>
      <c r="AIG108" s="31"/>
      <c r="AIH108" s="31"/>
      <c r="AII108" s="31"/>
      <c r="AIJ108" s="31"/>
      <c r="AIK108" s="31"/>
      <c r="AIL108" s="31"/>
      <c r="AIM108" s="31"/>
      <c r="AIN108" s="31"/>
      <c r="AIO108" s="31"/>
      <c r="AIP108" s="31"/>
      <c r="AIQ108" s="31"/>
      <c r="AIR108" s="31"/>
      <c r="AIS108" s="31"/>
      <c r="AIT108" s="31"/>
      <c r="AIU108" s="31"/>
      <c r="AIV108" s="31"/>
      <c r="AIW108" s="31"/>
      <c r="AIX108" s="31"/>
      <c r="AIY108" s="31"/>
      <c r="AIZ108" s="31"/>
      <c r="AJA108" s="31"/>
      <c r="AJB108" s="31"/>
      <c r="AJC108" s="31"/>
      <c r="AJD108" s="31"/>
      <c r="AJE108" s="31"/>
      <c r="AJF108" s="31"/>
      <c r="AJG108" s="31"/>
      <c r="AJH108" s="31"/>
      <c r="AJI108" s="31"/>
      <c r="AJJ108" s="31"/>
      <c r="AJK108" s="31"/>
      <c r="AJL108" s="31"/>
      <c r="AJM108" s="31"/>
      <c r="AJN108" s="31"/>
      <c r="AJO108" s="31"/>
      <c r="AJP108" s="31"/>
      <c r="AJQ108" s="31"/>
      <c r="AJR108" s="31"/>
      <c r="AJS108" s="31"/>
      <c r="AJT108" s="31"/>
      <c r="AJU108" s="31"/>
      <c r="AJV108" s="31"/>
      <c r="AJW108" s="31"/>
      <c r="AJX108" s="31"/>
      <c r="AJY108" s="31"/>
      <c r="AJZ108" s="31"/>
      <c r="AKA108" s="31"/>
      <c r="AKB108" s="31"/>
      <c r="AKC108" s="31"/>
      <c r="AKD108" s="31"/>
      <c r="AKE108" s="31"/>
      <c r="AKF108" s="31"/>
      <c r="AKG108" s="31"/>
      <c r="AKH108" s="31"/>
      <c r="AKI108" s="31"/>
      <c r="AKJ108" s="31"/>
      <c r="AKK108" s="31"/>
      <c r="AKL108" s="31"/>
      <c r="AKM108" s="31"/>
      <c r="AKN108" s="31"/>
      <c r="AKO108" s="31"/>
      <c r="AKP108" s="31"/>
      <c r="AKQ108" s="31"/>
      <c r="AKR108" s="31"/>
      <c r="AKS108" s="31"/>
      <c r="AKT108" s="31"/>
      <c r="AKU108" s="31"/>
      <c r="AKV108" s="31"/>
      <c r="AKW108" s="31"/>
      <c r="AKX108" s="31"/>
      <c r="AKY108" s="31"/>
      <c r="AKZ108" s="31"/>
      <c r="ALA108" s="31"/>
      <c r="ALB108" s="31"/>
      <c r="ALC108" s="31"/>
      <c r="ALD108" s="31"/>
      <c r="ALE108" s="31"/>
      <c r="ALF108" s="31"/>
      <c r="ALG108" s="31"/>
      <c r="ALH108" s="31"/>
      <c r="ALI108" s="31"/>
      <c r="ALJ108" s="31"/>
      <c r="ALK108" s="31"/>
      <c r="ALL108" s="31"/>
      <c r="ALM108" s="31"/>
      <c r="ALN108" s="31"/>
      <c r="ALO108" s="31"/>
      <c r="ALP108" s="31"/>
      <c r="ALQ108" s="31"/>
      <c r="ALR108" s="31"/>
      <c r="ALS108" s="31"/>
      <c r="ALT108" s="31"/>
      <c r="ALU108" s="31"/>
      <c r="ALV108" s="31"/>
      <c r="ALW108" s="31"/>
      <c r="ALX108" s="31"/>
      <c r="ALY108" s="31"/>
      <c r="ALZ108" s="31"/>
      <c r="AMA108" s="31"/>
      <c r="AMB108" s="31"/>
      <c r="AMC108" s="31"/>
      <c r="AMD108" s="31"/>
      <c r="AME108" s="31"/>
      <c r="AMF108" s="31"/>
      <c r="AMG108" s="31"/>
      <c r="AMH108" s="31"/>
      <c r="AMI108" s="31"/>
      <c r="AMJ108" s="31"/>
    </row>
    <row r="109" customFormat="false" ht="20.25" hidden="false" customHeight="true" outlineLevel="0" collapsed="false">
      <c r="A109" s="57" t="s">
        <v>35</v>
      </c>
      <c r="B109" s="57"/>
      <c r="C109" s="57"/>
      <c r="D109" s="57"/>
      <c r="E109" s="57"/>
      <c r="F109" s="57"/>
      <c r="G109" s="57"/>
      <c r="H109" s="57"/>
      <c r="I109" s="57"/>
      <c r="J109" s="82" t="n">
        <f aca="false">J111+J100+J102</f>
        <v>0</v>
      </c>
    </row>
    <row r="110" customFormat="false" ht="12.75" hidden="false" customHeight="false" outlineLevel="0" collapsed="false">
      <c r="A110" s="57"/>
      <c r="B110" s="57"/>
      <c r="C110" s="57"/>
      <c r="D110" s="57"/>
      <c r="E110" s="57"/>
      <c r="F110" s="57"/>
      <c r="G110" s="57"/>
      <c r="H110" s="57"/>
      <c r="I110" s="57"/>
      <c r="J110" s="57"/>
    </row>
    <row r="111" customFormat="false" ht="14.65" hidden="false" customHeight="true" outlineLevel="0" collapsed="false">
      <c r="A111" s="97" t="s">
        <v>118</v>
      </c>
      <c r="B111" s="97"/>
      <c r="C111" s="97"/>
      <c r="D111" s="97"/>
      <c r="E111" s="97"/>
      <c r="F111" s="97"/>
      <c r="G111" s="97"/>
      <c r="H111" s="97"/>
      <c r="I111" s="93" t="n">
        <f aca="false">SUM(I105:I108)</f>
        <v>0.1225</v>
      </c>
      <c r="J111" s="90" t="n">
        <f aca="false">SUM(J105:J108)</f>
        <v>0</v>
      </c>
      <c r="K111" s="96"/>
      <c r="L111" s="96"/>
      <c r="M111" s="96"/>
      <c r="N111" s="96"/>
      <c r="O111" s="96"/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  <c r="AB111" s="96"/>
      <c r="AC111" s="96"/>
      <c r="AD111" s="96"/>
      <c r="AE111" s="96"/>
      <c r="AF111" s="96"/>
      <c r="AG111" s="96"/>
      <c r="AH111" s="96"/>
      <c r="AI111" s="96"/>
      <c r="AJ111" s="96"/>
      <c r="AK111" s="96"/>
      <c r="AL111" s="96"/>
      <c r="AM111" s="96"/>
      <c r="AN111" s="96"/>
      <c r="AO111" s="96"/>
      <c r="AP111" s="96"/>
      <c r="AQ111" s="96"/>
      <c r="AR111" s="96"/>
      <c r="AS111" s="96"/>
      <c r="AT111" s="96"/>
      <c r="AU111" s="96"/>
      <c r="AV111" s="96"/>
      <c r="AW111" s="96"/>
      <c r="AX111" s="96"/>
      <c r="AY111" s="96"/>
      <c r="AZ111" s="96"/>
      <c r="BA111" s="96"/>
      <c r="BB111" s="96"/>
      <c r="BC111" s="96"/>
      <c r="BD111" s="96"/>
      <c r="BE111" s="96"/>
      <c r="BF111" s="96"/>
      <c r="BG111" s="96"/>
      <c r="BH111" s="96"/>
      <c r="BI111" s="96"/>
      <c r="BJ111" s="96"/>
      <c r="BK111" s="96"/>
      <c r="BL111" s="96"/>
      <c r="BM111" s="96"/>
      <c r="BN111" s="96"/>
      <c r="BO111" s="96"/>
      <c r="BP111" s="96"/>
      <c r="BQ111" s="96"/>
      <c r="BR111" s="96"/>
      <c r="BS111" s="96"/>
      <c r="BT111" s="96"/>
      <c r="BU111" s="96"/>
      <c r="BV111" s="96"/>
      <c r="BW111" s="96"/>
      <c r="BX111" s="96"/>
      <c r="BY111" s="96"/>
      <c r="BZ111" s="96"/>
      <c r="CA111" s="96"/>
      <c r="CB111" s="96"/>
      <c r="CC111" s="96"/>
      <c r="CD111" s="96"/>
      <c r="CE111" s="96"/>
      <c r="CF111" s="96"/>
      <c r="CG111" s="96"/>
      <c r="CH111" s="96"/>
      <c r="CI111" s="96"/>
      <c r="CJ111" s="96"/>
      <c r="CK111" s="96"/>
      <c r="CL111" s="96"/>
      <c r="CM111" s="96"/>
      <c r="CN111" s="96"/>
      <c r="CO111" s="96"/>
      <c r="CP111" s="96"/>
      <c r="CQ111" s="96"/>
      <c r="CR111" s="96"/>
      <c r="CS111" s="96"/>
      <c r="CT111" s="96"/>
      <c r="CU111" s="96"/>
      <c r="CV111" s="96"/>
      <c r="CW111" s="96"/>
      <c r="CX111" s="96"/>
      <c r="CY111" s="96"/>
      <c r="CZ111" s="96"/>
      <c r="DA111" s="96"/>
      <c r="DB111" s="96"/>
      <c r="DC111" s="96"/>
      <c r="DD111" s="96"/>
      <c r="DE111" s="96"/>
      <c r="DF111" s="96"/>
      <c r="DG111" s="96"/>
      <c r="DH111" s="96"/>
      <c r="DI111" s="96"/>
      <c r="DJ111" s="96"/>
      <c r="DK111" s="96"/>
      <c r="DL111" s="96"/>
      <c r="DM111" s="96"/>
      <c r="DN111" s="96"/>
      <c r="DO111" s="96"/>
      <c r="DP111" s="96"/>
      <c r="DQ111" s="96"/>
      <c r="DR111" s="96"/>
      <c r="DS111" s="96"/>
      <c r="DT111" s="96"/>
      <c r="DU111" s="96"/>
      <c r="DV111" s="96"/>
      <c r="DW111" s="96"/>
      <c r="DX111" s="96"/>
      <c r="DY111" s="96"/>
      <c r="DZ111" s="96"/>
      <c r="EA111" s="96"/>
      <c r="EB111" s="96"/>
      <c r="EC111" s="96"/>
      <c r="ED111" s="96"/>
      <c r="EE111" s="96"/>
      <c r="EF111" s="96"/>
      <c r="EG111" s="96"/>
      <c r="EH111" s="96"/>
      <c r="EI111" s="96"/>
      <c r="EJ111" s="96"/>
      <c r="EK111" s="96"/>
      <c r="EL111" s="96"/>
      <c r="EM111" s="96"/>
      <c r="EN111" s="96"/>
      <c r="EO111" s="96"/>
      <c r="EP111" s="96"/>
      <c r="EQ111" s="96"/>
      <c r="ER111" s="96"/>
      <c r="ES111" s="96"/>
      <c r="ET111" s="96"/>
      <c r="EU111" s="96"/>
      <c r="EV111" s="96"/>
      <c r="EW111" s="96"/>
      <c r="EX111" s="96"/>
      <c r="EY111" s="96"/>
      <c r="EZ111" s="96"/>
      <c r="FA111" s="96"/>
      <c r="FB111" s="96"/>
      <c r="FC111" s="96"/>
      <c r="FD111" s="96"/>
      <c r="FE111" s="96"/>
      <c r="FF111" s="96"/>
      <c r="FG111" s="96"/>
      <c r="FH111" s="96"/>
      <c r="FI111" s="96"/>
      <c r="FJ111" s="96"/>
      <c r="FK111" s="96"/>
      <c r="FL111" s="96"/>
      <c r="FM111" s="96"/>
      <c r="FN111" s="96"/>
      <c r="FO111" s="96"/>
      <c r="FP111" s="96"/>
      <c r="FQ111" s="96"/>
      <c r="FR111" s="96"/>
      <c r="FS111" s="96"/>
      <c r="FT111" s="96"/>
      <c r="FU111" s="96"/>
      <c r="FV111" s="96"/>
      <c r="FW111" s="96"/>
      <c r="FX111" s="96"/>
      <c r="FY111" s="96"/>
      <c r="FZ111" s="96"/>
      <c r="GA111" s="96"/>
      <c r="GB111" s="96"/>
      <c r="GC111" s="96"/>
      <c r="GD111" s="96"/>
      <c r="GE111" s="96"/>
      <c r="GF111" s="96"/>
      <c r="GG111" s="96"/>
      <c r="GH111" s="96"/>
      <c r="GI111" s="96"/>
      <c r="GJ111" s="96"/>
      <c r="GK111" s="96"/>
      <c r="GL111" s="96"/>
      <c r="GM111" s="96"/>
      <c r="GN111" s="96"/>
      <c r="GO111" s="96"/>
      <c r="GP111" s="96"/>
      <c r="GQ111" s="96"/>
      <c r="GR111" s="96"/>
      <c r="GS111" s="96"/>
      <c r="GT111" s="96"/>
      <c r="GU111" s="96"/>
      <c r="GV111" s="96"/>
      <c r="GW111" s="96"/>
      <c r="GX111" s="96"/>
      <c r="GY111" s="96"/>
      <c r="GZ111" s="96"/>
      <c r="HA111" s="96"/>
      <c r="HB111" s="96"/>
      <c r="HC111" s="96"/>
      <c r="HD111" s="96"/>
      <c r="HE111" s="96"/>
      <c r="HF111" s="96"/>
      <c r="HG111" s="96"/>
      <c r="HH111" s="96"/>
      <c r="HI111" s="96"/>
      <c r="HJ111" s="96"/>
      <c r="HK111" s="96"/>
      <c r="HL111" s="96"/>
      <c r="HM111" s="96"/>
      <c r="HN111" s="96"/>
      <c r="HO111" s="96"/>
      <c r="HP111" s="96"/>
      <c r="HQ111" s="96"/>
      <c r="HR111" s="96"/>
      <c r="HS111" s="96"/>
      <c r="HT111" s="96"/>
      <c r="HU111" s="96"/>
      <c r="HV111" s="96"/>
      <c r="HW111" s="96"/>
      <c r="HX111" s="96"/>
      <c r="HY111" s="96"/>
      <c r="HZ111" s="96"/>
      <c r="IA111" s="96"/>
      <c r="IB111" s="96"/>
      <c r="IC111" s="96"/>
      <c r="ID111" s="96"/>
      <c r="IE111" s="96"/>
      <c r="IF111" s="96"/>
      <c r="IG111" s="96"/>
      <c r="IH111" s="96"/>
      <c r="II111" s="96"/>
      <c r="IJ111" s="96"/>
      <c r="IK111" s="96"/>
      <c r="IL111" s="96"/>
      <c r="IM111" s="96"/>
      <c r="IN111" s="96"/>
      <c r="IO111" s="96"/>
      <c r="IP111" s="96"/>
      <c r="IQ111" s="96"/>
      <c r="IR111" s="96"/>
      <c r="IS111" s="96"/>
      <c r="IT111" s="96"/>
      <c r="IU111" s="96"/>
      <c r="IV111" s="96"/>
      <c r="IW111" s="96"/>
      <c r="IX111" s="96"/>
      <c r="IY111" s="96"/>
      <c r="IZ111" s="96"/>
      <c r="JA111" s="96"/>
      <c r="JB111" s="96"/>
      <c r="JC111" s="96"/>
      <c r="JD111" s="96"/>
      <c r="JE111" s="96"/>
      <c r="JF111" s="96"/>
      <c r="JG111" s="96"/>
      <c r="JH111" s="96"/>
      <c r="JI111" s="96"/>
      <c r="JJ111" s="96"/>
      <c r="JK111" s="96"/>
      <c r="JL111" s="96"/>
      <c r="JM111" s="96"/>
      <c r="JN111" s="96"/>
      <c r="JO111" s="96"/>
      <c r="JP111" s="96"/>
      <c r="JQ111" s="96"/>
      <c r="JR111" s="96"/>
      <c r="JS111" s="96"/>
      <c r="JT111" s="96"/>
      <c r="JU111" s="96"/>
      <c r="JV111" s="96"/>
      <c r="JW111" s="96"/>
      <c r="JX111" s="96"/>
      <c r="JY111" s="96"/>
      <c r="JZ111" s="96"/>
      <c r="KA111" s="96"/>
      <c r="KB111" s="96"/>
      <c r="KC111" s="96"/>
      <c r="KD111" s="96"/>
      <c r="KE111" s="96"/>
      <c r="KF111" s="96"/>
      <c r="KG111" s="96"/>
      <c r="KH111" s="96"/>
      <c r="KI111" s="96"/>
      <c r="KJ111" s="96"/>
      <c r="KK111" s="96"/>
      <c r="KL111" s="96"/>
      <c r="KM111" s="96"/>
      <c r="KN111" s="96"/>
      <c r="KO111" s="96"/>
      <c r="KP111" s="96"/>
      <c r="KQ111" s="96"/>
      <c r="KR111" s="96"/>
      <c r="KS111" s="96"/>
      <c r="KT111" s="96"/>
      <c r="KU111" s="96"/>
      <c r="KV111" s="96"/>
      <c r="KW111" s="96"/>
      <c r="KX111" s="96"/>
      <c r="KY111" s="96"/>
      <c r="KZ111" s="96"/>
      <c r="LA111" s="96"/>
      <c r="LB111" s="96"/>
      <c r="LC111" s="96"/>
      <c r="LD111" s="96"/>
      <c r="LE111" s="96"/>
      <c r="LF111" s="96"/>
      <c r="LG111" s="96"/>
      <c r="LH111" s="96"/>
      <c r="LI111" s="96"/>
      <c r="LJ111" s="96"/>
      <c r="LK111" s="96"/>
      <c r="LL111" s="96"/>
      <c r="LM111" s="96"/>
      <c r="LN111" s="96"/>
      <c r="LO111" s="96"/>
      <c r="LP111" s="96"/>
      <c r="LQ111" s="96"/>
      <c r="LR111" s="96"/>
      <c r="LS111" s="96"/>
      <c r="LT111" s="96"/>
      <c r="LU111" s="96"/>
      <c r="LV111" s="96"/>
      <c r="LW111" s="96"/>
      <c r="LX111" s="96"/>
      <c r="LY111" s="96"/>
      <c r="LZ111" s="96"/>
      <c r="MA111" s="96"/>
      <c r="MB111" s="96"/>
      <c r="MC111" s="96"/>
      <c r="MD111" s="96"/>
      <c r="ME111" s="96"/>
      <c r="MF111" s="96"/>
      <c r="MG111" s="96"/>
      <c r="MH111" s="96"/>
      <c r="MI111" s="96"/>
      <c r="MJ111" s="96"/>
      <c r="MK111" s="96"/>
      <c r="ML111" s="96"/>
      <c r="MM111" s="96"/>
      <c r="MN111" s="96"/>
      <c r="MO111" s="96"/>
      <c r="MP111" s="96"/>
      <c r="MQ111" s="96"/>
      <c r="MR111" s="96"/>
      <c r="MS111" s="96"/>
      <c r="MT111" s="96"/>
      <c r="MU111" s="96"/>
      <c r="MV111" s="96"/>
      <c r="MW111" s="96"/>
      <c r="MX111" s="96"/>
      <c r="MY111" s="96"/>
      <c r="MZ111" s="96"/>
      <c r="NA111" s="96"/>
      <c r="NB111" s="96"/>
      <c r="NC111" s="96"/>
      <c r="ND111" s="96"/>
      <c r="NE111" s="96"/>
      <c r="NF111" s="96"/>
      <c r="NG111" s="96"/>
      <c r="NH111" s="96"/>
      <c r="NI111" s="96"/>
      <c r="NJ111" s="96"/>
      <c r="NK111" s="96"/>
      <c r="NL111" s="96"/>
      <c r="NM111" s="96"/>
      <c r="NN111" s="96"/>
      <c r="NO111" s="96"/>
      <c r="NP111" s="96"/>
      <c r="NQ111" s="96"/>
      <c r="NR111" s="96"/>
      <c r="NS111" s="96"/>
      <c r="NT111" s="96"/>
      <c r="NU111" s="96"/>
      <c r="NV111" s="96"/>
      <c r="NW111" s="96"/>
      <c r="NX111" s="96"/>
      <c r="NY111" s="96"/>
      <c r="NZ111" s="96"/>
      <c r="OA111" s="96"/>
      <c r="OB111" s="96"/>
      <c r="OC111" s="96"/>
      <c r="OD111" s="96"/>
      <c r="OE111" s="96"/>
      <c r="OF111" s="96"/>
      <c r="OG111" s="96"/>
      <c r="OH111" s="96"/>
      <c r="OI111" s="96"/>
      <c r="OJ111" s="96"/>
      <c r="OK111" s="96"/>
      <c r="OL111" s="96"/>
      <c r="OM111" s="96"/>
      <c r="ON111" s="96"/>
      <c r="OO111" s="96"/>
      <c r="OP111" s="96"/>
      <c r="OQ111" s="96"/>
      <c r="OR111" s="96"/>
      <c r="OS111" s="96"/>
      <c r="OT111" s="96"/>
      <c r="OU111" s="96"/>
      <c r="OV111" s="96"/>
      <c r="OW111" s="96"/>
      <c r="OX111" s="96"/>
      <c r="OY111" s="96"/>
      <c r="OZ111" s="96"/>
      <c r="PA111" s="96"/>
      <c r="PB111" s="96"/>
      <c r="PC111" s="96"/>
      <c r="PD111" s="96"/>
      <c r="PE111" s="96"/>
      <c r="PF111" s="96"/>
      <c r="PG111" s="96"/>
      <c r="PH111" s="96"/>
      <c r="PI111" s="96"/>
      <c r="PJ111" s="96"/>
      <c r="PK111" s="96"/>
      <c r="PL111" s="96"/>
      <c r="PM111" s="96"/>
      <c r="PN111" s="96"/>
      <c r="PO111" s="96"/>
      <c r="PP111" s="96"/>
      <c r="PQ111" s="96"/>
      <c r="PR111" s="96"/>
      <c r="PS111" s="96"/>
      <c r="PT111" s="96"/>
      <c r="PU111" s="96"/>
      <c r="PV111" s="96"/>
      <c r="PW111" s="96"/>
      <c r="PX111" s="96"/>
      <c r="PY111" s="96"/>
      <c r="PZ111" s="96"/>
      <c r="QA111" s="96"/>
      <c r="QB111" s="96"/>
      <c r="QC111" s="96"/>
      <c r="QD111" s="96"/>
      <c r="QE111" s="96"/>
      <c r="QF111" s="96"/>
      <c r="QG111" s="96"/>
      <c r="QH111" s="96"/>
      <c r="QI111" s="96"/>
      <c r="QJ111" s="96"/>
      <c r="QK111" s="96"/>
      <c r="QL111" s="96"/>
      <c r="QM111" s="96"/>
      <c r="QN111" s="96"/>
      <c r="QO111" s="96"/>
      <c r="QP111" s="96"/>
      <c r="QQ111" s="96"/>
      <c r="QR111" s="96"/>
      <c r="QS111" s="96"/>
      <c r="QT111" s="96"/>
      <c r="QU111" s="96"/>
      <c r="QV111" s="96"/>
      <c r="QW111" s="96"/>
      <c r="QX111" s="96"/>
      <c r="QY111" s="96"/>
      <c r="QZ111" s="96"/>
      <c r="RA111" s="96"/>
      <c r="RB111" s="96"/>
      <c r="RC111" s="96"/>
      <c r="RD111" s="96"/>
      <c r="RE111" s="96"/>
      <c r="RF111" s="96"/>
      <c r="RG111" s="96"/>
      <c r="RH111" s="96"/>
      <c r="RI111" s="96"/>
      <c r="RJ111" s="96"/>
      <c r="RK111" s="96"/>
      <c r="RL111" s="96"/>
      <c r="RM111" s="96"/>
      <c r="RN111" s="96"/>
      <c r="RO111" s="96"/>
      <c r="RP111" s="96"/>
      <c r="RQ111" s="96"/>
      <c r="RR111" s="96"/>
      <c r="RS111" s="96"/>
      <c r="RT111" s="96"/>
      <c r="RU111" s="96"/>
      <c r="RV111" s="96"/>
      <c r="RW111" s="96"/>
      <c r="RX111" s="96"/>
      <c r="RY111" s="96"/>
      <c r="RZ111" s="96"/>
      <c r="SA111" s="96"/>
      <c r="SB111" s="96"/>
      <c r="SC111" s="96"/>
      <c r="SD111" s="96"/>
      <c r="SE111" s="96"/>
      <c r="SF111" s="96"/>
      <c r="SG111" s="96"/>
      <c r="SH111" s="96"/>
      <c r="SI111" s="96"/>
      <c r="SJ111" s="96"/>
      <c r="SK111" s="96"/>
      <c r="SL111" s="96"/>
      <c r="SM111" s="96"/>
      <c r="SN111" s="96"/>
      <c r="SO111" s="96"/>
      <c r="SP111" s="96"/>
      <c r="SQ111" s="96"/>
      <c r="SR111" s="96"/>
      <c r="SS111" s="96"/>
      <c r="ST111" s="96"/>
      <c r="SU111" s="96"/>
      <c r="SV111" s="96"/>
      <c r="SW111" s="96"/>
      <c r="SX111" s="96"/>
      <c r="SY111" s="96"/>
      <c r="SZ111" s="96"/>
      <c r="TA111" s="96"/>
      <c r="TB111" s="96"/>
      <c r="TC111" s="96"/>
      <c r="TD111" s="96"/>
      <c r="TE111" s="96"/>
      <c r="TF111" s="96"/>
      <c r="TG111" s="96"/>
      <c r="TH111" s="96"/>
      <c r="TI111" s="96"/>
      <c r="TJ111" s="96"/>
      <c r="TK111" s="96"/>
      <c r="TL111" s="96"/>
      <c r="TM111" s="96"/>
      <c r="TN111" s="96"/>
      <c r="TO111" s="96"/>
      <c r="TP111" s="96"/>
      <c r="TQ111" s="96"/>
      <c r="TR111" s="96"/>
      <c r="TS111" s="96"/>
      <c r="TT111" s="96"/>
      <c r="TU111" s="96"/>
      <c r="TV111" s="96"/>
      <c r="TW111" s="96"/>
      <c r="TX111" s="96"/>
      <c r="TY111" s="96"/>
      <c r="TZ111" s="96"/>
      <c r="UA111" s="96"/>
      <c r="UB111" s="96"/>
      <c r="UC111" s="96"/>
      <c r="UD111" s="96"/>
      <c r="UE111" s="96"/>
      <c r="UF111" s="96"/>
      <c r="UG111" s="96"/>
      <c r="UH111" s="96"/>
      <c r="UI111" s="96"/>
      <c r="UJ111" s="96"/>
      <c r="UK111" s="96"/>
      <c r="UL111" s="96"/>
      <c r="UM111" s="96"/>
      <c r="UN111" s="96"/>
      <c r="UO111" s="96"/>
      <c r="UP111" s="96"/>
      <c r="UQ111" s="96"/>
      <c r="UR111" s="96"/>
      <c r="US111" s="96"/>
      <c r="UT111" s="96"/>
      <c r="UU111" s="96"/>
      <c r="UV111" s="96"/>
      <c r="UW111" s="96"/>
      <c r="UX111" s="96"/>
      <c r="UY111" s="96"/>
      <c r="UZ111" s="96"/>
      <c r="VA111" s="96"/>
      <c r="VB111" s="96"/>
      <c r="VC111" s="96"/>
      <c r="VD111" s="96"/>
      <c r="VE111" s="96"/>
      <c r="VF111" s="96"/>
      <c r="VG111" s="96"/>
      <c r="VH111" s="96"/>
      <c r="VI111" s="96"/>
      <c r="VJ111" s="96"/>
      <c r="VK111" s="96"/>
      <c r="VL111" s="96"/>
      <c r="VM111" s="96"/>
      <c r="VN111" s="96"/>
      <c r="VO111" s="96"/>
      <c r="VP111" s="96"/>
      <c r="VQ111" s="96"/>
      <c r="VR111" s="96"/>
      <c r="VS111" s="96"/>
      <c r="VT111" s="96"/>
      <c r="VU111" s="96"/>
      <c r="VV111" s="96"/>
      <c r="VW111" s="96"/>
      <c r="VX111" s="96"/>
      <c r="VY111" s="96"/>
      <c r="VZ111" s="96"/>
      <c r="WA111" s="96"/>
      <c r="WB111" s="96"/>
      <c r="WC111" s="96"/>
      <c r="WD111" s="96"/>
      <c r="WE111" s="96"/>
      <c r="WF111" s="96"/>
      <c r="WG111" s="96"/>
      <c r="WH111" s="96"/>
      <c r="WI111" s="96"/>
      <c r="WJ111" s="96"/>
      <c r="WK111" s="96"/>
      <c r="WL111" s="96"/>
      <c r="WM111" s="96"/>
      <c r="WN111" s="96"/>
      <c r="WO111" s="96"/>
      <c r="WP111" s="96"/>
      <c r="WQ111" s="96"/>
      <c r="WR111" s="96"/>
      <c r="WS111" s="96"/>
      <c r="WT111" s="96"/>
      <c r="WU111" s="96"/>
      <c r="WV111" s="96"/>
      <c r="WW111" s="96"/>
      <c r="WX111" s="96"/>
      <c r="WY111" s="96"/>
      <c r="WZ111" s="96"/>
      <c r="XA111" s="96"/>
      <c r="XB111" s="96"/>
      <c r="XC111" s="96"/>
      <c r="XD111" s="96"/>
      <c r="XE111" s="96"/>
      <c r="XF111" s="96"/>
      <c r="XG111" s="96"/>
      <c r="XH111" s="96"/>
      <c r="XI111" s="96"/>
      <c r="XJ111" s="96"/>
      <c r="XK111" s="96"/>
      <c r="XL111" s="96"/>
      <c r="XM111" s="96"/>
      <c r="XN111" s="96"/>
      <c r="XO111" s="96"/>
      <c r="XP111" s="96"/>
      <c r="XQ111" s="96"/>
      <c r="XR111" s="96"/>
      <c r="XS111" s="96"/>
      <c r="XT111" s="96"/>
      <c r="XU111" s="96"/>
      <c r="XV111" s="96"/>
      <c r="XW111" s="96"/>
      <c r="XX111" s="96"/>
      <c r="XY111" s="96"/>
      <c r="XZ111" s="96"/>
      <c r="YA111" s="96"/>
      <c r="YB111" s="96"/>
      <c r="YC111" s="96"/>
      <c r="YD111" s="96"/>
      <c r="YE111" s="96"/>
      <c r="YF111" s="96"/>
      <c r="YG111" s="96"/>
      <c r="YH111" s="96"/>
      <c r="YI111" s="96"/>
      <c r="YJ111" s="96"/>
      <c r="YK111" s="96"/>
      <c r="YL111" s="96"/>
      <c r="YM111" s="96"/>
      <c r="YN111" s="96"/>
      <c r="YO111" s="96"/>
      <c r="YP111" s="96"/>
      <c r="YQ111" s="96"/>
      <c r="YR111" s="96"/>
      <c r="YS111" s="96"/>
      <c r="YT111" s="96"/>
      <c r="YU111" s="96"/>
      <c r="YV111" s="96"/>
      <c r="YW111" s="96"/>
      <c r="YX111" s="96"/>
      <c r="YY111" s="96"/>
      <c r="YZ111" s="96"/>
      <c r="ZA111" s="96"/>
      <c r="ZB111" s="96"/>
      <c r="ZC111" s="96"/>
      <c r="ZD111" s="96"/>
      <c r="ZE111" s="96"/>
      <c r="ZF111" s="96"/>
      <c r="ZG111" s="96"/>
      <c r="ZH111" s="96"/>
      <c r="ZI111" s="96"/>
      <c r="ZJ111" s="96"/>
      <c r="ZK111" s="96"/>
      <c r="ZL111" s="96"/>
      <c r="ZM111" s="96"/>
      <c r="ZN111" s="96"/>
      <c r="ZO111" s="96"/>
      <c r="ZP111" s="96"/>
      <c r="ZQ111" s="96"/>
      <c r="ZR111" s="96"/>
      <c r="ZS111" s="96"/>
      <c r="ZT111" s="96"/>
      <c r="ZU111" s="96"/>
      <c r="ZV111" s="96"/>
      <c r="ZW111" s="96"/>
      <c r="ZX111" s="96"/>
      <c r="ZY111" s="96"/>
      <c r="ZZ111" s="96"/>
      <c r="AAA111" s="96"/>
      <c r="AAB111" s="96"/>
      <c r="AAC111" s="96"/>
      <c r="AAD111" s="96"/>
      <c r="AAE111" s="96"/>
      <c r="AAF111" s="96"/>
      <c r="AAG111" s="96"/>
      <c r="AAH111" s="96"/>
      <c r="AAI111" s="96"/>
      <c r="AAJ111" s="96"/>
      <c r="AAK111" s="96"/>
      <c r="AAL111" s="96"/>
      <c r="AAM111" s="96"/>
      <c r="AAN111" s="96"/>
      <c r="AAO111" s="96"/>
      <c r="AAP111" s="96"/>
      <c r="AAQ111" s="96"/>
      <c r="AAR111" s="96"/>
      <c r="AAS111" s="96"/>
      <c r="AAT111" s="96"/>
      <c r="AAU111" s="96"/>
      <c r="AAV111" s="96"/>
      <c r="AAW111" s="96"/>
      <c r="AAX111" s="96"/>
      <c r="AAY111" s="96"/>
      <c r="AAZ111" s="96"/>
      <c r="ABA111" s="96"/>
      <c r="ABB111" s="96"/>
      <c r="ABC111" s="96"/>
      <c r="ABD111" s="96"/>
      <c r="ABE111" s="96"/>
      <c r="ABF111" s="96"/>
      <c r="ABG111" s="96"/>
      <c r="ABH111" s="96"/>
      <c r="ABI111" s="96"/>
      <c r="ABJ111" s="96"/>
      <c r="ABK111" s="96"/>
      <c r="ABL111" s="96"/>
      <c r="ABM111" s="96"/>
      <c r="ABN111" s="96"/>
      <c r="ABO111" s="96"/>
      <c r="ABP111" s="96"/>
      <c r="ABQ111" s="96"/>
      <c r="ABR111" s="96"/>
      <c r="ABS111" s="96"/>
      <c r="ABT111" s="96"/>
      <c r="ABU111" s="96"/>
      <c r="ABV111" s="96"/>
      <c r="ABW111" s="96"/>
      <c r="ABX111" s="96"/>
      <c r="ABY111" s="96"/>
      <c r="ABZ111" s="96"/>
      <c r="ACA111" s="96"/>
      <c r="ACB111" s="96"/>
      <c r="ACC111" s="96"/>
      <c r="ACD111" s="96"/>
      <c r="ACE111" s="96"/>
      <c r="ACF111" s="96"/>
      <c r="ACG111" s="96"/>
      <c r="ACH111" s="96"/>
      <c r="ACI111" s="96"/>
      <c r="ACJ111" s="96"/>
      <c r="ACK111" s="96"/>
      <c r="ACL111" s="96"/>
      <c r="ACM111" s="96"/>
      <c r="ACN111" s="96"/>
      <c r="ACO111" s="96"/>
      <c r="ACP111" s="96"/>
      <c r="ACQ111" s="96"/>
      <c r="ACR111" s="96"/>
      <c r="ACS111" s="96"/>
      <c r="ACT111" s="96"/>
      <c r="ACU111" s="96"/>
      <c r="ACV111" s="96"/>
      <c r="ACW111" s="96"/>
      <c r="ACX111" s="96"/>
      <c r="ACY111" s="96"/>
      <c r="ACZ111" s="96"/>
      <c r="ADA111" s="96"/>
      <c r="ADB111" s="96"/>
      <c r="ADC111" s="96"/>
      <c r="ADD111" s="96"/>
      <c r="ADE111" s="96"/>
      <c r="ADF111" s="96"/>
      <c r="ADG111" s="96"/>
      <c r="ADH111" s="96"/>
      <c r="ADI111" s="96"/>
      <c r="ADJ111" s="96"/>
      <c r="ADK111" s="96"/>
      <c r="ADL111" s="96"/>
      <c r="ADM111" s="96"/>
      <c r="ADN111" s="96"/>
      <c r="ADO111" s="96"/>
      <c r="ADP111" s="96"/>
      <c r="ADQ111" s="96"/>
      <c r="ADR111" s="96"/>
      <c r="ADS111" s="96"/>
      <c r="ADT111" s="96"/>
      <c r="ADU111" s="96"/>
      <c r="ADV111" s="96"/>
      <c r="ADW111" s="96"/>
      <c r="ADX111" s="96"/>
      <c r="ADY111" s="96"/>
      <c r="ADZ111" s="96"/>
      <c r="AEA111" s="96"/>
      <c r="AEB111" s="96"/>
      <c r="AEC111" s="96"/>
      <c r="AED111" s="96"/>
      <c r="AEE111" s="96"/>
      <c r="AEF111" s="96"/>
      <c r="AEG111" s="96"/>
      <c r="AEH111" s="96"/>
      <c r="AEI111" s="96"/>
      <c r="AEJ111" s="96"/>
      <c r="AEK111" s="96"/>
      <c r="AEL111" s="96"/>
      <c r="AEM111" s="96"/>
      <c r="AEN111" s="96"/>
      <c r="AEO111" s="96"/>
      <c r="AEP111" s="96"/>
      <c r="AEQ111" s="96"/>
      <c r="AER111" s="96"/>
      <c r="AES111" s="96"/>
      <c r="AET111" s="96"/>
      <c r="AEU111" s="96"/>
      <c r="AEV111" s="96"/>
      <c r="AEW111" s="96"/>
      <c r="AEX111" s="96"/>
      <c r="AEY111" s="96"/>
      <c r="AEZ111" s="96"/>
      <c r="AFA111" s="96"/>
      <c r="AFB111" s="96"/>
      <c r="AFC111" s="96"/>
      <c r="AFD111" s="96"/>
      <c r="AFE111" s="96"/>
      <c r="AFF111" s="96"/>
      <c r="AFG111" s="96"/>
      <c r="AFH111" s="96"/>
      <c r="AFI111" s="96"/>
      <c r="AFJ111" s="96"/>
      <c r="AFK111" s="96"/>
      <c r="AFL111" s="96"/>
      <c r="AFM111" s="96"/>
      <c r="AFN111" s="96"/>
      <c r="AFO111" s="96"/>
      <c r="AFP111" s="96"/>
      <c r="AFQ111" s="96"/>
      <c r="AFR111" s="96"/>
      <c r="AFS111" s="96"/>
      <c r="AFT111" s="96"/>
      <c r="AFU111" s="96"/>
      <c r="AFV111" s="96"/>
      <c r="AFW111" s="96"/>
      <c r="AFX111" s="96"/>
      <c r="AFY111" s="96"/>
      <c r="AFZ111" s="96"/>
      <c r="AGA111" s="96"/>
      <c r="AGB111" s="96"/>
      <c r="AGC111" s="96"/>
      <c r="AGD111" s="96"/>
      <c r="AGE111" s="96"/>
      <c r="AGF111" s="96"/>
      <c r="AGG111" s="96"/>
      <c r="AGH111" s="96"/>
      <c r="AGI111" s="96"/>
      <c r="AGJ111" s="96"/>
      <c r="AGK111" s="96"/>
      <c r="AGL111" s="96"/>
      <c r="AGM111" s="96"/>
      <c r="AGN111" s="96"/>
      <c r="AGO111" s="96"/>
      <c r="AGP111" s="96"/>
      <c r="AGQ111" s="96"/>
      <c r="AGR111" s="96"/>
      <c r="AGS111" s="96"/>
      <c r="AGT111" s="96"/>
      <c r="AGU111" s="96"/>
      <c r="AGV111" s="96"/>
      <c r="AGW111" s="96"/>
      <c r="AGX111" s="96"/>
      <c r="AGY111" s="96"/>
      <c r="AGZ111" s="96"/>
      <c r="AHA111" s="96"/>
      <c r="AHB111" s="96"/>
      <c r="AHC111" s="96"/>
      <c r="AHD111" s="96"/>
      <c r="AHE111" s="96"/>
      <c r="AHF111" s="96"/>
      <c r="AHG111" s="96"/>
      <c r="AHH111" s="96"/>
      <c r="AHI111" s="96"/>
      <c r="AHJ111" s="96"/>
      <c r="AHK111" s="96"/>
      <c r="AHL111" s="96"/>
      <c r="AHM111" s="96"/>
      <c r="AHN111" s="96"/>
      <c r="AHO111" s="96"/>
      <c r="AHP111" s="96"/>
      <c r="AHQ111" s="96"/>
      <c r="AHR111" s="96"/>
      <c r="AHS111" s="96"/>
      <c r="AHT111" s="96"/>
      <c r="AHU111" s="96"/>
      <c r="AHV111" s="96"/>
      <c r="AHW111" s="96"/>
      <c r="AHX111" s="96"/>
      <c r="AHY111" s="96"/>
      <c r="AHZ111" s="96"/>
      <c r="AIA111" s="96"/>
      <c r="AIB111" s="96"/>
      <c r="AIC111" s="96"/>
      <c r="AID111" s="96"/>
      <c r="AIE111" s="96"/>
      <c r="AIF111" s="96"/>
      <c r="AIG111" s="96"/>
      <c r="AIH111" s="96"/>
      <c r="AII111" s="96"/>
      <c r="AIJ111" s="96"/>
      <c r="AIK111" s="96"/>
      <c r="AIL111" s="96"/>
      <c r="AIM111" s="96"/>
      <c r="AIN111" s="96"/>
      <c r="AIO111" s="96"/>
      <c r="AIP111" s="96"/>
      <c r="AIQ111" s="96"/>
      <c r="AIR111" s="96"/>
      <c r="AIS111" s="96"/>
      <c r="AIT111" s="96"/>
      <c r="AIU111" s="96"/>
      <c r="AIV111" s="96"/>
      <c r="AIW111" s="96"/>
      <c r="AIX111" s="96"/>
      <c r="AIY111" s="96"/>
      <c r="AIZ111" s="96"/>
      <c r="AJA111" s="96"/>
      <c r="AJB111" s="96"/>
      <c r="AJC111" s="96"/>
      <c r="AJD111" s="96"/>
      <c r="AJE111" s="96"/>
      <c r="AJF111" s="96"/>
      <c r="AJG111" s="96"/>
      <c r="AJH111" s="96"/>
      <c r="AJI111" s="96"/>
      <c r="AJJ111" s="96"/>
      <c r="AJK111" s="96"/>
      <c r="AJL111" s="96"/>
      <c r="AJM111" s="96"/>
      <c r="AJN111" s="96"/>
      <c r="AJO111" s="96"/>
      <c r="AJP111" s="96"/>
      <c r="AJQ111" s="96"/>
      <c r="AJR111" s="96"/>
      <c r="AJS111" s="96"/>
      <c r="AJT111" s="96"/>
      <c r="AJU111" s="96"/>
      <c r="AJV111" s="96"/>
      <c r="AJW111" s="96"/>
      <c r="AJX111" s="96"/>
      <c r="AJY111" s="96"/>
      <c r="AJZ111" s="96"/>
      <c r="AKA111" s="96"/>
      <c r="AKB111" s="96"/>
      <c r="AKC111" s="96"/>
      <c r="AKD111" s="96"/>
      <c r="AKE111" s="96"/>
      <c r="AKF111" s="96"/>
      <c r="AKG111" s="96"/>
      <c r="AKH111" s="96"/>
      <c r="AKI111" s="96"/>
      <c r="AKJ111" s="96"/>
      <c r="AKK111" s="96"/>
      <c r="AKL111" s="96"/>
      <c r="AKM111" s="96"/>
      <c r="AKN111" s="96"/>
      <c r="AKO111" s="96"/>
      <c r="AKP111" s="96"/>
      <c r="AKQ111" s="96"/>
      <c r="AKR111" s="96"/>
      <c r="AKS111" s="96"/>
      <c r="AKT111" s="96"/>
      <c r="AKU111" s="96"/>
      <c r="AKV111" s="96"/>
      <c r="AKW111" s="96"/>
      <c r="AKX111" s="96"/>
      <c r="AKY111" s="96"/>
      <c r="AKZ111" s="96"/>
      <c r="ALA111" s="96"/>
      <c r="ALB111" s="96"/>
      <c r="ALC111" s="96"/>
      <c r="ALD111" s="96"/>
      <c r="ALE111" s="96"/>
      <c r="ALF111" s="96"/>
      <c r="ALG111" s="96"/>
      <c r="ALH111" s="96"/>
      <c r="ALI111" s="96"/>
      <c r="ALJ111" s="96"/>
      <c r="ALK111" s="96"/>
      <c r="ALL111" s="96"/>
      <c r="ALM111" s="96"/>
      <c r="ALN111" s="96"/>
      <c r="ALO111" s="96"/>
      <c r="ALP111" s="96"/>
      <c r="ALQ111" s="96"/>
      <c r="ALR111" s="96"/>
      <c r="ALS111" s="96"/>
      <c r="ALT111" s="96"/>
      <c r="ALU111" s="96"/>
      <c r="ALV111" s="96"/>
      <c r="ALW111" s="96"/>
      <c r="ALX111" s="96"/>
      <c r="ALY111" s="96"/>
      <c r="ALZ111" s="96"/>
      <c r="AMA111" s="96"/>
      <c r="AMB111" s="96"/>
      <c r="AMC111" s="96"/>
      <c r="AMD111" s="96"/>
      <c r="AME111" s="96"/>
      <c r="AMF111" s="96"/>
      <c r="AMG111" s="96"/>
      <c r="AMH111" s="96"/>
      <c r="AMI111" s="96"/>
      <c r="AMJ111" s="96"/>
    </row>
    <row r="112" customFormat="false" ht="12.75" hidden="false" customHeight="false" outlineLevel="0" collapsed="false">
      <c r="A112" s="98" t="s">
        <v>119</v>
      </c>
      <c r="B112" s="98"/>
      <c r="C112" s="98"/>
      <c r="D112" s="99" t="s">
        <v>120</v>
      </c>
      <c r="E112" s="99"/>
      <c r="F112" s="99"/>
      <c r="G112" s="99"/>
      <c r="H112" s="99"/>
      <c r="I112" s="99"/>
      <c r="J112" s="99"/>
    </row>
    <row r="113" customFormat="false" ht="12.75" hidden="false" customHeight="false" outlineLevel="0" collapsed="false">
      <c r="A113" s="98"/>
      <c r="B113" s="98"/>
      <c r="C113" s="98"/>
      <c r="D113" s="99" t="s">
        <v>121</v>
      </c>
      <c r="E113" s="99"/>
      <c r="F113" s="99"/>
      <c r="G113" s="99"/>
      <c r="H113" s="99"/>
      <c r="I113" s="99"/>
      <c r="J113" s="99"/>
    </row>
    <row r="114" customFormat="false" ht="12.75" hidden="false" customHeight="false" outlineLevel="0" collapsed="false">
      <c r="A114" s="98"/>
      <c r="B114" s="98"/>
      <c r="C114" s="98"/>
      <c r="D114" s="99" t="s">
        <v>122</v>
      </c>
      <c r="E114" s="99"/>
      <c r="F114" s="99"/>
      <c r="G114" s="99"/>
      <c r="H114" s="99"/>
      <c r="I114" s="99"/>
      <c r="J114" s="99"/>
    </row>
    <row r="115" customFormat="false" ht="23.45" hidden="false" customHeight="true" outlineLevel="0" collapsed="false">
      <c r="A115" s="66" t="s">
        <v>232</v>
      </c>
      <c r="B115" s="66"/>
      <c r="C115" s="66"/>
      <c r="D115" s="66"/>
      <c r="E115" s="66"/>
      <c r="F115" s="66"/>
      <c r="G115" s="66"/>
      <c r="H115" s="66"/>
      <c r="I115" s="66"/>
      <c r="J115" s="66"/>
    </row>
    <row r="116" customFormat="false" ht="42.6" hidden="false" customHeight="true" outlineLevel="0" collapsed="false">
      <c r="A116" s="47"/>
      <c r="B116" s="47"/>
      <c r="C116" s="47"/>
      <c r="D116" s="47"/>
      <c r="E116" s="47"/>
      <c r="F116" s="47"/>
      <c r="G116" s="47"/>
      <c r="H116" s="47"/>
      <c r="I116" s="47"/>
      <c r="J116" s="47"/>
    </row>
    <row r="117" customFormat="false" ht="21.4" hidden="false" customHeight="true" outlineLevel="0" collapsed="false">
      <c r="A117" s="100" t="s">
        <v>124</v>
      </c>
      <c r="B117" s="100"/>
      <c r="C117" s="100"/>
      <c r="D117" s="100"/>
      <c r="E117" s="100"/>
      <c r="F117" s="100"/>
      <c r="G117" s="100"/>
      <c r="H117" s="100"/>
      <c r="I117" s="100"/>
      <c r="J117" s="100"/>
    </row>
    <row r="118" customFormat="false" ht="21.4" hidden="false" customHeight="true" outlineLevel="0" collapsed="false">
      <c r="A118" s="101" t="s">
        <v>14</v>
      </c>
      <c r="B118" s="102" t="s">
        <v>125</v>
      </c>
      <c r="C118" s="102"/>
      <c r="D118" s="102"/>
      <c r="E118" s="102"/>
      <c r="F118" s="102"/>
      <c r="G118" s="102"/>
      <c r="H118" s="102"/>
      <c r="I118" s="102"/>
      <c r="J118" s="103" t="n">
        <f aca="false">J21</f>
        <v>0</v>
      </c>
      <c r="L118" s="70"/>
    </row>
    <row r="119" customFormat="false" ht="21.4" hidden="false" customHeight="true" outlineLevel="0" collapsed="false">
      <c r="A119" s="101" t="s">
        <v>17</v>
      </c>
      <c r="B119" s="102" t="s">
        <v>36</v>
      </c>
      <c r="C119" s="102"/>
      <c r="D119" s="102"/>
      <c r="E119" s="102"/>
      <c r="F119" s="102"/>
      <c r="G119" s="102"/>
      <c r="H119" s="102"/>
      <c r="I119" s="102"/>
      <c r="J119" s="103" t="n">
        <f aca="false">J62</f>
        <v>0</v>
      </c>
    </row>
    <row r="120" customFormat="false" ht="21.4" hidden="false" customHeight="true" outlineLevel="0" collapsed="false">
      <c r="A120" s="101" t="s">
        <v>33</v>
      </c>
      <c r="B120" s="102" t="s">
        <v>126</v>
      </c>
      <c r="C120" s="102"/>
      <c r="D120" s="102"/>
      <c r="E120" s="102"/>
      <c r="F120" s="102"/>
      <c r="G120" s="102"/>
      <c r="H120" s="102"/>
      <c r="I120" s="102"/>
      <c r="J120" s="103" t="n">
        <f aca="false">J72</f>
        <v>0</v>
      </c>
    </row>
    <row r="121" customFormat="false" ht="21.4" hidden="false" customHeight="true" outlineLevel="0" collapsed="false">
      <c r="A121" s="101" t="s">
        <v>48</v>
      </c>
      <c r="B121" s="102" t="s">
        <v>127</v>
      </c>
      <c r="C121" s="102"/>
      <c r="D121" s="102"/>
      <c r="E121" s="102"/>
      <c r="F121" s="102"/>
      <c r="G121" s="102"/>
      <c r="H121" s="102"/>
      <c r="I121" s="102"/>
      <c r="J121" s="103" t="n">
        <f aca="false">J86</f>
        <v>0</v>
      </c>
    </row>
    <row r="122" customFormat="false" ht="21.4" hidden="false" customHeight="true" outlineLevel="0" collapsed="false">
      <c r="A122" s="101" t="s">
        <v>50</v>
      </c>
      <c r="B122" s="102" t="s">
        <v>128</v>
      </c>
      <c r="C122" s="102"/>
      <c r="D122" s="102"/>
      <c r="E122" s="102"/>
      <c r="F122" s="102"/>
      <c r="G122" s="102"/>
      <c r="H122" s="102"/>
      <c r="I122" s="102"/>
      <c r="J122" s="103" t="n">
        <f aca="false">J94</f>
        <v>0</v>
      </c>
    </row>
    <row r="123" customFormat="false" ht="21.4" hidden="false" customHeight="true" outlineLevel="0" collapsed="false">
      <c r="A123" s="101" t="s">
        <v>52</v>
      </c>
      <c r="B123" s="102" t="s">
        <v>129</v>
      </c>
      <c r="C123" s="102"/>
      <c r="D123" s="102"/>
      <c r="E123" s="102"/>
      <c r="F123" s="102"/>
      <c r="G123" s="102"/>
      <c r="H123" s="102"/>
      <c r="I123" s="102"/>
      <c r="J123" s="103" t="n">
        <f aca="false">J109</f>
        <v>0</v>
      </c>
      <c r="K123" s="104"/>
    </row>
    <row r="124" customFormat="false" ht="21.4" hidden="false" customHeight="true" outlineLevel="0" collapsed="false">
      <c r="A124" s="224" t="s">
        <v>35</v>
      </c>
      <c r="B124" s="224"/>
      <c r="C124" s="224"/>
      <c r="D124" s="224"/>
      <c r="E124" s="224"/>
      <c r="F124" s="224"/>
      <c r="G124" s="224"/>
      <c r="H124" s="224"/>
      <c r="I124" s="224"/>
      <c r="J124" s="225" t="n">
        <f aca="false">SUM(J118:J123)</f>
        <v>0</v>
      </c>
      <c r="K124" s="104"/>
    </row>
    <row r="125" customFormat="false" ht="30.4" hidden="false" customHeight="true" outlineLevel="0" collapsed="false">
      <c r="K125" s="104"/>
    </row>
    <row r="126" customFormat="false" ht="22.9" hidden="false" customHeight="true" outlineLevel="0" collapsed="false">
      <c r="A126" s="226" t="s">
        <v>233</v>
      </c>
      <c r="B126" s="226"/>
      <c r="C126" s="226"/>
      <c r="D126" s="226"/>
      <c r="E126" s="226"/>
      <c r="F126" s="226"/>
      <c r="G126" s="226"/>
      <c r="H126" s="226"/>
      <c r="I126" s="226"/>
      <c r="J126" s="226" t="s">
        <v>38</v>
      </c>
    </row>
    <row r="127" customFormat="false" ht="22.9" hidden="false" customHeight="true" outlineLevel="0" collapsed="false">
      <c r="A127" s="56" t="s">
        <v>14</v>
      </c>
      <c r="B127" s="227" t="s">
        <v>234</v>
      </c>
      <c r="C127" s="227"/>
      <c r="D127" s="227"/>
      <c r="E127" s="227"/>
      <c r="F127" s="227"/>
      <c r="G127" s="227"/>
      <c r="H127" s="227"/>
      <c r="I127" s="227"/>
      <c r="J127" s="228" t="n">
        <v>1</v>
      </c>
    </row>
    <row r="128" customFormat="false" ht="22.9" hidden="false" customHeight="true" outlineLevel="0" collapsed="false">
      <c r="A128" s="56" t="s">
        <v>17</v>
      </c>
      <c r="B128" s="227" t="s">
        <v>235</v>
      </c>
      <c r="C128" s="227"/>
      <c r="D128" s="227"/>
      <c r="E128" s="227"/>
      <c r="F128" s="227"/>
      <c r="G128" s="227"/>
      <c r="H128" s="227"/>
      <c r="I128" s="227"/>
      <c r="J128" s="229" t="n">
        <f aca="false">J127*4</f>
        <v>4</v>
      </c>
    </row>
    <row r="129" customFormat="false" ht="22.9" hidden="false" customHeight="true" outlineLevel="0" collapsed="false">
      <c r="A129" s="56" t="s">
        <v>33</v>
      </c>
      <c r="B129" s="227" t="s">
        <v>236</v>
      </c>
      <c r="C129" s="227"/>
      <c r="D129" s="227"/>
      <c r="E129" s="227"/>
      <c r="F129" s="227"/>
      <c r="G129" s="227"/>
      <c r="H129" s="227"/>
      <c r="I129" s="227"/>
      <c r="J129" s="229" t="n">
        <v>30</v>
      </c>
    </row>
    <row r="130" customFormat="false" ht="22.9" hidden="false" customHeight="true" outlineLevel="0" collapsed="false">
      <c r="A130" s="56" t="s">
        <v>48</v>
      </c>
      <c r="B130" s="227" t="s">
        <v>237</v>
      </c>
      <c r="C130" s="227"/>
      <c r="D130" s="227"/>
      <c r="E130" s="227"/>
      <c r="F130" s="227"/>
      <c r="G130" s="227"/>
      <c r="H130" s="227"/>
      <c r="I130" s="227"/>
      <c r="J130" s="229" t="n">
        <v>24</v>
      </c>
    </row>
    <row r="131" customFormat="false" ht="22.9" hidden="false" customHeight="true" outlineLevel="0" collapsed="false">
      <c r="A131" s="56" t="s">
        <v>50</v>
      </c>
      <c r="B131" s="227" t="s">
        <v>238</v>
      </c>
      <c r="C131" s="227"/>
      <c r="D131" s="227"/>
      <c r="E131" s="227"/>
      <c r="F131" s="227"/>
      <c r="G131" s="227"/>
      <c r="H131" s="227"/>
      <c r="I131" s="227"/>
      <c r="J131" s="230" t="n">
        <f aca="false">J124*J128</f>
        <v>0</v>
      </c>
    </row>
    <row r="132" customFormat="false" ht="22.9" hidden="false" customHeight="true" outlineLevel="0" collapsed="false">
      <c r="A132" s="56" t="s">
        <v>52</v>
      </c>
      <c r="B132" s="227" t="s">
        <v>239</v>
      </c>
      <c r="C132" s="227"/>
      <c r="D132" s="227"/>
      <c r="E132" s="227"/>
      <c r="F132" s="227"/>
      <c r="G132" s="227"/>
      <c r="H132" s="227"/>
      <c r="I132" s="227"/>
      <c r="J132" s="231" t="n">
        <f aca="false">J131/J129</f>
        <v>0</v>
      </c>
    </row>
    <row r="133" customFormat="false" ht="22.9" hidden="false" customHeight="true" outlineLevel="0" collapsed="false">
      <c r="A133" s="56" t="s">
        <v>54</v>
      </c>
      <c r="B133" s="227" t="s">
        <v>240</v>
      </c>
      <c r="C133" s="227"/>
      <c r="D133" s="227"/>
      <c r="E133" s="227"/>
      <c r="F133" s="227"/>
      <c r="G133" s="227"/>
      <c r="H133" s="227"/>
      <c r="I133" s="227"/>
      <c r="J133" s="231" t="n">
        <f aca="false">J132/J130</f>
        <v>0</v>
      </c>
    </row>
    <row r="1048576" customFormat="false" ht="12.8" hidden="false" customHeight="false" outlineLevel="0" collapsed="false"/>
  </sheetData>
  <mergeCells count="137">
    <mergeCell ref="A1:J1"/>
    <mergeCell ref="A3:J3"/>
    <mergeCell ref="B4:G4"/>
    <mergeCell ref="H4:J4"/>
    <mergeCell ref="B5:G5"/>
    <mergeCell ref="H5:J5"/>
    <mergeCell ref="A7:J7"/>
    <mergeCell ref="B8:G8"/>
    <mergeCell ref="H8:J8"/>
    <mergeCell ref="B9:G9"/>
    <mergeCell ref="H9:J9"/>
    <mergeCell ref="B10:G10"/>
    <mergeCell ref="H10:J10"/>
    <mergeCell ref="B11:G11"/>
    <mergeCell ref="H11:J11"/>
    <mergeCell ref="A12:J12"/>
    <mergeCell ref="A13:J13"/>
    <mergeCell ref="B14:H14"/>
    <mergeCell ref="B15:H15"/>
    <mergeCell ref="B16:H16"/>
    <mergeCell ref="B17:H17"/>
    <mergeCell ref="B18:H18"/>
    <mergeCell ref="B19:H19"/>
    <mergeCell ref="B20:H20"/>
    <mergeCell ref="A21:I21"/>
    <mergeCell ref="A22:J22"/>
    <mergeCell ref="A23:J23"/>
    <mergeCell ref="A24:J24"/>
    <mergeCell ref="A25:H25"/>
    <mergeCell ref="B26:H26"/>
    <mergeCell ref="B27:H27"/>
    <mergeCell ref="A28:I28"/>
    <mergeCell ref="B29:I29"/>
    <mergeCell ref="A30:I30"/>
    <mergeCell ref="A31:J31"/>
    <mergeCell ref="A32:J32"/>
    <mergeCell ref="A33:H33"/>
    <mergeCell ref="B34:H34"/>
    <mergeCell ref="B35:H35"/>
    <mergeCell ref="B36:H36"/>
    <mergeCell ref="B37:H37"/>
    <mergeCell ref="B38:H38"/>
    <mergeCell ref="B39:H39"/>
    <mergeCell ref="B40:H40"/>
    <mergeCell ref="B41:H41"/>
    <mergeCell ref="A42:H42"/>
    <mergeCell ref="A43:J43"/>
    <mergeCell ref="A44:J44"/>
    <mergeCell ref="A45:I45"/>
    <mergeCell ref="B46:I46"/>
    <mergeCell ref="B47:H47"/>
    <mergeCell ref="B48:H48"/>
    <mergeCell ref="B49:H49"/>
    <mergeCell ref="B50:I50"/>
    <mergeCell ref="B51:H51"/>
    <mergeCell ref="B52:H52"/>
    <mergeCell ref="B53:I53"/>
    <mergeCell ref="A54:I54"/>
    <mergeCell ref="A55:J55"/>
    <mergeCell ref="A56:J56"/>
    <mergeCell ref="A57:J57"/>
    <mergeCell ref="A58:I58"/>
    <mergeCell ref="B59:I59"/>
    <mergeCell ref="B60:I60"/>
    <mergeCell ref="B61:I61"/>
    <mergeCell ref="A62:I62"/>
    <mergeCell ref="A63:J63"/>
    <mergeCell ref="A64:J64"/>
    <mergeCell ref="B65:I65"/>
    <mergeCell ref="B66:I66"/>
    <mergeCell ref="B67:I67"/>
    <mergeCell ref="B68:H68"/>
    <mergeCell ref="B69:I69"/>
    <mergeCell ref="B70:I70"/>
    <mergeCell ref="B71:H71"/>
    <mergeCell ref="A72:I72"/>
    <mergeCell ref="A73:J73"/>
    <mergeCell ref="A74:J74"/>
    <mergeCell ref="A75:J75"/>
    <mergeCell ref="A76:I76"/>
    <mergeCell ref="A77:I77"/>
    <mergeCell ref="B78:H78"/>
    <mergeCell ref="B79:I79"/>
    <mergeCell ref="B80:I80"/>
    <mergeCell ref="B81:I81"/>
    <mergeCell ref="B82:I82"/>
    <mergeCell ref="B83:I83"/>
    <mergeCell ref="A84:I84"/>
    <mergeCell ref="B85:I85"/>
    <mergeCell ref="A86:I86"/>
    <mergeCell ref="A87:J87"/>
    <mergeCell ref="A88:J88"/>
    <mergeCell ref="B89:I89"/>
    <mergeCell ref="B90:I90"/>
    <mergeCell ref="B91:I91"/>
    <mergeCell ref="B92:I92"/>
    <mergeCell ref="B93:I93"/>
    <mergeCell ref="A94:I94"/>
    <mergeCell ref="A95:J95"/>
    <mergeCell ref="A96:J96"/>
    <mergeCell ref="A97:J97"/>
    <mergeCell ref="B98:H98"/>
    <mergeCell ref="A99:H99"/>
    <mergeCell ref="B100:H100"/>
    <mergeCell ref="A101:H101"/>
    <mergeCell ref="B102:H102"/>
    <mergeCell ref="A103:H103"/>
    <mergeCell ref="B104:H104"/>
    <mergeCell ref="B105:H105"/>
    <mergeCell ref="B106:H106"/>
    <mergeCell ref="B107:H107"/>
    <mergeCell ref="B108:H108"/>
    <mergeCell ref="A109:I109"/>
    <mergeCell ref="A110:J110"/>
    <mergeCell ref="A111:H111"/>
    <mergeCell ref="A112:C114"/>
    <mergeCell ref="D112:J112"/>
    <mergeCell ref="D113:J113"/>
    <mergeCell ref="D114:J114"/>
    <mergeCell ref="A115:J115"/>
    <mergeCell ref="A116:J116"/>
    <mergeCell ref="A117:J117"/>
    <mergeCell ref="B118:I118"/>
    <mergeCell ref="B119:I119"/>
    <mergeCell ref="B120:I120"/>
    <mergeCell ref="B121:I121"/>
    <mergeCell ref="B122:I122"/>
    <mergeCell ref="B123:I123"/>
    <mergeCell ref="A124:I124"/>
    <mergeCell ref="A126:I126"/>
    <mergeCell ref="B127:I127"/>
    <mergeCell ref="B128:I128"/>
    <mergeCell ref="B129:I129"/>
    <mergeCell ref="B130:I130"/>
    <mergeCell ref="B131:I131"/>
    <mergeCell ref="B132:I132"/>
    <mergeCell ref="B133:I13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65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000EE"/>
    <pageSetUpPr fitToPage="false"/>
  </sheetPr>
  <dimension ref="A1:E1048576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B3" activeCellId="0" sqref="B3"/>
    </sheetView>
  </sheetViews>
  <sheetFormatPr defaultColWidth="12.72265625" defaultRowHeight="22.35" customHeight="false" zeroHeight="false" outlineLevelRow="0" outlineLevelCol="0"/>
  <cols>
    <col collapsed="false" customWidth="true" hidden="false" outlineLevel="0" max="1" min="1" style="232" width="60.44"/>
    <col collapsed="false" customWidth="true" hidden="false" outlineLevel="0" max="5" min="2" style="232" width="16.67"/>
    <col collapsed="false" customWidth="true" hidden="false" outlineLevel="0" max="20" min="6" style="232" width="8"/>
    <col collapsed="false" customWidth="false" hidden="false" outlineLevel="0" max="1018" min="21" style="232" width="12.71"/>
    <col collapsed="false" customWidth="true" hidden="false" outlineLevel="0" max="1024" min="1019" style="232" width="11.52"/>
  </cols>
  <sheetData>
    <row r="1" s="234" customFormat="true" ht="20.95" hidden="false" customHeight="true" outlineLevel="0" collapsed="false">
      <c r="A1" s="233" t="s">
        <v>241</v>
      </c>
      <c r="B1" s="233"/>
      <c r="C1" s="233"/>
      <c r="D1" s="233"/>
      <c r="E1" s="233"/>
    </row>
    <row r="2" s="234" customFormat="true" ht="22.35" hidden="false" customHeight="true" outlineLevel="0" collapsed="false">
      <c r="A2" s="235" t="s">
        <v>242</v>
      </c>
      <c r="B2" s="235" t="s">
        <v>243</v>
      </c>
      <c r="C2" s="235" t="s">
        <v>244</v>
      </c>
      <c r="D2" s="91" t="s">
        <v>245</v>
      </c>
      <c r="E2" s="91" t="s">
        <v>246</v>
      </c>
    </row>
    <row r="3" customFormat="false" ht="22.35" hidden="false" customHeight="true" outlineLevel="0" collapsed="false">
      <c r="A3" s="236" t="s">
        <v>247</v>
      </c>
      <c r="B3" s="237"/>
      <c r="C3" s="238" t="n">
        <v>2</v>
      </c>
      <c r="D3" s="239" t="n">
        <f aca="false">B3*C3</f>
        <v>0</v>
      </c>
      <c r="E3" s="239" t="n">
        <f aca="false">D3/12</f>
        <v>0</v>
      </c>
    </row>
    <row r="4" customFormat="false" ht="22.35" hidden="false" customHeight="true" outlineLevel="0" collapsed="false">
      <c r="A4" s="236" t="s">
        <v>248</v>
      </c>
      <c r="B4" s="237"/>
      <c r="C4" s="238" t="n">
        <v>2</v>
      </c>
      <c r="D4" s="239" t="n">
        <f aca="false">B4*C4</f>
        <v>0</v>
      </c>
      <c r="E4" s="239" t="n">
        <f aca="false">D4/12</f>
        <v>0</v>
      </c>
    </row>
    <row r="5" customFormat="false" ht="22.35" hidden="false" customHeight="true" outlineLevel="0" collapsed="false">
      <c r="A5" s="236" t="s">
        <v>249</v>
      </c>
      <c r="B5" s="237"/>
      <c r="C5" s="238" t="n">
        <v>2</v>
      </c>
      <c r="D5" s="239" t="n">
        <f aca="false">B5*C5</f>
        <v>0</v>
      </c>
      <c r="E5" s="239" t="n">
        <f aca="false">D5/12</f>
        <v>0</v>
      </c>
    </row>
    <row r="6" customFormat="false" ht="22.35" hidden="false" customHeight="true" outlineLevel="0" collapsed="false">
      <c r="A6" s="236" t="s">
        <v>250</v>
      </c>
      <c r="B6" s="237"/>
      <c r="C6" s="238" t="n">
        <v>2</v>
      </c>
      <c r="D6" s="239" t="n">
        <f aca="false">B6*C6</f>
        <v>0</v>
      </c>
      <c r="E6" s="239" t="n">
        <f aca="false">D6/12</f>
        <v>0</v>
      </c>
    </row>
    <row r="7" customFormat="false" ht="22.35" hidden="false" customHeight="true" outlineLevel="0" collapsed="false">
      <c r="A7" s="240" t="s">
        <v>251</v>
      </c>
      <c r="B7" s="237"/>
      <c r="C7" s="238" t="n">
        <v>2</v>
      </c>
      <c r="D7" s="239" t="n">
        <f aca="false">B7*C7</f>
        <v>0</v>
      </c>
      <c r="E7" s="239" t="n">
        <f aca="false">D7/12</f>
        <v>0</v>
      </c>
    </row>
    <row r="8" customFormat="false" ht="22.35" hidden="false" customHeight="true" outlineLevel="0" collapsed="false">
      <c r="A8" s="240" t="s">
        <v>252</v>
      </c>
      <c r="B8" s="237"/>
      <c r="C8" s="238" t="n">
        <v>2</v>
      </c>
      <c r="D8" s="239" t="n">
        <f aca="false">B8*C8</f>
        <v>0</v>
      </c>
      <c r="E8" s="239" t="n">
        <f aca="false">D8/12</f>
        <v>0</v>
      </c>
    </row>
    <row r="9" customFormat="false" ht="22.35" hidden="false" customHeight="true" outlineLevel="0" collapsed="false">
      <c r="A9" s="240" t="s">
        <v>253</v>
      </c>
      <c r="B9" s="237"/>
      <c r="C9" s="238" t="n">
        <v>2</v>
      </c>
      <c r="D9" s="239" t="n">
        <f aca="false">B9*C9</f>
        <v>0</v>
      </c>
      <c r="E9" s="239" t="n">
        <f aca="false">D9/12</f>
        <v>0</v>
      </c>
    </row>
    <row r="10" customFormat="false" ht="22.35" hidden="false" customHeight="true" outlineLevel="0" collapsed="false">
      <c r="A10" s="240" t="s">
        <v>254</v>
      </c>
      <c r="B10" s="237"/>
      <c r="C10" s="238" t="n">
        <v>12</v>
      </c>
      <c r="D10" s="239" t="n">
        <f aca="false">B10*C10</f>
        <v>0</v>
      </c>
      <c r="E10" s="239" t="n">
        <f aca="false">D10/12</f>
        <v>0</v>
      </c>
    </row>
    <row r="11" customFormat="false" ht="22.35" hidden="false" customHeight="true" outlineLevel="0" collapsed="false">
      <c r="A11" s="236" t="s">
        <v>255</v>
      </c>
      <c r="B11" s="237"/>
      <c r="C11" s="238" t="n">
        <v>2</v>
      </c>
      <c r="D11" s="239" t="n">
        <f aca="false">B11*C11</f>
        <v>0</v>
      </c>
      <c r="E11" s="239" t="n">
        <f aca="false">D11/12</f>
        <v>0</v>
      </c>
    </row>
    <row r="12" customFormat="false" ht="22.35" hidden="false" customHeight="true" outlineLevel="0" collapsed="false">
      <c r="A12" s="236" t="s">
        <v>256</v>
      </c>
      <c r="B12" s="237"/>
      <c r="C12" s="238" t="n">
        <v>2</v>
      </c>
      <c r="D12" s="239" t="n">
        <f aca="false">B12*C12</f>
        <v>0</v>
      </c>
      <c r="E12" s="239" t="n">
        <f aca="false">D12/12</f>
        <v>0</v>
      </c>
    </row>
    <row r="13" customFormat="false" ht="22.35" hidden="false" customHeight="true" outlineLevel="0" collapsed="false">
      <c r="A13" s="236" t="s">
        <v>257</v>
      </c>
      <c r="B13" s="237"/>
      <c r="C13" s="238" t="n">
        <v>2</v>
      </c>
      <c r="D13" s="239" t="n">
        <f aca="false">B13*C13</f>
        <v>0</v>
      </c>
      <c r="E13" s="239" t="n">
        <f aca="false">D13/12</f>
        <v>0</v>
      </c>
    </row>
    <row r="14" customFormat="false" ht="22.35" hidden="false" customHeight="true" outlineLevel="0" collapsed="false">
      <c r="A14" s="236" t="s">
        <v>258</v>
      </c>
      <c r="B14" s="237"/>
      <c r="C14" s="238" t="n">
        <v>2</v>
      </c>
      <c r="D14" s="239" t="n">
        <f aca="false">B14*C14</f>
        <v>0</v>
      </c>
      <c r="E14" s="239" t="n">
        <f aca="false">D14/12</f>
        <v>0</v>
      </c>
    </row>
    <row r="15" customFormat="false" ht="22.35" hidden="false" customHeight="true" outlineLevel="0" collapsed="false">
      <c r="A15" s="236" t="s">
        <v>259</v>
      </c>
      <c r="B15" s="237"/>
      <c r="C15" s="238" t="n">
        <v>2</v>
      </c>
      <c r="D15" s="239" t="n">
        <f aca="false">B15*C15</f>
        <v>0</v>
      </c>
      <c r="E15" s="239" t="n">
        <f aca="false">D15/12</f>
        <v>0</v>
      </c>
    </row>
    <row r="16" customFormat="false" ht="22.35" hidden="false" customHeight="true" outlineLevel="0" collapsed="false">
      <c r="A16" s="236" t="s">
        <v>260</v>
      </c>
      <c r="B16" s="237"/>
      <c r="C16" s="238" t="n">
        <v>2</v>
      </c>
      <c r="D16" s="239" t="n">
        <f aca="false">B16*C16</f>
        <v>0</v>
      </c>
      <c r="E16" s="239" t="n">
        <f aca="false">D16/12</f>
        <v>0</v>
      </c>
    </row>
    <row r="17" customFormat="false" ht="22.35" hidden="false" customHeight="true" outlineLevel="0" collapsed="false">
      <c r="A17" s="240" t="s">
        <v>261</v>
      </c>
      <c r="B17" s="237"/>
      <c r="C17" s="238" t="n">
        <v>2</v>
      </c>
      <c r="D17" s="239" t="n">
        <f aca="false">B17*C17</f>
        <v>0</v>
      </c>
      <c r="E17" s="239" t="n">
        <f aca="false">D17/12</f>
        <v>0</v>
      </c>
    </row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1">
    <mergeCell ref="A1:E1"/>
  </mergeCells>
  <printOptions headings="false" gridLines="false" gridLinesSet="true" horizontalCentered="false" verticalCentered="false"/>
  <pageMargins left="0.7875" right="0.7875" top="0.7875" bottom="0.7875" header="0.511811023622047" footer="0.511811023622047"/>
  <pageSetup paperSize="9" scale="6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173</TotalTime>
  <Application>LibreOffice/25.8.7.3$Windows_X86_64 LibreOffice_project/30742500f2d3eb4366ac312fa33d3dcabdb3eba5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2018-01-23T13:02:07Z</dcterms:created>
  <dc:creator>2307565</dc:creator>
  <dc:description/>
  <dc:language>pt-BR</dc:language>
  <cp:lastModifiedBy/>
  <cp:lastPrinted>2026-02-04T10:17:04Z</cp:lastPrinted>
  <dcterms:modified xsi:type="dcterms:W3CDTF">2026-06-26T10:21:00Z</dcterms:modified>
  <cp:revision>37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