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R:\Departamento de Compras\LICITACOES\Diretoria Licitações - 2024\Termo de Referência\PE 99-24 - RP Passeios públicos\"/>
    </mc:Choice>
  </mc:AlternateContent>
  <xr:revisionPtr revIDLastSave="0" documentId="8_{79B00D8B-7266-4931-9BCB-C4DBC0706A21}" xr6:coauthVersionLast="47" xr6:coauthVersionMax="47" xr10:uidLastSave="{00000000-0000-0000-0000-000000000000}"/>
  <bookViews>
    <workbookView xWindow="-120" yWindow="-120" windowWidth="29040" windowHeight="15720" tabRatio="816" activeTab="1" xr2:uid="{00000000-000D-0000-FFFF-FFFF00000000}"/>
  </bookViews>
  <sheets>
    <sheet name="Identificação" sheetId="2" r:id="rId1"/>
    <sheet name="Orçamento-base" sheetId="3" r:id="rId2"/>
    <sheet name="Composições" sheetId="11" r:id="rId3"/>
    <sheet name="Preço de Mercado" sheetId="12" r:id="rId4"/>
    <sheet name="Proposta" sheetId="6" r:id="rId5"/>
    <sheet name="Pesquisa Familia e Subfamilia" sheetId="9" r:id="rId6"/>
    <sheet name="Tipo de Objeto x Familia" sheetId="8" state="hidden" r:id="rId7"/>
    <sheet name="base" sheetId="5" r:id="rId8"/>
  </sheets>
  <externalReferences>
    <externalReference r:id="rId9"/>
    <externalReference r:id="rId10"/>
  </externalReferences>
  <definedNames>
    <definedName name="_xlnm._FilterDatabase" localSheetId="5" hidden="1">'Pesquisa Familia e Subfamilia'!$A$1:$E$3482</definedName>
    <definedName name="_xlnm.Print_Area" localSheetId="3">'Preço de Mercado'!$B$1:$E$8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k">#REF!</definedName>
    <definedName name="Modalidades">base!$K$1:$K$22</definedName>
  </definedNames>
  <calcPr calcId="181029"/>
</workbook>
</file>

<file path=xl/calcChain.xml><?xml version="1.0" encoding="utf-8"?>
<calcChain xmlns="http://schemas.openxmlformats.org/spreadsheetml/2006/main">
  <c r="U12" i="3" l="1"/>
  <c r="F43" i="11"/>
  <c r="F62" i="11"/>
  <c r="F61" i="11"/>
  <c r="F42" i="11"/>
  <c r="F41" i="11"/>
  <c r="F32" i="11"/>
  <c r="F31" i="11"/>
  <c r="F22" i="11"/>
  <c r="F21" i="11"/>
  <c r="F12" i="11"/>
  <c r="F11" i="11"/>
  <c r="E16" i="12"/>
  <c r="E25" i="12"/>
  <c r="E36" i="12"/>
  <c r="T12" i="3" l="1"/>
  <c r="S12" i="3"/>
  <c r="F33" i="11"/>
  <c r="H33" i="11" s="1"/>
  <c r="F65" i="11"/>
  <c r="F64" i="11"/>
  <c r="F55" i="11"/>
  <c r="F54" i="11"/>
  <c r="F45" i="11"/>
  <c r="F44" i="11"/>
  <c r="F35" i="11"/>
  <c r="F34" i="11"/>
  <c r="F25" i="11"/>
  <c r="F24" i="11"/>
  <c r="F15" i="11"/>
  <c r="F14" i="11"/>
  <c r="H14" i="11" s="1"/>
  <c r="I32" i="11"/>
  <c r="H32" i="11"/>
  <c r="H22" i="11"/>
  <c r="H12" i="11"/>
  <c r="H61" i="11"/>
  <c r="H11" i="11"/>
  <c r="F13" i="11"/>
  <c r="H13" i="11" s="1"/>
  <c r="F23" i="11"/>
  <c r="H23" i="11" s="1"/>
  <c r="F63" i="11"/>
  <c r="H63" i="11" s="1"/>
  <c r="H65" i="11"/>
  <c r="I65" i="11"/>
  <c r="H64" i="11"/>
  <c r="I64" i="11"/>
  <c r="I63" i="11"/>
  <c r="H62" i="11"/>
  <c r="I62" i="11"/>
  <c r="I61" i="11"/>
  <c r="H55" i="11"/>
  <c r="I55" i="11"/>
  <c r="H54" i="11"/>
  <c r="I54" i="11"/>
  <c r="I53" i="11"/>
  <c r="H53" i="11"/>
  <c r="I52" i="11"/>
  <c r="H52" i="11"/>
  <c r="I51" i="11"/>
  <c r="H51" i="11"/>
  <c r="H45" i="11"/>
  <c r="I45" i="11"/>
  <c r="H44" i="11"/>
  <c r="I44" i="11"/>
  <c r="H43" i="11"/>
  <c r="I43" i="11"/>
  <c r="I42" i="11"/>
  <c r="H42" i="11"/>
  <c r="H41" i="11"/>
  <c r="I41" i="11"/>
  <c r="H35" i="11"/>
  <c r="I35" i="11"/>
  <c r="H34" i="11"/>
  <c r="I34" i="11"/>
  <c r="I33" i="11"/>
  <c r="H31" i="11"/>
  <c r="I31" i="11"/>
  <c r="H25" i="11"/>
  <c r="I25" i="11"/>
  <c r="H24" i="11"/>
  <c r="I24" i="11"/>
  <c r="I23" i="11"/>
  <c r="I22" i="11"/>
  <c r="H21" i="11"/>
  <c r="I21" i="11"/>
  <c r="H15" i="11"/>
  <c r="I15" i="11"/>
  <c r="I14" i="11"/>
  <c r="I13" i="11"/>
  <c r="I12" i="11"/>
  <c r="I11" i="11"/>
  <c r="M14" i="12"/>
  <c r="L14" i="12"/>
  <c r="K14" i="12"/>
  <c r="C6" i="12"/>
  <c r="C5" i="11"/>
  <c r="J4" i="11"/>
  <c r="C4" i="11"/>
  <c r="C3" i="11"/>
  <c r="J2" i="11"/>
  <c r="C2" i="11"/>
  <c r="H2" i="11"/>
  <c r="A14" i="6"/>
  <c r="C14" i="6"/>
  <c r="D14" i="6"/>
  <c r="E14" i="6"/>
  <c r="F14" i="6"/>
  <c r="G14" i="6"/>
  <c r="A15" i="6"/>
  <c r="C15" i="6"/>
  <c r="D15" i="6"/>
  <c r="E15" i="6"/>
  <c r="H15" i="6" s="1"/>
  <c r="F15" i="6"/>
  <c r="G15" i="6"/>
  <c r="A16" i="6"/>
  <c r="C16" i="6"/>
  <c r="D16" i="6"/>
  <c r="E16" i="6"/>
  <c r="F16" i="6"/>
  <c r="G16" i="6"/>
  <c r="A17" i="6"/>
  <c r="C17" i="6"/>
  <c r="D17" i="6"/>
  <c r="E17" i="6"/>
  <c r="F17" i="6"/>
  <c r="G17" i="6"/>
  <c r="A18" i="6"/>
  <c r="C18" i="6"/>
  <c r="D18" i="6"/>
  <c r="E18" i="6"/>
  <c r="H18" i="6" s="1"/>
  <c r="F18" i="6"/>
  <c r="G18" i="6"/>
  <c r="J53" i="11" l="1"/>
  <c r="H17" i="6"/>
  <c r="J32" i="11"/>
  <c r="H16" i="6"/>
  <c r="H14" i="6"/>
  <c r="J51" i="11"/>
  <c r="I46" i="11"/>
  <c r="V16" i="3" s="1"/>
  <c r="T16" i="3" s="1"/>
  <c r="I36" i="11"/>
  <c r="V15" i="3" s="1"/>
  <c r="T15" i="3" s="1"/>
  <c r="I16" i="11"/>
  <c r="V13" i="3" s="1"/>
  <c r="T13" i="3" s="1"/>
  <c r="J13" i="11"/>
  <c r="H66" i="11"/>
  <c r="U18" i="3" s="1"/>
  <c r="S18" i="3" s="1"/>
  <c r="H56" i="11"/>
  <c r="U17" i="3" s="1"/>
  <c r="S17" i="3" s="1"/>
  <c r="I56" i="11"/>
  <c r="V17" i="3" s="1"/>
  <c r="T17" i="3" s="1"/>
  <c r="J42" i="11"/>
  <c r="H46" i="11"/>
  <c r="U16" i="3" s="1"/>
  <c r="S16" i="3" s="1"/>
  <c r="H36" i="11"/>
  <c r="U15" i="3" s="1"/>
  <c r="S15" i="3" s="1"/>
  <c r="I26" i="11"/>
  <c r="V14" i="3" s="1"/>
  <c r="T14" i="3" s="1"/>
  <c r="J12" i="11"/>
  <c r="J14" i="11"/>
  <c r="J15" i="11"/>
  <c r="J41" i="11"/>
  <c r="J21" i="11"/>
  <c r="J11" i="11"/>
  <c r="J31" i="11"/>
  <c r="J34" i="11"/>
  <c r="J54" i="11"/>
  <c r="J35" i="11"/>
  <c r="J55" i="11"/>
  <c r="I66" i="11"/>
  <c r="V18" i="3" s="1"/>
  <c r="T18" i="3" s="1"/>
  <c r="J61" i="11"/>
  <c r="J22" i="11"/>
  <c r="J23" i="11"/>
  <c r="J63" i="11"/>
  <c r="J24" i="11"/>
  <c r="J44" i="11"/>
  <c r="J64" i="11"/>
  <c r="J25" i="11"/>
  <c r="J45" i="11"/>
  <c r="J65" i="11"/>
  <c r="J33" i="11"/>
  <c r="J52" i="11"/>
  <c r="H16" i="11"/>
  <c r="U13" i="3" s="1"/>
  <c r="S13" i="3" s="1"/>
  <c r="H26" i="11"/>
  <c r="U14" i="3" s="1"/>
  <c r="S14" i="3" s="1"/>
  <c r="J62" i="11"/>
  <c r="J43" i="11"/>
  <c r="J16" i="11" l="1"/>
  <c r="J56" i="11"/>
  <c r="J66" i="11"/>
  <c r="J36" i="11"/>
  <c r="J26" i="11"/>
  <c r="J46" i="11"/>
  <c r="J14" i="3" l="1"/>
  <c r="K14" i="3" s="1"/>
  <c r="J15" i="3"/>
  <c r="J16" i="3"/>
  <c r="K16" i="3" s="1"/>
  <c r="J17" i="3"/>
  <c r="K17" i="3" s="1"/>
  <c r="J18" i="3"/>
  <c r="J12" i="3"/>
  <c r="D13" i="6"/>
  <c r="O14" i="3"/>
  <c r="O17" i="3"/>
  <c r="Q18" i="3"/>
  <c r="O15" i="3"/>
  <c r="Q15" i="3"/>
  <c r="Q17" i="3"/>
  <c r="Q16" i="3"/>
  <c r="Q14" i="3"/>
  <c r="O18" i="3"/>
  <c r="O16" i="3"/>
  <c r="K18" i="3" l="1"/>
  <c r="K15" i="3"/>
  <c r="G13" i="6" l="1"/>
  <c r="G12" i="6"/>
  <c r="J26" i="3" l="1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3" i="3"/>
  <c r="J19" i="3"/>
  <c r="J20" i="3"/>
  <c r="J21" i="3"/>
  <c r="J22" i="3"/>
  <c r="J23" i="3"/>
  <c r="J24" i="3"/>
  <c r="J25" i="3"/>
  <c r="K19" i="3" l="1"/>
  <c r="B19" i="3" s="1"/>
  <c r="K20" i="3"/>
  <c r="B20" i="3" s="1"/>
  <c r="K21" i="3"/>
  <c r="B21" i="3" s="1"/>
  <c r="K22" i="3"/>
  <c r="B22" i="3" s="1"/>
  <c r="K23" i="3"/>
  <c r="B23" i="3" s="1"/>
  <c r="K24" i="3"/>
  <c r="B24" i="3" s="1"/>
  <c r="K25" i="3"/>
  <c r="B25" i="3" s="1"/>
  <c r="K26" i="3"/>
  <c r="B26" i="3" s="1"/>
  <c r="K27" i="3"/>
  <c r="B27" i="3" s="1"/>
  <c r="K28" i="3"/>
  <c r="B28" i="3" s="1"/>
  <c r="K29" i="3"/>
  <c r="B29" i="3" s="1"/>
  <c r="K30" i="3"/>
  <c r="B30" i="3" s="1"/>
  <c r="K31" i="3"/>
  <c r="B31" i="3" s="1"/>
  <c r="K32" i="3"/>
  <c r="B32" i="3" s="1"/>
  <c r="K33" i="3"/>
  <c r="B33" i="3" s="1"/>
  <c r="K34" i="3"/>
  <c r="B34" i="3" s="1"/>
  <c r="K35" i="3"/>
  <c r="B35" i="3" s="1"/>
  <c r="K36" i="3"/>
  <c r="B36" i="3" s="1"/>
  <c r="K37" i="3"/>
  <c r="B37" i="3" s="1"/>
  <c r="K38" i="3"/>
  <c r="B38" i="3" s="1"/>
  <c r="K39" i="3"/>
  <c r="B39" i="3" s="1"/>
  <c r="K40" i="3"/>
  <c r="B40" i="3" s="1"/>
  <c r="K41" i="3"/>
  <c r="B41" i="3" s="1"/>
  <c r="K42" i="3"/>
  <c r="B42" i="3" s="1"/>
  <c r="K43" i="3"/>
  <c r="B43" i="3" s="1"/>
  <c r="K44" i="3"/>
  <c r="B44" i="3" s="1"/>
  <c r="K45" i="3"/>
  <c r="B45" i="3" s="1"/>
  <c r="K46" i="3"/>
  <c r="B46" i="3" s="1"/>
  <c r="K47" i="3"/>
  <c r="B47" i="3" s="1"/>
  <c r="K48" i="3"/>
  <c r="B48" i="3" s="1"/>
  <c r="K49" i="3"/>
  <c r="B49" i="3" s="1"/>
  <c r="K50" i="3"/>
  <c r="B50" i="3" s="1"/>
  <c r="K51" i="3"/>
  <c r="B51" i="3" s="1"/>
  <c r="K52" i="3"/>
  <c r="B52" i="3" s="1"/>
  <c r="K53" i="3"/>
  <c r="B53" i="3" s="1"/>
  <c r="K54" i="3"/>
  <c r="B54" i="3" s="1"/>
  <c r="K55" i="3"/>
  <c r="B55" i="3" s="1"/>
  <c r="K56" i="3"/>
  <c r="B56" i="3" s="1"/>
  <c r="K57" i="3"/>
  <c r="B57" i="3" s="1"/>
  <c r="K58" i="3"/>
  <c r="B58" i="3" s="1"/>
  <c r="K59" i="3"/>
  <c r="B59" i="3" s="1"/>
  <c r="K60" i="3"/>
  <c r="B60" i="3" s="1"/>
  <c r="K61" i="3"/>
  <c r="B61" i="3" s="1"/>
  <c r="K62" i="3"/>
  <c r="B62" i="3" s="1"/>
  <c r="K63" i="3"/>
  <c r="B63" i="3" s="1"/>
  <c r="K64" i="3"/>
  <c r="B64" i="3" s="1"/>
  <c r="K65" i="3"/>
  <c r="B65" i="3" s="1"/>
  <c r="K66" i="3"/>
  <c r="B66" i="3" s="1"/>
  <c r="K67" i="3"/>
  <c r="B67" i="3" s="1"/>
  <c r="K68" i="3"/>
  <c r="B68" i="3" s="1"/>
  <c r="K69" i="3"/>
  <c r="B69" i="3" s="1"/>
  <c r="K70" i="3"/>
  <c r="B70" i="3" s="1"/>
  <c r="K71" i="3"/>
  <c r="B71" i="3" s="1"/>
  <c r="K72" i="3"/>
  <c r="B72" i="3" s="1"/>
  <c r="K73" i="3"/>
  <c r="B73" i="3" s="1"/>
  <c r="K74" i="3"/>
  <c r="B74" i="3" s="1"/>
  <c r="K75" i="3"/>
  <c r="B75" i="3" s="1"/>
  <c r="K76" i="3"/>
  <c r="B76" i="3" s="1"/>
  <c r="K77" i="3"/>
  <c r="B77" i="3" s="1"/>
  <c r="K78" i="3"/>
  <c r="B78" i="3" s="1"/>
  <c r="K79" i="3"/>
  <c r="B79" i="3" s="1"/>
  <c r="K80" i="3"/>
  <c r="B80" i="3" s="1"/>
  <c r="K81" i="3"/>
  <c r="B81" i="3" s="1"/>
  <c r="K82" i="3"/>
  <c r="B82" i="3" s="1"/>
  <c r="K83" i="3"/>
  <c r="B83" i="3" s="1"/>
  <c r="K84" i="3"/>
  <c r="B84" i="3" s="1"/>
  <c r="K85" i="3"/>
  <c r="B85" i="3" s="1"/>
  <c r="K86" i="3"/>
  <c r="B86" i="3" s="1"/>
  <c r="K87" i="3"/>
  <c r="B87" i="3" s="1"/>
  <c r="K88" i="3"/>
  <c r="B88" i="3" s="1"/>
  <c r="K89" i="3"/>
  <c r="B89" i="3" s="1"/>
  <c r="K90" i="3"/>
  <c r="B90" i="3" s="1"/>
  <c r="K91" i="3"/>
  <c r="B91" i="3" s="1"/>
  <c r="K92" i="3"/>
  <c r="B92" i="3" s="1"/>
  <c r="K93" i="3"/>
  <c r="B93" i="3" s="1"/>
  <c r="K94" i="3"/>
  <c r="B94" i="3" s="1"/>
  <c r="K95" i="3"/>
  <c r="B95" i="3" s="1"/>
  <c r="K96" i="3"/>
  <c r="B96" i="3" s="1"/>
  <c r="K97" i="3"/>
  <c r="B97" i="3" s="1"/>
  <c r="K98" i="3"/>
  <c r="B98" i="3" s="1"/>
  <c r="K99" i="3"/>
  <c r="B99" i="3" s="1"/>
  <c r="K100" i="3"/>
  <c r="B100" i="3" s="1"/>
  <c r="K101" i="3"/>
  <c r="B101" i="3" s="1"/>
  <c r="K102" i="3"/>
  <c r="B102" i="3" s="1"/>
  <c r="K103" i="3"/>
  <c r="B103" i="3" s="1"/>
  <c r="K104" i="3"/>
  <c r="B104" i="3" s="1"/>
  <c r="K105" i="3"/>
  <c r="B105" i="3" s="1"/>
  <c r="K106" i="3"/>
  <c r="B106" i="3" s="1"/>
  <c r="K107" i="3"/>
  <c r="B107" i="3" s="1"/>
  <c r="K108" i="3"/>
  <c r="B108" i="3" s="1"/>
  <c r="K109" i="3"/>
  <c r="B109" i="3" s="1"/>
  <c r="K110" i="3"/>
  <c r="B110" i="3" s="1"/>
  <c r="K111" i="3"/>
  <c r="B111" i="3" s="1"/>
  <c r="K112" i="3"/>
  <c r="B112" i="3" s="1"/>
  <c r="K113" i="3"/>
  <c r="B113" i="3" s="1"/>
  <c r="K13" i="3"/>
  <c r="E12" i="6" l="1"/>
  <c r="H12" i="6" s="1"/>
  <c r="C5" i="6" l="1"/>
  <c r="C3" i="6"/>
  <c r="H2" i="6"/>
  <c r="F2" i="6"/>
  <c r="C2" i="6"/>
  <c r="K4" i="3"/>
  <c r="K2" i="3"/>
  <c r="C3" i="3"/>
  <c r="C4" i="3"/>
  <c r="C5" i="3"/>
  <c r="I2" i="3"/>
  <c r="C2" i="3"/>
  <c r="O19" i="3" l="1"/>
  <c r="Q19" i="3"/>
  <c r="O20" i="3"/>
  <c r="Q20" i="3"/>
  <c r="O21" i="3"/>
  <c r="Q21" i="3"/>
  <c r="O22" i="3"/>
  <c r="Q22" i="3"/>
  <c r="O23" i="3"/>
  <c r="Q23" i="3"/>
  <c r="O24" i="3"/>
  <c r="Q24" i="3"/>
  <c r="O25" i="3"/>
  <c r="Q25" i="3"/>
  <c r="O26" i="3"/>
  <c r="Q26" i="3"/>
  <c r="O27" i="3"/>
  <c r="Q27" i="3"/>
  <c r="O28" i="3"/>
  <c r="Q28" i="3"/>
  <c r="O29" i="3"/>
  <c r="Q29" i="3"/>
  <c r="O30" i="3"/>
  <c r="Q30" i="3"/>
  <c r="O31" i="3"/>
  <c r="Q31" i="3"/>
  <c r="O32" i="3"/>
  <c r="Q32" i="3"/>
  <c r="O33" i="3"/>
  <c r="Q33" i="3"/>
  <c r="O34" i="3"/>
  <c r="Q34" i="3"/>
  <c r="O35" i="3"/>
  <c r="Q35" i="3"/>
  <c r="O36" i="3"/>
  <c r="Q36" i="3"/>
  <c r="O37" i="3"/>
  <c r="Q37" i="3"/>
  <c r="O38" i="3"/>
  <c r="Q38" i="3"/>
  <c r="O39" i="3"/>
  <c r="Q39" i="3"/>
  <c r="O40" i="3"/>
  <c r="Q40" i="3"/>
  <c r="O41" i="3"/>
  <c r="Q41" i="3"/>
  <c r="O42" i="3"/>
  <c r="Q42" i="3"/>
  <c r="O43" i="3"/>
  <c r="Q43" i="3"/>
  <c r="O44" i="3"/>
  <c r="Q44" i="3"/>
  <c r="O45" i="3"/>
  <c r="Q45" i="3"/>
  <c r="O46" i="3"/>
  <c r="Q46" i="3"/>
  <c r="O47" i="3"/>
  <c r="Q47" i="3"/>
  <c r="O48" i="3"/>
  <c r="Q48" i="3"/>
  <c r="O49" i="3"/>
  <c r="Q49" i="3"/>
  <c r="O50" i="3"/>
  <c r="Q50" i="3"/>
  <c r="O51" i="3"/>
  <c r="Q51" i="3"/>
  <c r="O52" i="3"/>
  <c r="Q52" i="3"/>
  <c r="O53" i="3"/>
  <c r="Q53" i="3"/>
  <c r="O54" i="3"/>
  <c r="Q54" i="3"/>
  <c r="O55" i="3"/>
  <c r="Q55" i="3"/>
  <c r="O56" i="3"/>
  <c r="Q56" i="3"/>
  <c r="O57" i="3"/>
  <c r="Q57" i="3"/>
  <c r="O58" i="3"/>
  <c r="Q58" i="3"/>
  <c r="O59" i="3"/>
  <c r="Q59" i="3"/>
  <c r="O60" i="3"/>
  <c r="Q60" i="3"/>
  <c r="O61" i="3"/>
  <c r="Q61" i="3"/>
  <c r="O62" i="3"/>
  <c r="Q62" i="3"/>
  <c r="O63" i="3"/>
  <c r="Q63" i="3"/>
  <c r="O64" i="3"/>
  <c r="Q64" i="3"/>
  <c r="O65" i="3"/>
  <c r="Q65" i="3"/>
  <c r="O66" i="3"/>
  <c r="Q66" i="3"/>
  <c r="O67" i="3"/>
  <c r="Q67" i="3"/>
  <c r="O68" i="3"/>
  <c r="Q68" i="3"/>
  <c r="O69" i="3"/>
  <c r="Q69" i="3"/>
  <c r="O70" i="3"/>
  <c r="Q70" i="3"/>
  <c r="O71" i="3"/>
  <c r="Q71" i="3"/>
  <c r="O72" i="3"/>
  <c r="Q72" i="3"/>
  <c r="O73" i="3"/>
  <c r="Q73" i="3"/>
  <c r="O74" i="3"/>
  <c r="Q74" i="3"/>
  <c r="O75" i="3"/>
  <c r="Q75" i="3"/>
  <c r="O76" i="3"/>
  <c r="Q76" i="3"/>
  <c r="O77" i="3"/>
  <c r="Q77" i="3"/>
  <c r="O78" i="3"/>
  <c r="Q78" i="3"/>
  <c r="O79" i="3"/>
  <c r="Q79" i="3"/>
  <c r="O80" i="3"/>
  <c r="Q80" i="3"/>
  <c r="O81" i="3"/>
  <c r="Q81" i="3"/>
  <c r="O82" i="3"/>
  <c r="Q82" i="3"/>
  <c r="O83" i="3"/>
  <c r="Q83" i="3"/>
  <c r="O84" i="3"/>
  <c r="Q84" i="3"/>
  <c r="O85" i="3"/>
  <c r="Q85" i="3"/>
  <c r="O86" i="3"/>
  <c r="Q86" i="3"/>
  <c r="O87" i="3"/>
  <c r="Q87" i="3"/>
  <c r="O88" i="3"/>
  <c r="Q88" i="3"/>
  <c r="O89" i="3"/>
  <c r="Q89" i="3"/>
  <c r="O90" i="3"/>
  <c r="Q90" i="3"/>
  <c r="O91" i="3"/>
  <c r="Q91" i="3"/>
  <c r="O92" i="3"/>
  <c r="Q92" i="3"/>
  <c r="O93" i="3"/>
  <c r="Q93" i="3"/>
  <c r="O94" i="3"/>
  <c r="Q94" i="3"/>
  <c r="O95" i="3"/>
  <c r="Q95" i="3"/>
  <c r="O96" i="3"/>
  <c r="Q96" i="3"/>
  <c r="O97" i="3"/>
  <c r="Q97" i="3"/>
  <c r="O98" i="3"/>
  <c r="Q98" i="3"/>
  <c r="O99" i="3"/>
  <c r="Q99" i="3"/>
  <c r="O100" i="3"/>
  <c r="Q100" i="3"/>
  <c r="O101" i="3"/>
  <c r="Q101" i="3"/>
  <c r="O102" i="3"/>
  <c r="Q102" i="3"/>
  <c r="O103" i="3"/>
  <c r="Q103" i="3"/>
  <c r="O104" i="3"/>
  <c r="Q104" i="3"/>
  <c r="O105" i="3"/>
  <c r="Q105" i="3"/>
  <c r="O106" i="3"/>
  <c r="Q106" i="3"/>
  <c r="O107" i="3"/>
  <c r="Q107" i="3"/>
  <c r="O108" i="3"/>
  <c r="Q108" i="3"/>
  <c r="O109" i="3"/>
  <c r="Q109" i="3"/>
  <c r="O110" i="3"/>
  <c r="Q110" i="3"/>
  <c r="O111" i="3"/>
  <c r="Q111" i="3"/>
  <c r="O112" i="3"/>
  <c r="Q112" i="3"/>
  <c r="O113" i="3"/>
  <c r="Q113" i="3"/>
  <c r="C60" i="2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E13" i="6" l="1"/>
  <c r="H13" i="6" s="1"/>
  <c r="O13" i="3"/>
  <c r="F2" i="8" l="1"/>
  <c r="E238" i="8" s="1"/>
  <c r="F13" i="6"/>
  <c r="C13" i="6"/>
  <c r="A13" i="6"/>
  <c r="F12" i="6"/>
  <c r="D12" i="6"/>
  <c r="C12" i="6"/>
  <c r="A12" i="6"/>
  <c r="G13" i="2" s="1"/>
  <c r="Q12" i="3"/>
  <c r="O12" i="3"/>
  <c r="Q13" i="3"/>
  <c r="G60" i="2" l="1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G100" i="8" l="1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K12" i="3" l="1"/>
  <c r="B12" i="3" l="1"/>
  <c r="C13" i="2"/>
  <c r="B12" i="6" l="1"/>
  <c r="B13" i="3"/>
  <c r="B13" i="6" l="1"/>
  <c r="B14" i="3"/>
  <c r="B14" i="6" s="1"/>
  <c r="B15" i="3" l="1"/>
  <c r="B15" i="6" l="1"/>
  <c r="B16" i="3"/>
  <c r="B17" i="3" s="1"/>
  <c r="B17" i="6" s="1"/>
  <c r="B16" i="6" l="1"/>
  <c r="B18" i="3"/>
  <c r="B18" i="6" s="1"/>
  <c r="C6" i="6" l="1"/>
  <c r="B7" i="2" s="1"/>
  <c r="B8" i="2"/>
  <c r="C6" i="3"/>
  <c r="B6" i="2" s="1"/>
  <c r="C6" i="1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S10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Campo de preenchimento opcional. 
</t>
        </r>
        <r>
          <rPr>
            <sz val="9"/>
            <color indexed="81"/>
            <rFont val="Tahoma"/>
            <family val="2"/>
          </rPr>
          <t xml:space="preserve">Informar o preço unitário estimado de MATERIAL incluindo o BDI. O valor preenchido será sempre arredondado para quatro casas decimais após a vírgula.
</t>
        </r>
      </text>
    </comment>
    <comment ref="T10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 xml:space="preserve">Campo de preenchimento opcional. 
</t>
        </r>
        <r>
          <rPr>
            <sz val="9"/>
            <color indexed="81"/>
            <rFont val="Tahoma"/>
            <family val="2"/>
          </rPr>
          <t>Informar o preço unitário estimado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de material (coluna S) e mão de obra (coluna T) incluindo o BDI. O valor preenchido será sempre arredondado para quatro casas decimais após a vírgula.</t>
        </r>
      </text>
    </comment>
    <comment ref="K1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100-000014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100-000015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4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4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4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4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4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4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4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4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4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4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4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4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4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4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  <comment ref="L11" authorId="0" shapeId="0" xr:uid="{00000000-0006-0000-0400-00000F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" authorId="0" shapeId="0" xr:uid="{00000000-0006-0000-0400-000010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<sst xmlns="http://schemas.openxmlformats.org/spreadsheetml/2006/main" count="15405" uniqueCount="4130">
  <si>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</si>
  <si>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</si>
  <si>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</si>
  <si>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</si>
  <si>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</si>
  <si>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</si>
  <si>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</si>
  <si>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</si>
  <si>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</si>
  <si>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</si>
  <si>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</si>
  <si>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</si>
  <si>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</si>
  <si>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</si>
  <si>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</si>
  <si>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</si>
  <si>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</si>
  <si>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</si>
  <si>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</si>
  <si>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</si>
  <si>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</si>
  <si>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</si>
  <si>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</si>
  <si>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</si>
  <si>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</si>
  <si>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</si>
  <si>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</si>
  <si>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</si>
  <si>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</si>
  <si>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</si>
  <si>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</si>
  <si>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</si>
  <si>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</si>
  <si>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</si>
  <si>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</si>
  <si>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</si>
  <si>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</si>
  <si>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</si>
  <si>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</si>
  <si>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</si>
  <si>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</si>
  <si>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</si>
  <si>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</si>
  <si>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</si>
  <si>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</si>
  <si>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</si>
  <si>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</si>
  <si>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</si>
  <si>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</si>
  <si>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</si>
  <si>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</si>
  <si>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</si>
  <si>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</si>
  <si>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</si>
  <si>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</si>
  <si>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</si>
  <si>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</si>
  <si>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</si>
  <si>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</si>
  <si>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</si>
  <si>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</si>
  <si>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</si>
  <si>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</si>
  <si>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</si>
  <si>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</si>
  <si>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</si>
  <si>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</si>
  <si>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</si>
  <si>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</si>
  <si>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</si>
  <si>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</si>
  <si>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</si>
  <si>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</si>
  <si>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</si>
  <si>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</si>
  <si>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</si>
  <si>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</si>
  <si>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</si>
  <si>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</si>
  <si>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</si>
  <si>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</si>
  <si>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</si>
  <si>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</si>
  <si>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</si>
  <si>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</si>
  <si>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</si>
  <si>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</si>
  <si>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</si>
  <si>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</si>
  <si>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</si>
  <si>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</si>
  <si>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</si>
  <si>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</si>
  <si>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</si>
  <si>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</si>
  <si>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</si>
  <si>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</si>
  <si>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</si>
  <si>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</si>
  <si>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</si>
  <si>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</si>
  <si>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</si>
  <si>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</si>
  <si>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</si>
  <si>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</si>
  <si>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</si>
  <si>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</si>
  <si>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</si>
  <si>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</si>
  <si>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</si>
  <si>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</si>
  <si>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</si>
  <si>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</si>
  <si>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</si>
  <si>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</si>
  <si>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</si>
  <si>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</si>
  <si>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</si>
  <si>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</si>
  <si>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</si>
  <si>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</si>
  <si>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</si>
  <si>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</si>
  <si>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</si>
  <si>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</si>
  <si>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</si>
  <si>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</si>
  <si>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</si>
  <si>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</si>
  <si>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</si>
  <si>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</si>
  <si>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</si>
  <si>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</si>
  <si>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</si>
  <si>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</si>
  <si>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</si>
  <si>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</si>
  <si>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</si>
  <si>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</si>
  <si>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</si>
  <si>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</si>
  <si>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</si>
  <si>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</si>
  <si>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</si>
  <si>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</si>
  <si>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</si>
  <si>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</si>
  <si>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</si>
  <si>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</si>
  <si>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</si>
  <si>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</si>
  <si>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</si>
  <si>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</si>
  <si>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</si>
  <si>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</si>
  <si>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</si>
  <si>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</si>
  <si>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</si>
  <si>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</si>
  <si>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</si>
  <si>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</si>
  <si>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</si>
  <si>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</si>
  <si>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</si>
  <si>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</si>
  <si>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</si>
  <si>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</si>
  <si>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</si>
  <si>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</si>
  <si>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</si>
  <si>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</si>
  <si>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</si>
  <si>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</si>
  <si>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</si>
  <si>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</si>
  <si>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</si>
  <si>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</si>
  <si>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</si>
  <si>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</si>
  <si>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</si>
  <si>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</si>
  <si>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</si>
  <si>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</si>
  <si>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</si>
  <si>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</si>
  <si>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</si>
  <si>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</si>
  <si>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</si>
  <si>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</si>
  <si>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</si>
  <si>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</si>
  <si>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</si>
  <si>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</si>
  <si>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</si>
  <si>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</si>
  <si>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</si>
  <si>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</si>
  <si>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</si>
  <si>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</si>
  <si>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</si>
  <si>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</si>
  <si>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</si>
  <si>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</si>
  <si>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</si>
  <si>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</si>
  <si>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</si>
  <si>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</si>
  <si>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</si>
  <si>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</si>
  <si>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</si>
  <si>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</si>
  <si>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</si>
  <si>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</si>
  <si>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</si>
  <si>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</si>
  <si>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</si>
  <si>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</si>
  <si>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</si>
  <si>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</si>
  <si>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</si>
  <si>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</si>
  <si>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</si>
  <si>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</si>
  <si>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</si>
  <si>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</si>
  <si>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</si>
  <si>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</si>
  <si>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</si>
  <si>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</si>
  <si>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</si>
  <si>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</si>
  <si>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</si>
  <si>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</si>
  <si>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</si>
  <si>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</si>
  <si>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</si>
  <si>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</si>
  <si>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</si>
  <si>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</si>
  <si>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</si>
  <si>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</si>
  <si>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</si>
  <si>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</si>
  <si>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</si>
  <si>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</si>
  <si>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</si>
  <si>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</si>
  <si>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</si>
  <si>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</si>
  <si>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</si>
  <si>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</si>
  <si>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</si>
  <si>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</si>
  <si>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</si>
  <si>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</si>
  <si>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</si>
  <si>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</si>
  <si>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</si>
  <si>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</si>
  <si>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</si>
  <si>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</si>
  <si>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</si>
  <si>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</si>
  <si>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</si>
  <si>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</si>
  <si>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</si>
  <si>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</si>
  <si>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</si>
  <si>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</si>
  <si>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</si>
  <si>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</si>
  <si>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</si>
  <si>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</si>
  <si>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</si>
  <si>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</si>
  <si>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</si>
  <si>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</si>
  <si>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</si>
  <si>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</si>
  <si>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</si>
  <si>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</si>
  <si>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</si>
  <si>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</si>
  <si>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</si>
  <si>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</si>
  <si>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</si>
  <si>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</si>
  <si>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</si>
  <si>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</si>
  <si>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</si>
  <si>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</si>
  <si>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</si>
  <si>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</si>
  <si>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</si>
  <si>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</si>
  <si>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</si>
  <si>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</si>
  <si>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</si>
  <si>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</si>
  <si>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</si>
  <si>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</si>
  <si>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</si>
  <si>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</si>
  <si>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</si>
  <si>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</si>
  <si>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</si>
  <si>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</si>
  <si>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</si>
  <si>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</si>
  <si>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</si>
  <si>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</si>
  <si>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</si>
  <si>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</si>
  <si>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</si>
  <si>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</si>
  <si>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</si>
  <si>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</si>
  <si>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</si>
  <si>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</si>
  <si>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</si>
  <si>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</si>
  <si>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</si>
  <si>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</si>
  <si>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</si>
  <si>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</si>
  <si>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</si>
  <si>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</si>
  <si>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</si>
  <si>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</si>
  <si>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</si>
  <si>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</si>
  <si>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</si>
  <si>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</si>
  <si>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</si>
  <si>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</si>
  <si>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</si>
  <si>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</si>
  <si>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</si>
  <si>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</si>
  <si>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</si>
  <si>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</si>
  <si>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</si>
  <si>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</si>
  <si>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</si>
  <si>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</si>
  <si>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</si>
  <si>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</si>
  <si>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</si>
  <si>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</si>
  <si>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</si>
  <si>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</si>
  <si>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</si>
  <si>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</si>
  <si>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</si>
  <si>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</si>
  <si>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</si>
  <si>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</si>
  <si>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</si>
  <si>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</si>
  <si>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</si>
  <si>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</si>
  <si>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</si>
  <si>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</si>
  <si>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</si>
  <si>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</si>
  <si>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</si>
  <si>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</si>
  <si>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</si>
  <si>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</si>
  <si>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</si>
  <si>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</si>
  <si>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</si>
  <si>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</si>
  <si>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</si>
  <si>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</si>
  <si>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</si>
  <si>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</si>
  <si>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</si>
  <si>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</si>
  <si>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</si>
  <si>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</si>
  <si>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</si>
  <si>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</si>
  <si>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</si>
  <si>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</si>
  <si>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</si>
  <si>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</si>
  <si>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</si>
  <si>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</si>
  <si>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</si>
  <si>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</si>
  <si>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</si>
  <si>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</si>
  <si>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</si>
  <si>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</si>
  <si>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</si>
  <si>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</si>
  <si>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</si>
  <si>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</si>
  <si>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</si>
  <si>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</si>
  <si>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</si>
  <si>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</si>
  <si>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</si>
  <si>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</si>
  <si>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</si>
  <si>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</si>
  <si>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</si>
  <si>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</si>
  <si>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</si>
  <si>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</si>
  <si>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</si>
  <si>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</si>
  <si>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</si>
  <si>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</si>
  <si>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</si>
  <si>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</si>
  <si>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</si>
  <si>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</si>
  <si>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</si>
  <si>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</si>
  <si>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</si>
  <si>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</si>
  <si>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</si>
  <si>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</si>
  <si>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</si>
  <si>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</si>
  <si>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</si>
  <si>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</si>
  <si>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</si>
  <si>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</si>
  <si>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</si>
  <si>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</si>
  <si>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</si>
  <si>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</si>
  <si>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</si>
  <si>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</si>
  <si>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</si>
  <si>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</si>
  <si>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</si>
  <si>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</si>
  <si>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</si>
  <si>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</si>
  <si>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</si>
  <si>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</si>
  <si>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</si>
  <si>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</si>
  <si>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</si>
  <si>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</si>
  <si>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</si>
  <si>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</si>
  <si>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</si>
  <si>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</si>
  <si>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</si>
  <si>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</si>
  <si>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</si>
  <si>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</si>
  <si>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</si>
  <si>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</si>
  <si>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</si>
  <si>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</si>
  <si>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</si>
  <si>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</si>
  <si>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</si>
  <si>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</si>
  <si>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</si>
  <si>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</si>
  <si>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</si>
  <si>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</si>
  <si>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</si>
  <si>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</si>
  <si>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</si>
  <si>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</si>
  <si>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</si>
  <si>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</si>
  <si>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</si>
  <si>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</si>
  <si>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</si>
  <si>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</si>
  <si>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</si>
  <si>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</si>
  <si>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</si>
  <si>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</si>
  <si>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</si>
  <si>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</si>
  <si>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</si>
  <si>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</si>
  <si>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</si>
  <si>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</si>
  <si>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</si>
  <si>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</si>
  <si>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</si>
  <si>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</si>
  <si>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</si>
  <si>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</si>
  <si>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</si>
  <si>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</si>
  <si>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</si>
  <si>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</si>
  <si>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</si>
  <si>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</si>
  <si>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</si>
  <si>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</si>
  <si>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</si>
  <si>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</si>
  <si>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</si>
  <si>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</si>
  <si>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</si>
  <si>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</si>
  <si>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</si>
  <si>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</si>
  <si>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</si>
  <si>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</si>
  <si>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</si>
  <si>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</si>
  <si>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</si>
  <si>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</si>
  <si>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</si>
  <si>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</si>
  <si>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</si>
  <si>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</si>
  <si>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</si>
  <si>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</si>
  <si>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</si>
  <si>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</si>
  <si>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</si>
  <si>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</si>
  <si>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</si>
  <si>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</si>
  <si>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</si>
  <si>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</si>
  <si>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</si>
  <si>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</si>
  <si>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</si>
  <si>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</si>
  <si>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</si>
  <si>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</si>
  <si>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</si>
  <si>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</si>
  <si>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</si>
  <si>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</si>
  <si>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</si>
  <si>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</si>
  <si>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</si>
  <si>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</si>
  <si>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</si>
  <si>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</si>
  <si>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</si>
  <si>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</si>
  <si>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</si>
  <si>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</si>
  <si>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</si>
  <si>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</si>
  <si>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</si>
  <si>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</si>
  <si>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</si>
  <si>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</si>
  <si>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</si>
  <si>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</si>
  <si>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</si>
  <si>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</si>
  <si>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</si>
  <si>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</si>
  <si>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</si>
  <si>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</si>
  <si>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</si>
  <si>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</si>
  <si>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</si>
  <si>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</si>
  <si>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</si>
  <si>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</si>
  <si>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</si>
  <si>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</si>
  <si>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</si>
  <si>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</si>
  <si>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</si>
  <si>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</si>
  <si>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</si>
  <si>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</si>
  <si>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</si>
  <si>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</si>
  <si>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</si>
  <si>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</si>
  <si>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</si>
  <si>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</si>
  <si>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</si>
  <si>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</si>
  <si>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</si>
  <si>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</si>
  <si>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</si>
  <si>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</si>
  <si>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</si>
  <si>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</si>
  <si>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</si>
  <si>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</si>
  <si>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</si>
  <si>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</si>
  <si>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</si>
  <si>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</si>
  <si>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</si>
  <si>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</si>
  <si>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</si>
  <si>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</si>
  <si>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</si>
  <si>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</si>
  <si>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</si>
  <si>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</si>
  <si>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</si>
  <si>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</si>
  <si>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</si>
  <si>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</si>
  <si>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</si>
  <si>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</si>
  <si>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</si>
  <si>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</si>
  <si>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</si>
  <si>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</si>
  <si>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</si>
  <si>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</si>
  <si>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</si>
  <si>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</si>
  <si>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</si>
  <si>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</si>
  <si>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</si>
  <si>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</si>
  <si>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</si>
  <si>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</si>
  <si>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</si>
  <si>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</si>
  <si>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</si>
  <si>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</si>
  <si>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</si>
  <si>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</si>
  <si>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</si>
  <si>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</si>
  <si>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</si>
  <si>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</si>
  <si>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</si>
  <si>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</si>
  <si>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</si>
  <si>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</si>
  <si>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</si>
  <si>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</si>
  <si>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</si>
  <si>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</si>
  <si>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</si>
  <si>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</si>
  <si>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</si>
  <si>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</si>
  <si>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</si>
  <si>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</si>
  <si>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</si>
  <si>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</si>
  <si>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</si>
  <si>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</si>
  <si>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</si>
  <si>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</si>
  <si>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</si>
  <si>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</si>
  <si>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</si>
  <si>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</si>
  <si>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</si>
  <si>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</si>
  <si>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</si>
  <si>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</si>
  <si>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</si>
  <si>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</si>
  <si>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</si>
  <si>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</si>
  <si>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</si>
  <si>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</si>
  <si>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</si>
  <si>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</si>
  <si>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</si>
  <si>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</si>
  <si>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</si>
  <si>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</si>
  <si>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</si>
  <si>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</si>
  <si>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</si>
  <si>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</si>
  <si>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</si>
  <si>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</si>
  <si>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</si>
  <si>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</si>
  <si>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</si>
  <si>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</si>
  <si>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</si>
  <si>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</si>
  <si>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</si>
  <si>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</si>
  <si>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</si>
  <si>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</si>
  <si>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</si>
  <si>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</si>
  <si>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</si>
  <si>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</si>
  <si>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</si>
  <si>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</si>
  <si>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</si>
  <si>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</si>
  <si>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</si>
  <si>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</si>
  <si>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</si>
  <si>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</si>
  <si>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</si>
  <si>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</si>
  <si>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</si>
  <si>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</si>
  <si>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</si>
  <si>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</si>
  <si>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</si>
  <si>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</si>
  <si>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</si>
  <si>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</si>
  <si>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</si>
  <si>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</si>
  <si>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</si>
  <si>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</si>
  <si>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</si>
  <si>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</si>
  <si>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</si>
  <si>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</si>
  <si>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</si>
  <si>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</si>
  <si>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</si>
  <si>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</si>
  <si>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</si>
  <si>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</si>
  <si>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</si>
  <si>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</si>
  <si>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</si>
  <si>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</si>
  <si>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</si>
  <si>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</si>
  <si>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</si>
  <si>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</si>
  <si>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</si>
  <si>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</si>
  <si>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</si>
  <si>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</si>
  <si>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</si>
  <si>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</si>
  <si>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</si>
  <si>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</si>
  <si>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</si>
  <si>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</si>
  <si>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</si>
  <si>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</si>
  <si>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</si>
  <si>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</si>
  <si>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</si>
  <si>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</si>
  <si>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</si>
  <si>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</si>
  <si>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</si>
  <si>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</si>
  <si>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</si>
  <si>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</si>
  <si>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</si>
  <si>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</si>
  <si>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</si>
  <si>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</si>
  <si>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</si>
  <si>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</si>
  <si>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</si>
  <si>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</si>
  <si>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</si>
  <si>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</si>
  <si>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</si>
  <si>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</si>
  <si>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</si>
  <si>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</si>
  <si>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</si>
  <si>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</si>
  <si>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</si>
  <si>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</si>
  <si>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</si>
  <si>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</si>
  <si>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</si>
  <si>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</si>
  <si>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</si>
  <si>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</si>
  <si>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</si>
  <si>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</si>
  <si>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</si>
  <si>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</si>
  <si>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</si>
  <si>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</si>
  <si>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</si>
  <si>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</si>
  <si>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</si>
  <si>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</si>
  <si>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</si>
  <si>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</si>
  <si>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</si>
  <si>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</si>
  <si>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</si>
  <si>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</si>
  <si>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</si>
  <si>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</si>
  <si>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</si>
  <si>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</si>
  <si>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</si>
  <si>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</si>
  <si>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</si>
  <si>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</si>
  <si>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</si>
  <si>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</si>
  <si>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</si>
  <si>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</si>
  <si>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</si>
  <si>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</si>
  <si>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</si>
  <si>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</si>
  <si>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</si>
  <si>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</si>
  <si>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</si>
  <si>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</si>
  <si>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</si>
  <si>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</si>
  <si>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</si>
  <si>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</si>
  <si>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</si>
  <si>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</si>
  <si>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</si>
  <si>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</si>
  <si>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</si>
  <si>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</si>
  <si>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</si>
  <si>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</si>
  <si>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</si>
  <si>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</si>
  <si>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</si>
  <si>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</si>
  <si>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</si>
  <si>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</si>
  <si>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</si>
  <si>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</si>
  <si>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</si>
  <si>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</si>
  <si>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</si>
  <si>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</si>
  <si>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</si>
  <si>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</si>
  <si>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</si>
  <si>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</si>
  <si>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</si>
  <si>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</si>
  <si>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</si>
  <si>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</si>
  <si>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</si>
  <si>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</si>
  <si>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</si>
  <si>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</si>
  <si>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</si>
  <si>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</si>
  <si>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</si>
  <si>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</si>
  <si>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</si>
  <si>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</si>
  <si>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</si>
  <si>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</si>
  <si>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</si>
  <si>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</si>
  <si>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</si>
  <si>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</si>
  <si>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</si>
  <si>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</si>
  <si>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</si>
  <si>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</si>
  <si>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</si>
  <si>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</si>
  <si>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</si>
  <si>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</si>
  <si>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</si>
  <si>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</si>
  <si>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</si>
  <si>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</si>
  <si>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</si>
  <si>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</si>
  <si>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</si>
  <si>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</si>
  <si>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</si>
  <si>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</si>
  <si>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</si>
  <si>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</si>
  <si>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</si>
  <si>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</si>
  <si>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</si>
  <si>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</si>
  <si>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</si>
  <si>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</si>
  <si>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</si>
  <si>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</si>
  <si>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</si>
  <si>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</si>
  <si>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</si>
  <si>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</si>
  <si>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</si>
  <si>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</si>
  <si>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</si>
  <si>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</si>
  <si>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</si>
  <si>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</si>
  <si>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</si>
  <si>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</si>
  <si>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</si>
  <si>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</si>
  <si>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</si>
  <si>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</si>
  <si>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</si>
  <si>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</si>
  <si>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</si>
  <si>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</si>
  <si>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</si>
  <si>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</si>
  <si>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</si>
  <si>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</si>
  <si>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</si>
  <si>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</si>
  <si>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</si>
  <si>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</si>
  <si>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</si>
  <si>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</si>
  <si>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</si>
  <si>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</si>
  <si>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</si>
  <si>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</si>
  <si>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</si>
  <si>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</si>
  <si>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</si>
  <si>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</si>
  <si>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</si>
  <si>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</si>
  <si>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</si>
  <si>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</si>
  <si>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</si>
  <si>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</si>
  <si>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</si>
  <si>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</si>
  <si>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</si>
  <si>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</si>
  <si>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</si>
  <si>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</si>
  <si>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</si>
  <si>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</si>
  <si>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</si>
  <si>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</si>
  <si>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</si>
  <si>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</si>
  <si>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</si>
  <si>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</si>
  <si>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</si>
  <si>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</si>
  <si>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</si>
  <si>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</si>
  <si>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</si>
  <si>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</si>
  <si>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</si>
  <si>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</si>
  <si>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</si>
  <si>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</si>
  <si>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</si>
  <si>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</si>
  <si>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</si>
  <si>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</si>
  <si>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</si>
  <si>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</si>
  <si>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</si>
  <si>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</si>
  <si>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</si>
  <si>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</si>
  <si>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</si>
  <si>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</si>
  <si>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</si>
  <si>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</si>
  <si>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</si>
  <si>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</si>
  <si>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</si>
  <si>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</si>
  <si>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</si>
  <si>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</si>
  <si>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</si>
  <si>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</si>
  <si>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</si>
  <si>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</si>
  <si>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</si>
  <si>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</si>
  <si>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</si>
  <si>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</si>
  <si>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</si>
  <si>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</si>
  <si>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</si>
  <si>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</si>
  <si>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</si>
  <si>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</si>
  <si>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</si>
  <si>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</si>
  <si>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</si>
  <si>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</si>
  <si>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</si>
  <si>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</si>
  <si>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</si>
  <si>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</si>
  <si>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</si>
  <si>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</si>
  <si>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</si>
  <si>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</si>
  <si>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</si>
  <si>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</si>
  <si>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</si>
  <si>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</si>
  <si>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</si>
  <si>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</si>
  <si>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</si>
  <si>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</si>
  <si>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</si>
  <si>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</si>
  <si>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</si>
  <si>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</si>
  <si>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</si>
  <si>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</si>
  <si>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</si>
  <si>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</si>
  <si>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</si>
  <si>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</si>
  <si>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</si>
  <si>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</si>
  <si>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</si>
  <si>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</si>
  <si>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</si>
  <si>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</si>
  <si>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</si>
  <si>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</si>
  <si>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</si>
  <si>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</si>
  <si>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</si>
  <si>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</si>
  <si>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</si>
  <si>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</si>
  <si>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</si>
  <si>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</si>
  <si>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</si>
  <si>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</si>
  <si>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</si>
  <si>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</si>
  <si>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</si>
  <si>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</si>
  <si>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</si>
  <si>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</si>
  <si>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</si>
  <si>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</si>
  <si>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</si>
  <si>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</si>
  <si>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</si>
  <si>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</si>
  <si>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</si>
  <si>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</si>
  <si>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</si>
  <si>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</si>
  <si>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</si>
  <si>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</si>
  <si>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</si>
  <si>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</si>
  <si>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</si>
  <si>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</si>
  <si>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</si>
  <si>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</si>
  <si>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</si>
  <si>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</si>
  <si>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</si>
  <si>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</si>
  <si>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</si>
  <si>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</si>
  <si>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</si>
  <si>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</si>
  <si>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</si>
  <si>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</si>
  <si>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</si>
  <si>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</si>
  <si>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</si>
  <si>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</si>
  <si>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</si>
  <si>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</si>
  <si>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</si>
  <si>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</si>
  <si>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</si>
  <si>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</si>
  <si>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</si>
  <si>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</si>
  <si>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</si>
  <si>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</si>
  <si>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</si>
  <si>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</si>
  <si>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</si>
  <si>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</si>
  <si>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</si>
  <si>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</si>
  <si>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</si>
  <si>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</si>
  <si>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</si>
  <si>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</si>
  <si>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</si>
  <si>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</si>
  <si>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</si>
  <si>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</si>
  <si>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</si>
  <si>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</si>
  <si>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</si>
  <si>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</si>
  <si>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</si>
  <si>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</si>
  <si>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</si>
  <si>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</si>
  <si>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</si>
  <si>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</si>
  <si>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</si>
  <si>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</si>
  <si>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</si>
  <si>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</si>
  <si>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</si>
  <si>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</si>
  <si>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</si>
  <si>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</si>
  <si>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</si>
  <si>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</si>
  <si>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</si>
  <si>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</si>
  <si>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</si>
  <si>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</si>
  <si>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</si>
  <si>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</si>
  <si>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</si>
  <si>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</si>
  <si>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</si>
  <si>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</si>
  <si>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</si>
  <si>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</si>
  <si>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</si>
  <si>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</si>
  <si>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</si>
  <si>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</si>
  <si>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</si>
  <si>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</si>
  <si>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</si>
  <si>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</si>
  <si>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</si>
  <si>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</si>
  <si>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</si>
  <si>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</si>
  <si>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</si>
  <si>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</si>
  <si>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</si>
  <si>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</si>
  <si>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</si>
  <si>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</si>
  <si>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</si>
  <si>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</si>
  <si>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</si>
  <si>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</si>
  <si>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</si>
  <si>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</si>
  <si>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</si>
  <si>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</si>
  <si>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</si>
  <si>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</si>
  <si>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</si>
  <si>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</si>
  <si>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</si>
  <si>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</si>
  <si>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</si>
  <si>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</si>
  <si>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</si>
  <si>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</si>
  <si>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</si>
  <si>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</si>
  <si>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</si>
  <si>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</si>
  <si>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</si>
  <si>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</si>
  <si>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</si>
  <si>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</si>
  <si>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</si>
  <si>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</si>
  <si>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</si>
  <si>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</si>
  <si>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</si>
  <si>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</si>
  <si>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</si>
  <si>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</si>
  <si>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</si>
  <si>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</si>
  <si>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</si>
  <si>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</si>
  <si>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</si>
  <si>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</si>
  <si>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</si>
  <si>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</si>
  <si>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</si>
  <si>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</si>
  <si>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</si>
  <si>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</si>
  <si>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</si>
  <si>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</si>
  <si>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</si>
  <si>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</si>
  <si>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</si>
  <si>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</si>
  <si>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</si>
  <si>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</si>
  <si>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</si>
  <si>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</si>
  <si>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</si>
  <si>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</si>
  <si>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</si>
  <si>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</si>
  <si>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</si>
  <si>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</si>
  <si>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</si>
  <si>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</si>
  <si>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</si>
  <si>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</si>
  <si>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</si>
  <si>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</si>
  <si>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</si>
  <si>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</si>
  <si>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</si>
  <si>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</si>
  <si>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</si>
  <si>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</si>
  <si>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</si>
  <si>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</si>
  <si>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</si>
  <si>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</si>
  <si>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</si>
  <si>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</si>
  <si>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</si>
  <si>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</si>
  <si>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</si>
  <si>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</si>
  <si>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</si>
  <si>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</si>
  <si>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</si>
  <si>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</si>
  <si>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</si>
  <si>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</si>
  <si>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</si>
  <si>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</si>
  <si>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</si>
  <si>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</si>
  <si>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</si>
  <si>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</si>
  <si>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</si>
  <si>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</si>
  <si>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</si>
  <si>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</si>
  <si>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</si>
  <si>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</si>
  <si>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</si>
  <si>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</si>
  <si>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</si>
  <si>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</si>
  <si>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</si>
  <si>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</si>
  <si>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</si>
  <si>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</si>
  <si>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</si>
  <si>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</si>
  <si>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</si>
  <si>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</si>
  <si>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</si>
  <si>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</si>
  <si>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</si>
  <si>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</si>
  <si>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</si>
  <si>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</si>
  <si>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</si>
  <si>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</si>
  <si>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</si>
  <si>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</si>
  <si>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</si>
  <si>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</si>
  <si>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</si>
  <si>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</si>
  <si>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</si>
  <si>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</si>
  <si>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</si>
  <si>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</si>
  <si>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</si>
  <si>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</si>
  <si>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</si>
  <si>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</si>
  <si>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</si>
  <si>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</si>
  <si>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</si>
  <si>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</si>
  <si>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</si>
  <si>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</si>
  <si>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</si>
  <si>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</si>
  <si>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</si>
  <si>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</si>
  <si>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</si>
  <si>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</si>
  <si>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</si>
  <si>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</si>
  <si>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</si>
  <si>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</si>
  <si>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</si>
  <si>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</si>
  <si>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</si>
  <si>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</si>
  <si>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</si>
  <si>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</si>
  <si>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</si>
  <si>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</si>
  <si>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</si>
  <si>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</si>
  <si>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</si>
  <si>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</si>
  <si>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</si>
  <si>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</si>
  <si>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</si>
  <si>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</si>
  <si>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</si>
  <si>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</si>
  <si>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</si>
  <si>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</si>
  <si>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</si>
  <si>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</si>
  <si>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</si>
  <si>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</si>
  <si>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</si>
  <si>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</si>
  <si>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</si>
  <si>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</si>
  <si>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</si>
  <si>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</si>
  <si>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</si>
  <si>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</si>
  <si>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</si>
  <si>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</si>
  <si>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</si>
  <si>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</si>
  <si>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</si>
  <si>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</si>
  <si>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</si>
  <si>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</si>
  <si>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</si>
  <si>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</si>
  <si>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</si>
  <si>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</si>
  <si>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</si>
  <si>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</si>
  <si>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</si>
  <si>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</si>
  <si>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</si>
  <si>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</si>
  <si>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</si>
  <si>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</si>
  <si>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</si>
  <si>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</si>
  <si>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</si>
  <si>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</si>
  <si>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</si>
  <si>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</si>
  <si>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</si>
  <si>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</si>
  <si>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</si>
  <si>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</si>
  <si>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</si>
  <si>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</si>
  <si>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</si>
  <si>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</si>
  <si>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</si>
  <si>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</si>
  <si>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</si>
  <si>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</si>
  <si>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</si>
  <si>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</si>
  <si>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</si>
  <si>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</si>
  <si>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</si>
  <si>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</si>
  <si>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</si>
  <si>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</si>
  <si>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</si>
  <si>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</si>
  <si>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</si>
  <si>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</si>
  <si>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</si>
  <si>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</si>
  <si>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</si>
  <si>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</si>
  <si>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</si>
  <si>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</si>
  <si>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</si>
  <si>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</si>
  <si>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</si>
  <si>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</si>
  <si>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</si>
  <si>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</si>
  <si>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</si>
  <si>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</si>
  <si>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</si>
  <si>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</si>
  <si>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</si>
  <si>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</si>
  <si>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</si>
  <si>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</si>
  <si>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</si>
  <si>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</si>
  <si>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</si>
  <si>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</si>
  <si>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</si>
  <si>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</si>
  <si>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</si>
  <si>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</si>
  <si>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</si>
  <si>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</si>
  <si>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</si>
  <si>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</si>
  <si>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</si>
  <si>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</si>
  <si>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</si>
  <si>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</si>
  <si>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</si>
  <si>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</si>
  <si>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</si>
  <si>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</si>
  <si>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</si>
  <si>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</si>
  <si>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</si>
  <si>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</si>
  <si>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</si>
  <si>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</si>
  <si>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</si>
  <si>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</si>
  <si>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</si>
  <si>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</si>
  <si>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</si>
  <si>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</si>
  <si>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</si>
  <si>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</si>
  <si>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</si>
  <si>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</si>
  <si>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</si>
  <si>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</si>
  <si>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</si>
  <si>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</si>
  <si>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</si>
  <si>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</si>
  <si>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</si>
  <si>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</si>
  <si>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</si>
  <si>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</si>
  <si>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</si>
  <si>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</si>
  <si>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</si>
  <si>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</si>
  <si>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</si>
  <si>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</si>
  <si>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</si>
  <si>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</si>
  <si>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</si>
  <si>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</si>
  <si>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</si>
  <si>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</si>
  <si>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</si>
  <si>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</si>
  <si>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</si>
  <si>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</si>
  <si>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</si>
  <si>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</si>
  <si>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</si>
  <si>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</si>
  <si>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</si>
  <si>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</si>
  <si>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</si>
  <si>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</si>
  <si>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</si>
  <si>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</si>
  <si>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</si>
  <si>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</si>
  <si>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</si>
  <si>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</si>
  <si>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</si>
  <si>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</si>
  <si>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</si>
  <si>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</si>
  <si>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</si>
  <si>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</si>
  <si>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</si>
  <si>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</si>
  <si>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</si>
  <si>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</si>
  <si>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</si>
  <si>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</si>
  <si>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</si>
  <si>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</si>
  <si>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</si>
  <si>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</si>
  <si>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</si>
  <si>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</si>
  <si>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</si>
  <si>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</si>
  <si>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</si>
  <si>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</si>
  <si>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</si>
  <si>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</si>
  <si>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</si>
  <si>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</si>
  <si>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</si>
  <si>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</si>
  <si>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</si>
  <si>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</si>
  <si>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</si>
  <si>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</si>
  <si>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</si>
  <si>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</si>
  <si>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</si>
  <si>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</si>
  <si>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</si>
  <si>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</si>
  <si>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</si>
  <si>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</si>
  <si>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</si>
  <si>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</si>
  <si>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</si>
  <si>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</si>
  <si>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</si>
  <si>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</si>
  <si>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</si>
  <si>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</si>
  <si>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</si>
  <si>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</si>
  <si>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</si>
  <si>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</si>
  <si>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</si>
  <si>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</si>
  <si>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</si>
  <si>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</si>
  <si>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</si>
  <si>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</si>
  <si>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</si>
  <si>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</si>
  <si>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</si>
  <si>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</si>
  <si>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</si>
  <si>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</si>
  <si>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</si>
  <si>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</si>
  <si>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</si>
  <si>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</si>
  <si>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</si>
  <si>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</si>
  <si>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</si>
  <si>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</si>
  <si>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</si>
  <si>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</si>
  <si>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</si>
  <si>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</si>
  <si>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</si>
  <si>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</si>
  <si>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</si>
  <si>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</si>
  <si>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</si>
  <si>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</si>
  <si>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</si>
  <si>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</si>
  <si>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</si>
  <si>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</si>
  <si>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</si>
  <si>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</si>
  <si>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</si>
  <si>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</si>
  <si>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</si>
  <si>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</si>
  <si>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</si>
  <si>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</si>
  <si>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</si>
  <si>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</si>
  <si>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</si>
  <si>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</si>
  <si>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</si>
  <si>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</si>
  <si>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</si>
  <si>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</si>
  <si>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</si>
  <si>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</si>
  <si>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</si>
  <si>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</si>
  <si>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</si>
  <si>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</si>
  <si>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</si>
  <si>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</si>
  <si>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</si>
  <si>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</si>
  <si>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</si>
  <si>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</si>
  <si>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</si>
  <si>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</si>
  <si>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</si>
  <si>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</si>
  <si>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</si>
  <si>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</si>
  <si>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</si>
  <si>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</si>
  <si>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</si>
  <si>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</si>
  <si>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</si>
  <si>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</si>
  <si>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</si>
  <si>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</si>
  <si>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</si>
  <si>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</si>
  <si>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</si>
  <si>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</si>
  <si>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</si>
  <si>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</si>
  <si>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</si>
  <si>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</si>
  <si>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</si>
  <si>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</si>
  <si>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</si>
  <si>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</si>
  <si>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</si>
  <si>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</si>
  <si>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</si>
  <si>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</si>
  <si>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</si>
  <si>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</si>
  <si>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</si>
  <si>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</si>
  <si>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</si>
  <si>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</si>
  <si>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</si>
  <si>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</si>
  <si>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</si>
  <si>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</si>
  <si>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</si>
  <si>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</si>
  <si>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</si>
  <si>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</si>
  <si>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</si>
  <si>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</si>
  <si>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</si>
  <si>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</si>
  <si>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</si>
  <si>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</si>
  <si>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</si>
  <si>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</si>
  <si>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</si>
  <si>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</si>
  <si>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</si>
  <si>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</si>
  <si>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</si>
  <si>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</si>
  <si>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</si>
  <si>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</si>
  <si>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</si>
  <si>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</si>
  <si>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</si>
  <si>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</si>
  <si>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</si>
  <si>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</si>
  <si>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</si>
  <si>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</si>
  <si>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</si>
  <si>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</si>
  <si>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</si>
  <si>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</si>
  <si>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</si>
  <si>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</si>
  <si>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</si>
  <si>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</si>
  <si>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</si>
  <si>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</si>
  <si>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</si>
  <si>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</si>
  <si>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</si>
  <si>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</si>
  <si>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</si>
  <si>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</si>
  <si>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</si>
  <si>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</si>
  <si>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</si>
  <si>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</si>
  <si>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</si>
  <si>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</si>
  <si>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</si>
  <si>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</si>
  <si>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</si>
  <si>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</si>
  <si>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</si>
  <si>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</si>
  <si>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</si>
  <si>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</si>
  <si>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</si>
  <si>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</si>
  <si>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</si>
  <si>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</si>
  <si>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</si>
  <si>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</si>
  <si>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</si>
  <si>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</si>
  <si>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</si>
  <si>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</si>
  <si>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</si>
  <si>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</si>
  <si>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</si>
  <si>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</si>
  <si>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</si>
  <si>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</si>
  <si>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</si>
  <si>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</si>
  <si>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</si>
  <si>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</si>
  <si>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</si>
  <si>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</si>
  <si>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</si>
  <si>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</si>
  <si>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</si>
  <si>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</si>
  <si>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</si>
  <si>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</si>
  <si>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</si>
  <si>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</si>
  <si>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</si>
  <si>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</si>
  <si>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</si>
  <si>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</si>
  <si>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</si>
  <si>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</si>
  <si>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</si>
  <si>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</si>
  <si>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</si>
  <si>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</si>
  <si>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</si>
  <si>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</si>
  <si>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</si>
  <si>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</si>
  <si>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</si>
  <si>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</si>
  <si>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</si>
  <si>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</si>
  <si>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</si>
  <si>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</si>
  <si>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</si>
  <si>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</si>
  <si>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</si>
  <si>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</si>
  <si>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</si>
  <si>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</si>
  <si>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</si>
  <si>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</si>
  <si>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</si>
  <si>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</si>
  <si>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</si>
  <si>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</si>
  <si>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</si>
  <si>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</si>
  <si>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</si>
  <si>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</si>
  <si>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</si>
  <si>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</si>
  <si>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</si>
  <si>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</si>
  <si>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</si>
  <si>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</si>
  <si>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</si>
  <si>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</si>
  <si>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</si>
  <si>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</si>
  <si>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</si>
  <si>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</si>
  <si>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</si>
  <si>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</si>
  <si>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</si>
  <si>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</si>
  <si>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</si>
  <si>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</si>
  <si>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</si>
  <si>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</si>
  <si>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</si>
  <si>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</si>
  <si>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</si>
  <si>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</si>
  <si>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</si>
  <si>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</si>
  <si>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</si>
  <si>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</si>
  <si>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</si>
  <si>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</si>
  <si>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</si>
  <si>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</si>
  <si>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</si>
  <si>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</si>
  <si>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</si>
  <si>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</si>
  <si>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</si>
  <si>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</si>
  <si>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</si>
  <si>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</si>
  <si>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</si>
  <si>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</si>
  <si>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</si>
  <si>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</si>
  <si>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</si>
  <si>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</si>
  <si>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</si>
  <si>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</si>
  <si>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</si>
  <si>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</si>
  <si>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</si>
  <si>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</si>
  <si>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</si>
  <si>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</si>
  <si>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</si>
  <si>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</si>
  <si>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</si>
  <si>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</si>
  <si>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</si>
  <si>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</si>
  <si>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</si>
  <si>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</si>
  <si>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</si>
  <si>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</si>
  <si>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</si>
  <si>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</si>
  <si>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</si>
  <si>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</si>
  <si>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</si>
  <si>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</si>
  <si>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</si>
  <si>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</si>
  <si>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</si>
  <si>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</si>
  <si>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</si>
  <si>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</si>
  <si>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</si>
  <si>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</si>
  <si>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</si>
  <si>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</si>
  <si>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</si>
  <si>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</si>
  <si>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</si>
  <si>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</si>
  <si>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</si>
  <si>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</si>
  <si>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</si>
  <si>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</si>
  <si>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</si>
  <si>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</si>
  <si>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</si>
  <si>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</si>
  <si>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</si>
  <si>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</si>
  <si>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</si>
  <si>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</si>
  <si>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</si>
  <si>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</si>
  <si>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</si>
  <si>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</si>
  <si>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</si>
  <si>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</si>
  <si>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</si>
  <si>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</si>
  <si>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</si>
  <si>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</si>
  <si>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</si>
  <si>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</si>
  <si>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</si>
  <si>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</si>
  <si>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</si>
  <si>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</si>
  <si>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</si>
  <si>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</si>
  <si>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</si>
  <si>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</si>
  <si>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</si>
  <si>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</si>
  <si>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</si>
  <si>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</si>
  <si>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</si>
  <si>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</si>
  <si>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</si>
  <si>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</si>
  <si>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</si>
  <si>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</si>
  <si>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</si>
  <si>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</si>
  <si>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</si>
  <si>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</si>
  <si>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</si>
  <si>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</si>
  <si>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</si>
  <si>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</si>
  <si>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</si>
  <si>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</si>
  <si>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</si>
  <si>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</si>
  <si>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</si>
  <si>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</si>
  <si>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</si>
  <si>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</si>
  <si>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</si>
  <si>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</si>
  <si>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</si>
  <si>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</si>
  <si>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</si>
  <si>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</si>
  <si>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</si>
  <si>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</si>
  <si>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</si>
  <si>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</si>
  <si>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</si>
  <si>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</si>
  <si>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</si>
  <si>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</si>
  <si>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</si>
  <si>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</si>
  <si>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</si>
  <si>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</si>
  <si>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</si>
  <si>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</si>
  <si>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</si>
  <si>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</si>
  <si>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</si>
  <si>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</si>
  <si>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</si>
  <si>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</si>
  <si>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</si>
  <si>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</si>
  <si>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</si>
  <si>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</si>
  <si>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</si>
  <si>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</si>
  <si>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</si>
  <si>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</si>
  <si>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</si>
  <si>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</si>
  <si>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</si>
  <si>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</si>
  <si>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</si>
  <si>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</si>
  <si>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</si>
  <si>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</si>
  <si>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</si>
  <si>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</si>
  <si>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</si>
  <si>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</si>
  <si>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</si>
  <si>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</si>
  <si>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</si>
  <si>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</si>
  <si>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</si>
  <si>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</si>
  <si>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</si>
  <si>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</si>
  <si>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</si>
  <si>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</si>
  <si>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</si>
  <si>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</si>
  <si>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</si>
  <si>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</si>
  <si>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</si>
  <si>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</si>
  <si>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</si>
  <si>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</si>
  <si>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</si>
  <si>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</si>
  <si>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</si>
  <si>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</si>
  <si>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</si>
  <si>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</si>
  <si>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</si>
  <si>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</si>
  <si>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</si>
  <si>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</si>
  <si>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</si>
  <si>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</si>
  <si>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</si>
  <si>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</si>
  <si>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</si>
  <si>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</si>
  <si>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</si>
  <si>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</si>
  <si>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</si>
  <si>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</si>
  <si>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</si>
  <si>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</si>
  <si>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</si>
  <si>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</si>
  <si>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</si>
  <si>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</si>
  <si>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</si>
  <si>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</si>
  <si>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</si>
  <si>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</si>
  <si>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</si>
  <si>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</si>
  <si>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</si>
  <si>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</si>
  <si>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</si>
  <si>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</si>
  <si>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</si>
  <si>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</si>
  <si>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</si>
  <si>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</si>
  <si>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</si>
  <si>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</si>
  <si>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</si>
  <si>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</si>
  <si>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</si>
  <si>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</si>
  <si>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</si>
  <si>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</si>
  <si>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</si>
  <si>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</si>
  <si>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</si>
  <si>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</si>
  <si>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</si>
  <si>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</si>
  <si>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</si>
  <si>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</si>
  <si>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</si>
  <si>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</si>
  <si>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</si>
  <si>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</si>
  <si>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</si>
  <si>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</si>
  <si>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</si>
  <si>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</si>
  <si>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</si>
  <si>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</si>
  <si>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</si>
  <si>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</si>
  <si>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</si>
  <si>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</si>
  <si>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</si>
  <si>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</si>
  <si>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</si>
  <si>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</si>
  <si>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</si>
  <si>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</si>
  <si>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</si>
  <si>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</si>
  <si>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</si>
  <si>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</si>
  <si>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</si>
  <si>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</si>
  <si>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</si>
  <si>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</si>
  <si>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</si>
  <si>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</si>
  <si>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</si>
  <si>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</si>
  <si>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</si>
  <si>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</si>
  <si>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</si>
  <si>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</si>
  <si>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</si>
  <si>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</si>
  <si>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</si>
  <si>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</si>
  <si>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</si>
  <si>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</si>
  <si>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</si>
  <si>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</si>
  <si>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</si>
  <si>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</si>
  <si>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</si>
  <si>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</si>
  <si>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</si>
  <si>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</si>
  <si>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</si>
  <si>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</si>
  <si>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</si>
  <si>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</si>
  <si>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</si>
  <si>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</si>
  <si>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</si>
  <si>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</si>
  <si>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</si>
  <si>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</si>
  <si>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</si>
  <si>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</si>
  <si>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</si>
  <si>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</si>
  <si>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</si>
  <si>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</si>
  <si>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</si>
  <si>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</si>
  <si>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</si>
  <si>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</si>
  <si>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</si>
  <si>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</si>
  <si>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</si>
  <si>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</si>
  <si>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</si>
  <si>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</si>
  <si>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</si>
  <si>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</si>
  <si>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</si>
  <si>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</si>
  <si>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</si>
  <si>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</si>
  <si>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</si>
  <si>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</si>
  <si>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</si>
  <si>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</si>
  <si>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</si>
  <si>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</si>
  <si>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</si>
  <si>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</si>
  <si>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</si>
  <si>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</si>
  <si>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</si>
  <si>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</si>
  <si>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</si>
  <si>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</si>
  <si>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</si>
  <si>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</si>
  <si>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</si>
  <si>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</si>
  <si>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</si>
  <si>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</si>
  <si>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</si>
  <si>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</si>
  <si>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</si>
  <si>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</si>
  <si>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</si>
  <si>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</si>
  <si>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</si>
  <si>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</si>
  <si>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</si>
  <si>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</si>
  <si>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</si>
  <si>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</si>
  <si>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</si>
  <si>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</si>
  <si>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</si>
  <si>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</si>
  <si>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</si>
  <si>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</si>
  <si>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</si>
  <si>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</si>
  <si>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</si>
  <si>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</si>
  <si>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</si>
  <si>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</si>
  <si>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</si>
  <si>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</si>
  <si>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</si>
  <si>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</si>
  <si>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</si>
  <si>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</si>
  <si>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</si>
  <si>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</si>
  <si>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</si>
  <si>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</si>
  <si>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</si>
  <si>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</si>
  <si>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</si>
  <si>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</si>
  <si>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</si>
  <si>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</si>
  <si>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</si>
  <si>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</si>
  <si>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</si>
  <si>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</si>
  <si>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</si>
  <si>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</si>
  <si>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</si>
  <si>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</si>
  <si>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</si>
  <si>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</si>
  <si>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</si>
  <si>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</si>
  <si>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</si>
  <si>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</si>
  <si>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</si>
  <si>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</si>
  <si>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</si>
  <si>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</si>
  <si>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</si>
  <si>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</si>
  <si>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</si>
  <si>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</si>
  <si>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</si>
  <si>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</si>
  <si>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</si>
  <si>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</si>
  <si>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</si>
  <si>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</si>
  <si>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</si>
  <si>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</si>
  <si>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</si>
  <si>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</si>
  <si>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</si>
  <si>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</si>
  <si>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</si>
  <si>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</si>
  <si>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</si>
  <si>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</si>
  <si>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</si>
  <si>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</si>
  <si>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</si>
  <si>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</si>
  <si>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</si>
  <si>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</si>
  <si>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</si>
  <si>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</si>
  <si>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</si>
  <si>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</si>
  <si>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</si>
  <si>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</si>
  <si>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</si>
  <si>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</si>
  <si>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</si>
  <si>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</si>
  <si>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</si>
  <si>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</si>
  <si>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</si>
  <si>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</si>
  <si>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</si>
  <si>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</si>
  <si>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</si>
  <si>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</si>
  <si>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</si>
  <si>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</si>
  <si>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</si>
  <si>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</si>
  <si>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</si>
  <si>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</si>
  <si>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</si>
  <si>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</si>
  <si>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</si>
  <si>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</si>
  <si>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</si>
  <si>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</si>
  <si>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</si>
  <si>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</si>
  <si>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</si>
  <si>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</si>
  <si>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</si>
  <si>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</si>
  <si>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</si>
  <si>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</si>
  <si>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</si>
  <si>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</si>
  <si>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</si>
  <si>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</si>
  <si>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</si>
  <si>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</si>
  <si>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</si>
  <si>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</si>
  <si>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</si>
  <si>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</si>
  <si>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</si>
  <si>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</si>
  <si>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</si>
  <si>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</si>
  <si>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</si>
  <si>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</si>
  <si>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</si>
  <si>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</si>
  <si>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</si>
  <si>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</si>
  <si>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</si>
  <si>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</si>
  <si>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</si>
  <si>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</si>
  <si>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</si>
  <si>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</si>
  <si>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</si>
  <si>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</si>
  <si>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</si>
  <si>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</si>
  <si>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</si>
  <si>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</si>
  <si>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</si>
  <si>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</si>
  <si>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</si>
  <si>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</si>
  <si>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</si>
  <si>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</si>
  <si>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</si>
  <si>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</si>
  <si>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</si>
  <si>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</si>
  <si>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</si>
  <si>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</si>
  <si>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</si>
  <si>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</si>
  <si>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</si>
  <si>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</si>
  <si>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</si>
  <si>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</si>
  <si>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</si>
  <si>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</si>
  <si>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</si>
  <si>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</si>
  <si>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</si>
  <si>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</si>
  <si>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</si>
  <si>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</si>
  <si>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</si>
  <si>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</si>
  <si>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</si>
  <si>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</si>
  <si>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</si>
  <si>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</si>
  <si>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</si>
  <si>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</si>
  <si>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</si>
  <si>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</si>
  <si>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</si>
  <si>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</si>
  <si>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</si>
  <si>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</si>
  <si>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</si>
  <si>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</si>
  <si>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</si>
  <si>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</si>
  <si>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</si>
  <si>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</si>
  <si>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</si>
  <si>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</si>
  <si>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</si>
  <si>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</si>
  <si>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</si>
  <si>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</si>
  <si>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</si>
  <si>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</si>
  <si>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</si>
  <si>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</si>
  <si>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</si>
  <si>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</si>
  <si>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</si>
  <si>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</si>
  <si>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</si>
  <si>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</si>
  <si>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</si>
  <si>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</si>
  <si>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</si>
  <si>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</si>
  <si>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</si>
  <si>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</si>
  <si>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</si>
  <si>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</si>
  <si>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</si>
  <si>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</si>
  <si>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</si>
  <si>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</si>
  <si>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</si>
  <si>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</si>
  <si>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</si>
  <si>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</si>
  <si>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</si>
  <si>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</si>
  <si>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</si>
  <si>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</si>
  <si>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</si>
  <si>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</si>
  <si>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</si>
  <si>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</si>
  <si>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</si>
  <si>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</si>
  <si>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</si>
  <si>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</si>
  <si>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</si>
  <si>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</si>
  <si>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</si>
  <si>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</si>
  <si>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</si>
  <si>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</si>
  <si>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</si>
  <si>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</si>
  <si>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</si>
  <si>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</si>
  <si>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</si>
  <si>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</si>
  <si>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</si>
  <si>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</si>
  <si>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</si>
  <si>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</si>
  <si>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</si>
  <si>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</si>
  <si>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</si>
  <si>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</si>
  <si>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</si>
  <si>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</si>
  <si>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</si>
  <si>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</si>
  <si>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</si>
  <si>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</si>
  <si>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</si>
  <si>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</si>
  <si>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</si>
  <si>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</si>
  <si>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</si>
  <si>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</si>
  <si>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</si>
  <si>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</si>
  <si>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</si>
  <si>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</si>
  <si>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</si>
  <si>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</si>
  <si>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</si>
  <si>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</si>
  <si>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</si>
  <si>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</si>
  <si>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</si>
  <si>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</si>
  <si>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</si>
  <si>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</si>
  <si>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</si>
  <si>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</si>
  <si>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</si>
  <si>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</si>
  <si>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</si>
  <si>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</si>
  <si>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</si>
  <si>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</si>
  <si>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</si>
  <si>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</si>
  <si>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</si>
  <si>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</si>
  <si>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</si>
  <si>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</si>
  <si>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</si>
  <si>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</si>
  <si>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</si>
  <si>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</si>
  <si>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</si>
  <si>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</si>
  <si>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</si>
  <si>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</si>
  <si>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</si>
  <si>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</si>
  <si>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</si>
  <si>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</si>
  <si>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</si>
  <si>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</si>
  <si>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</si>
  <si>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</si>
  <si>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</si>
  <si>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</si>
  <si>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</si>
  <si>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</si>
  <si>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</si>
  <si>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</si>
  <si>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</si>
  <si>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</si>
  <si>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</si>
  <si>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</si>
  <si>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</si>
  <si>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</si>
  <si>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</si>
  <si>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</si>
  <si>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</si>
  <si>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</si>
  <si>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</si>
  <si>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</si>
  <si>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</si>
  <si>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</si>
  <si>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</si>
  <si>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</si>
  <si>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</si>
  <si>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</si>
  <si>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</si>
  <si>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</si>
  <si>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</si>
  <si>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</si>
  <si>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</si>
  <si>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</si>
  <si>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</si>
  <si>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</si>
  <si>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</si>
  <si>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</si>
  <si>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</si>
  <si>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</si>
  <si>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</si>
  <si>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</si>
  <si>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</si>
  <si>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</si>
  <si>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</si>
  <si>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</si>
  <si>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</si>
  <si>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</si>
  <si>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</si>
  <si>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</si>
  <si>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</si>
  <si>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</si>
  <si>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</si>
  <si>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</si>
  <si>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</si>
  <si>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</si>
  <si>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</si>
  <si>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</si>
  <si>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</si>
  <si>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</si>
  <si>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</si>
  <si>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</si>
  <si>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</si>
  <si>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</si>
  <si>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</si>
  <si>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</si>
  <si>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</si>
  <si>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</si>
  <si>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</si>
  <si>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</si>
  <si>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</si>
  <si>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</si>
  <si>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</si>
  <si>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</si>
  <si>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</si>
  <si>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</si>
  <si>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</si>
  <si>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</si>
  <si>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</si>
  <si>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</si>
  <si>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</si>
  <si>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</si>
  <si>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</si>
  <si>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</si>
  <si>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</si>
  <si>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</si>
  <si>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</si>
  <si>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</si>
  <si>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</si>
  <si>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</si>
  <si>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</si>
  <si>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</si>
  <si>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</si>
  <si>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</si>
  <si>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</si>
  <si>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</si>
  <si>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</si>
  <si>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</si>
  <si>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</si>
  <si>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</si>
  <si>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</si>
  <si>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</si>
  <si>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</si>
  <si>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</si>
  <si>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</si>
  <si>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</si>
  <si>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</si>
  <si>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</si>
  <si>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</si>
  <si>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</si>
  <si>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</si>
  <si>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</si>
  <si>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</si>
  <si>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</si>
  <si>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</si>
  <si>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</si>
  <si>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</si>
  <si>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</si>
  <si>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</si>
  <si>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</si>
  <si>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</si>
  <si>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</si>
  <si>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</si>
  <si>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</si>
  <si>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</si>
  <si>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</si>
  <si>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</si>
  <si>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</si>
  <si>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</si>
  <si>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</si>
  <si>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</si>
  <si>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</si>
  <si>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</si>
  <si>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</si>
  <si>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</si>
  <si>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</si>
  <si>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</si>
  <si>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</si>
  <si>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</si>
  <si>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</si>
  <si>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</si>
  <si>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</si>
  <si>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</si>
  <si>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</si>
  <si>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</si>
  <si>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</si>
  <si>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</si>
  <si>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</si>
  <si>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</si>
  <si>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</si>
  <si>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</si>
  <si>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</si>
  <si>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</si>
  <si>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</si>
  <si>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</si>
  <si>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</si>
  <si>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</si>
  <si>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</si>
  <si>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</si>
  <si>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</si>
  <si>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</si>
  <si>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</si>
  <si>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</si>
  <si>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</si>
  <si>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</si>
  <si>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</si>
  <si>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</si>
  <si>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</si>
  <si>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</si>
  <si>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</si>
  <si>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</si>
  <si>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</si>
  <si>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</si>
  <si>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</si>
  <si>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</si>
  <si>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</si>
  <si>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</si>
  <si>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</si>
  <si>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</si>
  <si>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</si>
  <si>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</si>
  <si>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</si>
  <si>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</si>
  <si>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</si>
  <si>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</si>
  <si>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</si>
  <si>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</si>
  <si>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</si>
  <si>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</si>
  <si>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</si>
  <si>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</si>
  <si>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</si>
  <si>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</si>
  <si>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</si>
  <si>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</si>
  <si>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</si>
  <si>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</si>
  <si>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</si>
  <si>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</si>
  <si>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</si>
  <si>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</si>
  <si>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</si>
  <si>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</si>
  <si>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</si>
  <si>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</si>
  <si>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</si>
  <si>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</si>
  <si>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</si>
  <si>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</si>
  <si>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</si>
  <si>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</si>
  <si>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</si>
  <si>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</si>
  <si>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</si>
  <si>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</si>
  <si>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</si>
  <si>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</si>
  <si>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</si>
  <si>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</si>
  <si>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</si>
  <si>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</si>
  <si>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</si>
  <si>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</si>
  <si>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</si>
  <si>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</si>
  <si>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</si>
  <si>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</si>
  <si>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</si>
  <si>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</si>
  <si>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</si>
  <si>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</si>
  <si>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</si>
  <si>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</si>
  <si>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</si>
  <si>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</si>
  <si>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</si>
  <si>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</si>
  <si>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</si>
  <si>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</si>
  <si>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</si>
  <si>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</si>
  <si>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</si>
  <si>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</si>
  <si>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</si>
  <si>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</si>
  <si>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</si>
  <si>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</si>
  <si>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</si>
  <si>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</si>
  <si>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</si>
  <si>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</si>
  <si>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</si>
  <si>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</si>
  <si>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</si>
  <si>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</si>
  <si>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</si>
  <si>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</si>
  <si>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</si>
  <si>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</si>
  <si>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</si>
  <si>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</si>
  <si>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</si>
  <si>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</si>
  <si>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</si>
  <si>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</si>
  <si>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</si>
  <si>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</si>
  <si>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</si>
  <si>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</si>
  <si>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</si>
  <si>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</si>
  <si>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</si>
  <si>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</si>
  <si>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</si>
  <si>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</si>
  <si>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</si>
  <si>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</si>
  <si>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</si>
  <si>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</si>
  <si>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</si>
  <si>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</si>
  <si>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</si>
  <si>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</si>
  <si>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</si>
  <si>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</si>
  <si>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</si>
  <si>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</si>
  <si>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</si>
  <si>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</si>
  <si>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</si>
  <si>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</si>
  <si>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</si>
  <si>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</si>
  <si>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</si>
  <si>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</si>
  <si>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</si>
  <si>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</si>
  <si>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</si>
  <si>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</si>
  <si>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</si>
  <si>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</si>
  <si>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</si>
  <si>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</si>
  <si>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</si>
  <si>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</si>
  <si>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</si>
  <si>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</si>
  <si>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</si>
  <si>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</si>
  <si>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</si>
  <si>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</si>
  <si>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</si>
  <si>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</si>
  <si>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</si>
  <si>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</si>
  <si>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</si>
  <si>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</si>
  <si>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</si>
  <si>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</si>
  <si>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</si>
  <si>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</si>
  <si>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</si>
  <si>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</si>
  <si>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</si>
  <si>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</si>
  <si>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</si>
  <si>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</si>
  <si>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</si>
  <si>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</si>
  <si>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</si>
  <si>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</si>
  <si>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</si>
  <si>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</si>
  <si>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</si>
  <si>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</si>
  <si>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</si>
  <si>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</si>
  <si>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</si>
  <si>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</si>
  <si>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</si>
  <si>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</si>
  <si>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</si>
  <si>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</si>
  <si>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</si>
  <si>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</si>
  <si>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</si>
  <si>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</si>
  <si>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</si>
  <si>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</si>
  <si>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</si>
  <si>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</si>
  <si>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</si>
  <si>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</si>
  <si>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</si>
  <si>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</si>
  <si>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</si>
  <si>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</si>
  <si>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</si>
  <si>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</si>
  <si>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</si>
  <si>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</si>
  <si>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</si>
  <si>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</si>
  <si>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</si>
  <si>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</si>
  <si>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</si>
  <si>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</si>
  <si>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</si>
  <si>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</si>
  <si>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</si>
  <si>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</si>
  <si>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</si>
  <si>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</si>
  <si>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</si>
  <si>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</si>
  <si>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</si>
  <si>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</si>
  <si>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</si>
  <si>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</si>
  <si>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</si>
  <si>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</si>
  <si>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</si>
  <si>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</si>
  <si>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</si>
  <si>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</si>
  <si>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</si>
  <si>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</si>
  <si>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</si>
  <si>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</si>
  <si>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</si>
  <si>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</si>
  <si>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</si>
  <si>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</si>
  <si>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</si>
  <si>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</si>
  <si>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</si>
  <si>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</si>
  <si>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</si>
  <si>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</si>
  <si>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</si>
  <si>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</si>
  <si>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</si>
  <si>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</si>
  <si>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</si>
  <si>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</si>
  <si>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</si>
  <si>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</si>
  <si>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</si>
  <si>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</si>
  <si>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</si>
  <si>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</si>
  <si>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</si>
  <si>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</si>
  <si>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</si>
  <si>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</si>
  <si>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</si>
  <si>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</si>
  <si>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</si>
  <si>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</si>
  <si>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</si>
  <si>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</si>
  <si>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</si>
  <si>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</si>
  <si>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</si>
  <si>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</si>
  <si>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</si>
  <si>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</si>
  <si>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</si>
  <si>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</si>
  <si>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</si>
  <si>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</si>
  <si>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</si>
  <si>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</si>
  <si>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</si>
  <si>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</si>
  <si>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</si>
  <si>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</si>
  <si>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</si>
  <si>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</si>
  <si>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</si>
  <si>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</si>
  <si>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</si>
  <si>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</si>
  <si>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</si>
  <si>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</si>
  <si>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</si>
  <si>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</si>
  <si>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</si>
  <si>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</si>
  <si>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</si>
  <si>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</si>
  <si>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</si>
  <si>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</si>
  <si>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</si>
  <si>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</si>
  <si>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</si>
  <si>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</si>
  <si>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</si>
  <si>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</si>
  <si>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</si>
  <si>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</si>
  <si>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</si>
  <si>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</si>
  <si>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</si>
  <si>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</si>
  <si>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</si>
  <si>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</si>
  <si>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</si>
  <si>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</si>
  <si>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</si>
  <si>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</si>
  <si>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</si>
  <si>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</si>
  <si>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</si>
  <si>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</si>
  <si>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</si>
  <si>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</si>
  <si>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</si>
  <si>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</si>
  <si>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</si>
  <si>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</si>
  <si>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</si>
  <si>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</si>
  <si>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</si>
  <si>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</si>
  <si>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</si>
  <si>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</si>
  <si>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</si>
  <si>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</si>
  <si>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</si>
  <si>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</si>
  <si>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</si>
  <si>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</si>
  <si>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</si>
  <si>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</si>
  <si>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</si>
  <si>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</si>
  <si>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</si>
  <si>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</si>
  <si>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</si>
  <si>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</si>
  <si>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</si>
  <si>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</si>
  <si>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</si>
  <si>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</si>
  <si>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</si>
  <si>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</si>
  <si>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</si>
  <si>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</si>
  <si>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</si>
  <si>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</si>
  <si>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</si>
  <si>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</si>
  <si>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</si>
  <si>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</si>
  <si>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</si>
  <si>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</si>
  <si>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</si>
  <si>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</si>
  <si>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</si>
  <si>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</si>
  <si>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</si>
  <si>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</si>
  <si>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</si>
  <si>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</si>
  <si>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</si>
  <si>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</si>
  <si>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</si>
  <si>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</si>
  <si>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</si>
  <si>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</si>
  <si>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</si>
  <si>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</si>
  <si>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</si>
  <si>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</si>
  <si>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</si>
  <si>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</si>
  <si>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</si>
  <si>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</si>
  <si>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</si>
  <si>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</si>
  <si>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</si>
  <si>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</si>
  <si>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</si>
  <si>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</si>
  <si>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</si>
  <si>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</si>
  <si>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</si>
  <si>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</si>
  <si>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</si>
  <si>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</si>
  <si>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</si>
  <si>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</si>
  <si>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</si>
  <si>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</si>
  <si>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</si>
  <si>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</si>
  <si>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</si>
  <si>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</si>
  <si>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</si>
  <si>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</si>
  <si>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</si>
  <si>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</si>
  <si>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</si>
  <si>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</si>
  <si>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</si>
  <si>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</si>
  <si>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</si>
  <si>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</si>
  <si>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</si>
  <si>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</si>
  <si>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</si>
  <si>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</si>
  <si>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</si>
  <si>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</si>
  <si>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</si>
  <si>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</si>
  <si>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</si>
  <si>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</si>
  <si>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</si>
  <si>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</si>
  <si>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</si>
  <si>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</si>
  <si>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</si>
  <si>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</si>
  <si>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</si>
  <si>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</si>
  <si>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</si>
  <si>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</si>
  <si>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</si>
  <si>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</si>
  <si>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</si>
  <si>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</si>
  <si>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</si>
  <si>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</si>
  <si>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</si>
  <si>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</si>
  <si>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</si>
  <si>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</si>
  <si>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</si>
  <si>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</si>
  <si>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</si>
  <si>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</si>
  <si>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</si>
  <si>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</si>
  <si>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</si>
  <si>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</si>
  <si>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</si>
  <si>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</si>
  <si>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</si>
  <si>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</si>
  <si>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</si>
  <si>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</si>
  <si>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</si>
  <si>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</si>
  <si>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</si>
  <si>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</si>
  <si>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</si>
  <si>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</si>
  <si>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</si>
  <si>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</si>
  <si>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</si>
  <si>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</si>
  <si>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</si>
  <si>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</si>
  <si>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</si>
  <si>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</si>
  <si>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</si>
  <si>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</si>
  <si>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</si>
  <si>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</si>
  <si>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</si>
  <si>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</si>
  <si>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</si>
  <si>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</si>
  <si>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</si>
  <si>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</si>
  <si>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</si>
  <si>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</si>
  <si>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</si>
  <si>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</si>
  <si>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</si>
  <si>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</si>
  <si>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</si>
  <si>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</si>
  <si>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</si>
  <si>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</si>
  <si>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</si>
  <si>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</si>
  <si>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</si>
  <si>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</si>
  <si>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</si>
  <si>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</si>
  <si>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</si>
  <si>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</si>
  <si>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</si>
  <si>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</si>
  <si>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</si>
  <si>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</si>
  <si>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</si>
  <si>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</si>
  <si>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</si>
  <si>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</si>
  <si>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</si>
  <si>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</si>
  <si>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</si>
  <si>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</si>
  <si>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</si>
  <si>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</si>
  <si>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</si>
  <si>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</si>
  <si>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</si>
  <si>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</si>
  <si>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</si>
  <si>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</si>
  <si>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</si>
  <si>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</si>
  <si>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</si>
  <si>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</si>
  <si>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</si>
  <si>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</si>
  <si>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</si>
  <si>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</si>
  <si>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</si>
  <si>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</si>
  <si>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</si>
  <si>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</si>
  <si>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</si>
  <si>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</si>
  <si>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</si>
  <si>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</si>
  <si>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</si>
  <si>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</si>
  <si>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</si>
  <si>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</si>
  <si>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</si>
  <si>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</si>
  <si>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</si>
  <si>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</si>
  <si>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</si>
  <si>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</si>
  <si>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</si>
  <si>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</si>
  <si>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</si>
  <si>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</si>
  <si>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</si>
  <si>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</si>
  <si>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</si>
  <si>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</si>
  <si>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</si>
  <si>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</si>
  <si>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</si>
  <si>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</si>
  <si>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</si>
  <si>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</si>
  <si>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</si>
  <si>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</si>
  <si>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</si>
  <si>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</si>
  <si>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</si>
  <si>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</si>
  <si>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</si>
  <si>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</si>
  <si>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</si>
  <si>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</si>
  <si>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</si>
  <si>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</si>
  <si>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</si>
  <si>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</si>
  <si>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</si>
  <si>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</si>
  <si>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</si>
  <si>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</si>
  <si>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</si>
  <si>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</si>
  <si>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</si>
  <si>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</si>
  <si>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</si>
  <si>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</si>
  <si>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</si>
  <si>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</si>
  <si>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</si>
  <si>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</si>
  <si>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</si>
  <si>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</si>
  <si>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</si>
  <si>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</si>
  <si>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</si>
  <si>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</si>
  <si>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</si>
  <si>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</si>
  <si>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</si>
  <si>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</si>
  <si>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</si>
  <si>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</si>
  <si>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</si>
  <si>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</si>
  <si>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</si>
  <si>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</si>
  <si>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</si>
  <si>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</si>
  <si>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</si>
  <si>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</si>
  <si>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</si>
  <si>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</si>
  <si>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</si>
  <si>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</si>
  <si>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</si>
  <si>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</si>
  <si>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</si>
  <si>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</si>
  <si>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</si>
  <si>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</si>
  <si>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</si>
  <si>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</si>
  <si>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</si>
  <si>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</si>
  <si>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</si>
  <si>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</si>
  <si>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</si>
  <si>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</si>
  <si>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</si>
  <si>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</si>
  <si>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</si>
  <si>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</si>
  <si>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</si>
  <si>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</si>
  <si>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</si>
  <si>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</si>
  <si>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</si>
  <si>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</si>
  <si>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</si>
  <si>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</si>
  <si>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</si>
  <si>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</si>
  <si>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</si>
  <si>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</si>
  <si>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</si>
  <si>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</si>
  <si>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</si>
  <si>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</si>
  <si>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</si>
  <si>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</si>
  <si>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</si>
  <si>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</si>
  <si>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</si>
  <si>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</si>
  <si>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</si>
  <si>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</si>
  <si>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</si>
  <si>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</si>
  <si>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</si>
  <si>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</si>
  <si>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</si>
  <si>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</si>
  <si>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</si>
  <si>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</si>
  <si>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</si>
  <si>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</si>
  <si>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</si>
  <si>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</si>
  <si>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</si>
  <si>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</si>
  <si>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</si>
  <si>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</si>
  <si>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</si>
  <si>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</si>
  <si>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</si>
  <si>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</si>
  <si>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</si>
  <si>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</si>
  <si>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</si>
  <si>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</si>
  <si>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</si>
  <si>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</si>
  <si>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</si>
  <si>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</si>
  <si>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</si>
  <si>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</si>
  <si>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</si>
  <si>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</si>
  <si>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</si>
  <si>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</si>
  <si>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</si>
  <si>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</si>
  <si>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</si>
  <si>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</si>
  <si>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</si>
  <si>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</si>
  <si>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</si>
  <si>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</si>
  <si>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</si>
  <si>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</si>
  <si>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</si>
  <si>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</si>
  <si>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</si>
  <si>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</si>
  <si>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</si>
  <si>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</si>
  <si>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</si>
  <si>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</si>
  <si>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</si>
  <si>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</si>
  <si>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</si>
  <si>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</si>
  <si>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</si>
  <si>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</si>
  <si>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</si>
  <si>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</si>
  <si>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</si>
  <si>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</si>
  <si>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</si>
  <si>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</si>
  <si>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</si>
  <si>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</si>
  <si>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</si>
  <si>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</si>
  <si>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</si>
  <si>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</si>
  <si>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</si>
  <si>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</si>
  <si>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</si>
  <si>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</si>
  <si>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</si>
  <si>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</si>
  <si>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</si>
  <si>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</si>
  <si>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</si>
  <si>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</si>
  <si>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</si>
  <si>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</si>
  <si>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</si>
  <si>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</si>
  <si>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</si>
  <si>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</si>
  <si>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</si>
  <si>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</si>
  <si>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</si>
  <si>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</si>
  <si>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</si>
  <si>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</si>
  <si>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</si>
  <si>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</si>
  <si>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</si>
  <si>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</si>
  <si>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</si>
  <si>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</si>
  <si>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</si>
  <si>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</si>
  <si>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</si>
  <si>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</si>
  <si>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</si>
  <si>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</si>
  <si>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</si>
  <si>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</si>
  <si>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</si>
  <si>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</si>
  <si>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</si>
  <si>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</si>
  <si>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</si>
  <si>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</si>
  <si>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</si>
  <si>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</si>
  <si>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</si>
  <si>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</si>
  <si>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</si>
  <si>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</si>
  <si>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</si>
  <si>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</si>
  <si>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</si>
  <si>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</si>
  <si>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</si>
  <si>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</si>
  <si>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</si>
  <si>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</si>
  <si>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</si>
  <si>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</si>
  <si>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</si>
  <si>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</si>
  <si>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</si>
  <si>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</si>
  <si>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</si>
  <si>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</si>
  <si>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</si>
  <si>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</si>
  <si>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</si>
  <si>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</si>
  <si>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</si>
  <si>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</si>
  <si>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</si>
  <si>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</si>
  <si>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</si>
  <si>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</si>
  <si>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</si>
  <si>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</si>
  <si>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</si>
  <si>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</si>
  <si>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</si>
  <si>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</si>
  <si>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</si>
  <si>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</si>
  <si>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</si>
  <si>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</si>
  <si>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</si>
  <si>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</si>
  <si>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</si>
  <si>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</si>
  <si>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</si>
  <si>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</si>
  <si>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</si>
  <si>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</si>
  <si>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</si>
  <si>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</si>
  <si>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</si>
  <si>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</si>
  <si>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</si>
  <si>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</si>
  <si>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</si>
  <si>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</si>
  <si>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</si>
  <si>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</si>
  <si>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</si>
  <si>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</si>
  <si>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</si>
  <si>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</si>
  <si>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</si>
  <si>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</si>
  <si>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</si>
  <si>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</si>
  <si>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</si>
  <si>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</si>
  <si>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</si>
  <si>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</si>
  <si>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</si>
  <si>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</si>
  <si>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</si>
  <si>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</si>
  <si>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</si>
  <si>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</si>
  <si>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</si>
  <si>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</si>
  <si>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</si>
  <si>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</si>
  <si>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</si>
  <si>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</si>
  <si>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</si>
  <si>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</si>
  <si>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</si>
  <si>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</si>
  <si>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</si>
  <si>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</si>
  <si>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</si>
  <si>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</si>
  <si>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</si>
  <si>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</si>
  <si>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</si>
  <si>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</si>
  <si>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</si>
  <si>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</si>
  <si>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</si>
  <si>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</si>
  <si>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</si>
  <si>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</si>
  <si>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</si>
  <si>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</si>
  <si>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</si>
  <si>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</si>
  <si>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</si>
  <si>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</si>
  <si>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</si>
  <si>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</si>
  <si>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</si>
  <si>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</si>
  <si>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</si>
  <si>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</si>
  <si>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</si>
  <si>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</si>
  <si>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</si>
  <si>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</si>
  <si>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</si>
  <si>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</si>
  <si>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</si>
  <si>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</si>
  <si>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</si>
  <si>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</si>
  <si>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</si>
  <si>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</si>
  <si>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</si>
  <si>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</si>
  <si>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</si>
  <si>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</si>
  <si>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</si>
  <si>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</si>
  <si>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</si>
  <si>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</si>
  <si>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</si>
  <si>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</si>
  <si>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</si>
  <si>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</si>
  <si>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</si>
  <si>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</si>
  <si>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</si>
  <si>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</si>
  <si>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</si>
  <si>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</si>
  <si>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</si>
  <si>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</si>
  <si>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</si>
  <si>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</si>
  <si>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</si>
  <si>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</si>
  <si>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</si>
  <si>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</si>
  <si>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</si>
  <si>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</si>
  <si>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</si>
  <si>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</si>
  <si>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</si>
  <si>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</si>
  <si>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</si>
  <si>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</si>
  <si>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</si>
  <si>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</si>
  <si>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</si>
  <si>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</si>
  <si>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</si>
  <si>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</si>
  <si>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</si>
  <si>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</si>
  <si>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</si>
  <si>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</si>
  <si>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</si>
  <si>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</si>
  <si>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</si>
  <si>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</si>
  <si>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</si>
  <si>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</si>
  <si>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</si>
  <si>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</si>
  <si>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</si>
  <si>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</si>
  <si>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</si>
  <si>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</si>
  <si>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</si>
  <si>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</si>
  <si>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</si>
  <si>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</si>
  <si>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</si>
  <si>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</si>
  <si>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</si>
  <si>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</si>
  <si>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</si>
  <si>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</si>
  <si>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</si>
  <si>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</si>
  <si>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</si>
  <si>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</si>
  <si>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</si>
  <si>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</si>
  <si>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</si>
  <si>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</si>
  <si>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</si>
  <si>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</si>
  <si>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</si>
  <si>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</si>
  <si>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</si>
  <si>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</si>
  <si>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</si>
  <si>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</si>
  <si>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</si>
  <si>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</si>
  <si>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</si>
  <si>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</si>
  <si>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</si>
  <si>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</si>
  <si>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</si>
  <si>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</si>
  <si>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</si>
  <si>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</si>
  <si>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</si>
  <si>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</si>
  <si>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</si>
  <si>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</si>
  <si>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</si>
  <si>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</si>
  <si>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</si>
  <si>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</si>
  <si>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</si>
  <si>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</si>
  <si>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</si>
  <si>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</si>
  <si>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</si>
  <si>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</si>
  <si>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</si>
  <si>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</si>
  <si>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</si>
  <si>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</si>
  <si>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</si>
  <si>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</si>
  <si>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</si>
  <si>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</si>
  <si>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</si>
  <si>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</si>
  <si>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</si>
  <si>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</si>
  <si>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</si>
  <si>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</si>
  <si>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</si>
  <si>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</si>
  <si>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</si>
  <si>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</si>
  <si>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</si>
  <si>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</si>
  <si>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</si>
  <si>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</si>
  <si>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</si>
  <si>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</si>
  <si>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</si>
  <si>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</si>
  <si>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</si>
  <si>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</si>
  <si>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</si>
  <si>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</si>
  <si>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</si>
  <si>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</si>
  <si>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</si>
  <si>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</si>
  <si>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</si>
  <si>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</si>
  <si>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</si>
  <si>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</si>
  <si>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</si>
  <si>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</si>
  <si>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</si>
  <si>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</si>
  <si>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</si>
  <si>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</si>
  <si>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</si>
  <si>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</si>
  <si>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</si>
  <si>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</si>
  <si>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</si>
  <si>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</si>
  <si>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</si>
  <si>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</si>
  <si>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</si>
  <si>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</si>
  <si>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</si>
  <si>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</si>
  <si>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</si>
  <si>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</si>
  <si>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</si>
  <si>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</si>
  <si>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</si>
  <si>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</si>
  <si>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</si>
  <si>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</si>
  <si>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</si>
  <si>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</si>
  <si>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</si>
  <si>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</si>
  <si>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</si>
  <si>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</si>
  <si>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</si>
  <si>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</si>
  <si>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</si>
  <si>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</si>
  <si>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</si>
  <si>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</si>
  <si>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</si>
  <si>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</si>
  <si>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</si>
  <si>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</si>
  <si>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</si>
  <si>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</si>
  <si>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</si>
  <si>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</si>
  <si>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</si>
  <si>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</si>
  <si>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</si>
  <si>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</si>
  <si>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</si>
  <si>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</si>
  <si>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</si>
  <si>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</si>
  <si>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</si>
  <si>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</si>
  <si>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</si>
  <si>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</si>
  <si>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</si>
  <si>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</si>
  <si>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</si>
  <si>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</si>
  <si>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</si>
  <si>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</si>
  <si>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</si>
  <si>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</si>
  <si>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</si>
  <si>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</si>
  <si>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</si>
  <si>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</si>
  <si>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</si>
  <si>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</si>
  <si>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</si>
  <si>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</si>
  <si>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</si>
  <si>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</si>
  <si>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</si>
  <si>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</si>
  <si>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</si>
  <si>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</si>
  <si>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</si>
  <si>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</si>
  <si>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</si>
  <si>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</si>
  <si>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</si>
  <si>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</si>
  <si>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</si>
  <si>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</si>
  <si>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</si>
  <si>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</si>
  <si>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</si>
  <si>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</si>
  <si>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</si>
  <si>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</si>
  <si>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</si>
  <si>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</si>
  <si>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</si>
  <si>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</si>
  <si>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</si>
  <si>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</si>
  <si>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</si>
  <si>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</si>
  <si>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</si>
  <si>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</si>
  <si>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</si>
  <si>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</si>
  <si>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</si>
  <si>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</si>
  <si>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</si>
  <si>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</si>
  <si>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</si>
  <si>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</si>
  <si>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</si>
  <si>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</si>
  <si>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</si>
  <si>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</si>
  <si>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</si>
  <si>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</si>
  <si>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</si>
  <si>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</si>
  <si>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</si>
  <si>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</si>
  <si>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</si>
  <si>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</si>
  <si>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</si>
  <si>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</si>
  <si>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</si>
  <si>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</si>
  <si>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</si>
  <si>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</si>
  <si>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</si>
  <si>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</si>
  <si>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</si>
  <si>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</si>
  <si>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</si>
  <si>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</si>
  <si>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</si>
  <si>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</si>
  <si>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</si>
  <si>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</si>
  <si>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</si>
  <si>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</si>
  <si>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</si>
  <si>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</si>
  <si>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</si>
  <si>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</si>
  <si>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</si>
  <si>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</si>
  <si>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</si>
  <si>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</si>
  <si>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</si>
  <si>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</si>
  <si>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</si>
  <si>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</si>
  <si>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</si>
  <si>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</si>
  <si>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</si>
  <si>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</si>
  <si>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</si>
  <si>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</si>
  <si>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</si>
  <si>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</si>
  <si>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</si>
  <si>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</si>
  <si>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</si>
  <si>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</si>
  <si>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</si>
  <si>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</si>
  <si>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</si>
  <si>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</si>
  <si>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</si>
  <si>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</si>
  <si>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</si>
  <si>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</si>
  <si>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</si>
  <si>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</si>
  <si>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</si>
  <si>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</si>
  <si>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</si>
  <si>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</si>
  <si>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</si>
  <si>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</si>
  <si>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</si>
  <si>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</si>
  <si>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</si>
  <si>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</si>
  <si>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</si>
  <si>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</si>
  <si>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</si>
  <si>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</si>
  <si>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</si>
  <si>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</si>
  <si>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</si>
  <si>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</si>
  <si>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</si>
  <si>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</si>
  <si>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</si>
  <si>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</si>
  <si>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</si>
  <si>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</si>
  <si>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</si>
  <si>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</si>
  <si>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</si>
  <si>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</si>
  <si>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</si>
  <si>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</si>
  <si>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</si>
  <si>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</si>
  <si>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</si>
  <si>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</si>
  <si>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</si>
  <si>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</si>
  <si>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</si>
  <si>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</si>
  <si>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</si>
  <si>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</si>
  <si>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</si>
  <si>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</si>
  <si>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</si>
  <si>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</si>
  <si>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</si>
  <si>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</si>
  <si>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</si>
  <si>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</si>
  <si>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</si>
  <si>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</si>
  <si>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</si>
  <si>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</si>
  <si>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</si>
  <si>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</si>
  <si>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</si>
  <si>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</si>
  <si>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</si>
  <si>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</si>
  <si>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</si>
  <si>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</si>
  <si>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</si>
  <si>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</si>
  <si>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</si>
  <si>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</si>
  <si>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</si>
  <si>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</si>
  <si>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</si>
  <si>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</si>
  <si>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</si>
  <si>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</si>
  <si>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</si>
  <si>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</si>
  <si>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</si>
  <si>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</si>
  <si>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</si>
  <si>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</si>
  <si>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</si>
  <si>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</si>
  <si>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</si>
  <si>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</si>
  <si>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</si>
  <si>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</si>
  <si>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</si>
  <si>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</si>
  <si>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</si>
  <si>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</si>
  <si>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</si>
  <si>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</si>
  <si>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</si>
  <si>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</si>
  <si>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</si>
  <si>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</si>
  <si>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</si>
  <si>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</si>
  <si>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</si>
  <si>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</si>
  <si>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</si>
  <si>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</si>
  <si>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</si>
  <si>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</si>
  <si>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</si>
  <si>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</si>
  <si>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</si>
  <si>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</si>
  <si>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</si>
  <si>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</si>
  <si>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</si>
  <si>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</si>
  <si>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</si>
  <si>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</si>
  <si>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</si>
  <si>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</si>
  <si>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</si>
  <si>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</si>
  <si>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</si>
  <si>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</si>
  <si>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</si>
  <si>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</si>
  <si>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</si>
  <si>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</si>
  <si>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</si>
  <si>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</si>
  <si>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</si>
  <si>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</si>
  <si>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</si>
  <si>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</si>
  <si>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</si>
  <si>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</si>
  <si>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</si>
  <si>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</si>
  <si>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</si>
  <si>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</si>
  <si>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</si>
  <si>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</si>
  <si>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</si>
  <si>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</si>
  <si>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</si>
  <si>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</si>
  <si>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</si>
  <si>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</si>
  <si>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</si>
  <si>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</si>
  <si>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</si>
  <si>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</si>
  <si>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</si>
  <si>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</si>
  <si>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</si>
  <si>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</si>
  <si>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</si>
  <si>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</si>
  <si>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</si>
  <si>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</si>
  <si>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</si>
  <si>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</si>
  <si>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</si>
  <si>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</si>
  <si>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</si>
  <si>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</si>
  <si>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</si>
  <si>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</si>
  <si>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Pr. Unit. Mão de obra</t>
  </si>
  <si>
    <t>Pr. Unit. Material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</si>
  <si>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</si>
  <si>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</si>
  <si>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</si>
  <si>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</si>
  <si>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</si>
  <si>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</si>
  <si>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</si>
  <si>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</si>
  <si>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</si>
  <si>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</si>
  <si>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 xml:space="preserve">AGETOP_CIVIL </t>
  </si>
  <si>
    <t>AGETOP_ROD</t>
  </si>
  <si>
    <t>CAERN</t>
  </si>
  <si>
    <t>SUDECAP</t>
  </si>
  <si>
    <t>mwh</t>
  </si>
  <si>
    <t>megawatt-hora</t>
  </si>
  <si>
    <t>kwp</t>
  </si>
  <si>
    <t>quilowatt-pico</t>
  </si>
  <si>
    <t>pf</t>
  </si>
  <si>
    <t>ponto de função</t>
  </si>
  <si>
    <t>unmes</t>
  </si>
  <si>
    <t>SBC</t>
  </si>
  <si>
    <t>AGESUL</t>
  </si>
  <si>
    <t>CAEMA</t>
  </si>
  <si>
    <t>CDHU</t>
  </si>
  <si>
    <t>EMBASA</t>
  </si>
  <si>
    <t>IOPES</t>
  </si>
  <si>
    <t>SEDOP</t>
  </si>
  <si>
    <t>SETOP</t>
  </si>
  <si>
    <t>SIURB</t>
  </si>
  <si>
    <t>Concorrência Lei 14.133/21 Eletrônica</t>
  </si>
  <si>
    <t>Concorrência Lei 14.133/21 Presencial</t>
  </si>
  <si>
    <t>Pregão Lei 14.133/21 Eletrônico</t>
  </si>
  <si>
    <t>Pregão Lei 14.133/21 Presencial</t>
  </si>
  <si>
    <t>Processo de Dispensa Eletrônica</t>
  </si>
  <si>
    <t>ANP</t>
  </si>
  <si>
    <t>CAU</t>
  </si>
  <si>
    <t>CEHOP</t>
  </si>
  <si>
    <t>CONTRATACAO_PUBLICA</t>
  </si>
  <si>
    <t>CREA</t>
  </si>
  <si>
    <t>DER_PR</t>
  </si>
  <si>
    <t>kgxkm</t>
  </si>
  <si>
    <t>quilograma.quilometro</t>
  </si>
  <si>
    <t>lxkm</t>
  </si>
  <si>
    <t>litro.quilometro</t>
  </si>
  <si>
    <t>m2xkm</t>
  </si>
  <si>
    <t>metro quadrado.quilometro</t>
  </si>
  <si>
    <t>unxkm</t>
  </si>
  <si>
    <t>unidade.quilometro</t>
  </si>
  <si>
    <t>SICFER</t>
  </si>
  <si>
    <t>gb</t>
  </si>
  <si>
    <t>gigabyte</t>
  </si>
  <si>
    <t>tera</t>
  </si>
  <si>
    <t>terabyte</t>
  </si>
  <si>
    <t>Registro de preços para futura e eventual contratação de serviços de manutenção e recuperação de passeios públicos, incluindo material e mão de obra.</t>
  </si>
  <si>
    <t>Prefeitura Municipal de Montenegro</t>
  </si>
  <si>
    <t>90.895.905/0001-60</t>
  </si>
  <si>
    <t>Serviço de manutenção e recuperação de passeios públicos</t>
  </si>
  <si>
    <t>A</t>
  </si>
  <si>
    <t>B</t>
  </si>
  <si>
    <t>D</t>
  </si>
  <si>
    <t>E</t>
  </si>
  <si>
    <t>F</t>
  </si>
  <si>
    <t>C</t>
  </si>
  <si>
    <t>ASSENTAMENTO DE GUIA (MEIO-FIO) EM TRECHO RETO, CONFECCIONADA EM CONCRETO PRÉ-FABRICADO, DIMENSÕES 100X15X13X30.</t>
  </si>
  <si>
    <t>EXECUÇÃO DE PASSEIO (CALÇADA) EM BASALTO SERRADO REGULAR 40CMX40CM.</t>
  </si>
  <si>
    <t>EXECUÇÃO DE PASSEIO (CALÇADA) EM BASALTO SERRADO IRREGULAR, MEDIDAS VARIÁVEIS.</t>
  </si>
  <si>
    <t>EXECUÇÃO DE PASSEIO (CALÇADA) EM PISO INTERTRAVADO, COR NATURAL, E=6 cm.</t>
  </si>
  <si>
    <t>EXECUÇÃO DE PASSEIO (CALÇADA) EM PISO DE CONCRETO, MOLDADO IN LOCO, E=5 cm.</t>
  </si>
  <si>
    <t>PISO PODOTÁTIL, ALERTA/DIRECIONAL, ASSENTADO SOBRE ARGAMASSA.</t>
  </si>
  <si>
    <t>EXECUÇÃO DE PASSEIO (CALÇADA) EM PISO DE CONCRETO TIPO COPACABANA, COR NATURAL</t>
  </si>
  <si>
    <t>COMPOSIÇÕES PRÓPRIAS</t>
  </si>
  <si>
    <t>Referência</t>
  </si>
  <si>
    <t>Descrição dos Serviços</t>
  </si>
  <si>
    <t>Quant.</t>
  </si>
  <si>
    <t xml:space="preserve">Preço Unitário R$ </t>
  </si>
  <si>
    <t xml:space="preserve">Preço Total R$ </t>
  </si>
  <si>
    <t>Custo total  R$</t>
  </si>
  <si>
    <t xml:space="preserve">Mão de obra </t>
  </si>
  <si>
    <t xml:space="preserve">Material </t>
  </si>
  <si>
    <t>KG</t>
  </si>
  <si>
    <t>H</t>
  </si>
  <si>
    <t>SERVENTE COM ENCARGOS COMPLEMENTARES</t>
  </si>
  <si>
    <t>m²</t>
  </si>
  <si>
    <t>PEDREIRO COM ENCARGOS COMPLEMENTARES</t>
  </si>
  <si>
    <t>COTAÇÕES DE PREÇO</t>
  </si>
  <si>
    <t>Estado do Rio Grande do Sul</t>
  </si>
  <si>
    <t>Secretaria Municipal de Gestão e Planejamento</t>
  </si>
  <si>
    <t xml:space="preserve">OBRA: </t>
  </si>
  <si>
    <t xml:space="preserve">DATA: </t>
  </si>
  <si>
    <t>1 - Basalto com acabamento serrado regular, 40x40cm - UNID: m²</t>
  </si>
  <si>
    <t>LICITAÇÃO</t>
  </si>
  <si>
    <t>LINK</t>
  </si>
  <si>
    <t>VALOR UNITÁRIO (R$)</t>
  </si>
  <si>
    <t>Bento Gonçalves - Pregão 179.2023</t>
  </si>
  <si>
    <t>https://portal.tce.rs.gov.br/aplicprod/f?p=50500:13:::NO:RP,13,RIR:P13_ID_LICITACAO,P13_PAG_ANTERIOR,P13_PAG_RETORNO,F50500_CD_ORGAO:1130389,19,10,&amp;cs=1fk2USPPgSNXpexNf1h3Cs2DyEgs</t>
  </si>
  <si>
    <t>Homologação 06/02/2024</t>
  </si>
  <si>
    <t>Flores da Cunha - Pregão 146.2023</t>
  </si>
  <si>
    <t>https://portal.tce.rs.gov.br/aplicprod/f?p=50500:13:::NO:RP,13,RIR:P13_ID_LICITACAO,P13_PAG_ANTERIOR,P13_PAG_RETORNO,F50500_CD_ORGAO:1105500,19,10,&amp;cs=1jLmgTiuHq4-U9xVQjvIL5EQZYsk</t>
  </si>
  <si>
    <t>Homologação 10/11/2023</t>
  </si>
  <si>
    <t>MÉDIA</t>
  </si>
  <si>
    <t>2 - Basalto com acabamento serrado irregular medidas variáveis - UNID: m²</t>
  </si>
  <si>
    <t>Antônio Prado - Pregão 85.2023</t>
  </si>
  <si>
    <t>https://portal.tce.rs.gov.br/aplicprod/f?p=50500:13:::NO:RP,13,RIR:P13_ID_LICITACAO,P13_PAG_ANTERIOR,P13_PAG_RETORNO,F50500_CD_ORGAO:1104343,19,10,&amp;cs=1slBmGkFjmnve4ewOLR7Sv_ANI7Y</t>
  </si>
  <si>
    <t>Homologação 29/09/2023</t>
  </si>
  <si>
    <t>3 - Lajota de concreto tipo Copacabana, medindo entre 49x49cm e 50x50cm- UNID: m²</t>
  </si>
  <si>
    <t>Arroio do Sal - Pregão 36.2023</t>
  </si>
  <si>
    <t>https://portal.tce.rs.gov.br/aplicprod/f?p=50500:13:::NO:RP,13,RIR:P13_ID_LICITACAO,P13_PAG_ANTERIOR,P13_PAG_RETORNO,F50500_CD_ORGAO:1099395,19,10,&amp;cs=1cCqbPBFtPxvN7pq4LnwRBGCJUv0</t>
  </si>
  <si>
    <t>Homologação 14/09/2023</t>
  </si>
  <si>
    <t>Senador Salgado Filho - Pregão 32.2023</t>
  </si>
  <si>
    <t>https://portal.tce.rs.gov.br/aplicprod/f?p=50500:13:::NO:RP,13,RIR:P13_ID_LICITACAO,P13_PAG_ANTERIOR,P13_PAG_RETORNO,F50500_CD_ORGAO:1126639,19,10,&amp;cs=1A1CHMuY6lMOXXb5T5jcSsDfAYpE</t>
  </si>
  <si>
    <t>Homologação 11/12/2023</t>
  </si>
  <si>
    <t>VALÉRIA WOLLMANN</t>
  </si>
  <si>
    <t>Arq e Urb - CAU A195685-0</t>
  </si>
  <si>
    <t>RRT Nº 13267398</t>
  </si>
  <si>
    <t>EXECUÇÃO DE PASSEIO (CALÇADA) EM BASALTO SERRADO REGULAR 40X40CM - COMPOSIÇÃO A (M²)</t>
  </si>
  <si>
    <t>REGULARIZAÇÃO E COMPACTAÇÃO MECÂNICA DE SOLO PARA EXECUÇÃO DE PASSEIO, COM COMPACTADOR DE SOLOS A PERCUSSÃO.</t>
  </si>
  <si>
    <t xml:space="preserve">SINAPI </t>
  </si>
  <si>
    <t>LASTRO COM MATERIAL GRANULAR (PEDRA BRITADA N.1 E PEDRA BRITADA N.2), APLICADO EM PISOS OU LAJES SOBRE SOLO, ESPESSURA DE *5 CM*.</t>
  </si>
  <si>
    <t>m³</t>
  </si>
  <si>
    <t>MERCADO</t>
  </si>
  <si>
    <t xml:space="preserve">Basalto com acabamento serrado regular 40cmX40cm </t>
  </si>
  <si>
    <t>EXECUÇÃO DE PASSEIO (CALÇADA) EM BASALTO SERRADO IRREGULAR, MEDIDAS VARIÁVEIS  - COMPOSIÇÃO B (M²)</t>
  </si>
  <si>
    <t>Basalto com acabamento serrado irregular medidas variáveis</t>
  </si>
  <si>
    <t>EXECUÇÃO DE PASSEIO (CALÇADA) EM PISO INTERTRAVADO, COR NATURAL, E=6cm - COMPOSIÇÃO C (M²)</t>
  </si>
  <si>
    <t>EXECUÇÃO DE PASSEIO EM PISO INTERTRAVADO COM BLOCOS RETANGULARES DE COR NATURA DE 20X10XM. E=6CM.</t>
  </si>
  <si>
    <t>EXECUÇÃO DE PASSEIO (CALÇADA) EM PISO DE CONCRETO, MOLDADO IN LOCO, E=5cm - COMPOSIÇÃO D (M²)</t>
  </si>
  <si>
    <t xml:space="preserve">EXECUÇÃO DE PASSEIO (CALÇADA) OU PISO DE CONCRETO COM CONCRETO MOLDADO IN LOCO, FEITO EM OBRA, ACABAMENTO CONVENCIONAL, NÃO ARMADO. </t>
  </si>
  <si>
    <t>PISO PODOTÁTIL, ALERTA/DIRECIONAL, ASSENTADO SOBRE ARGAMASSA - COMPOSIÇÃO E (M)</t>
  </si>
  <si>
    <t>i 1379</t>
  </si>
  <si>
    <t>CIMENTO PORTLAND COMPOSTO CP II-32</t>
  </si>
  <si>
    <t>i 37595</t>
  </si>
  <si>
    <t>ARGAMASSA COLANTE TIPO AC III</t>
  </si>
  <si>
    <t>i 36178</t>
  </si>
  <si>
    <t>PISO PODOTATIL DE CONCRETO - DIRECIONAL E ALERTA, *40 X 40 X 2,5* CM</t>
  </si>
  <si>
    <t>EXECUÇÃO DE PASSEIO (CALÇADA) EM PISO DE CONCRETO TIPO COPACABANA, MEDINDO ENTRE 49X49CM  E 50X50CM - COMPOSIÇÃO F (M²)</t>
  </si>
  <si>
    <t>LAJOTA DE CONCRETO TIPO COPACABANA</t>
  </si>
  <si>
    <t>atualização em Julho de 2024</t>
  </si>
  <si>
    <t>Arroio do Sal - Pregão 43.2024</t>
  </si>
  <si>
    <t>https://portal.tce.rs.gov.br/aplicprod/f?p=50500:12:::NO:RP,12:P12_ID_LICITACAO,P12_PAG_ANTERIOR,P12_PAG_RETORNO,F50500_CD_ORGAO:1214039,19,10,&amp;cs=1fQQ9XckClCbR2v4FAVX8MJ3V5-Y</t>
  </si>
  <si>
    <t>https://portal.tce.rs.gov.br/aplicprod/f?p=50500:12:::NO:RP,12:P12_ID_LICITACAO,P12_PAG_ANTERIOR,P12_PAG_RETORNO,F50500_CD_ORGAO:1191561,19,10,&amp;cs=1R3IV5G123YQZNYRXvYZOoftoa0I</t>
  </si>
  <si>
    <t>Imbé - Pregão nº 51.2024</t>
  </si>
  <si>
    <t>Homologação - 26/06/2024</t>
  </si>
  <si>
    <t>https://portal.tce.rs.gov.br/aplicprod/f?p=50500:12:::NO:RP,12:P12_ID_LICITACAO,P12_PAG_ANTERIOR,P12_PAG_RETORNO,F50500_CD_ORGAO:1197536,19,10,&amp;cs=18-DW8iDsY-31GYbUVXhAPapA_kM</t>
  </si>
  <si>
    <t>Teutônia - Pregão nº 22.2024</t>
  </si>
  <si>
    <t>Homologação - 08/08/2024</t>
  </si>
  <si>
    <t>Homologação - 28/06/2024</t>
  </si>
  <si>
    <t>https://portal.tce.rs.gov.br/aplicprod/f?p=50500:12:::NO:RP,12:P12_ID_LICITACAO,P12_PAG_ANTERIOR,P12_PAG_RETORNO,F50500_CD_ORGAO:1194426,19,10,&amp;cs=1UW7frYMpGiDI5GpVXJApiCNgD68</t>
  </si>
  <si>
    <t>São Pedro da Serra - Pregão 13.2024</t>
  </si>
  <si>
    <t>Homologação 21/05/2024</t>
  </si>
  <si>
    <t>https://portal.tce.rs.gov.br/aplicprod/f?p=50500:12:::NO:RP,12:P12_ID_LICITACAO,P12_PAG_ANTERIOR,P12_PAG_RETORNO,F50500_CD_ORGAO:1207757,19,10,&amp;cs=1ogEuGdewE-LZNL8k-ZIAa-GBaAc</t>
  </si>
  <si>
    <t>Arvorezinha - Dispensa nº 58.2024</t>
  </si>
  <si>
    <t>Homologação 14/06/2024</t>
  </si>
  <si>
    <t>https://portal.tce.rs.gov.br/aplicprod/f?p=50500:12:::NO:RP,12:P12_ID_LICITACAO,P12_PAG_ANTERIOR,P12_PAG_RETORNO,F50500_CD_ORGAO:1188107,19,10,&amp;cs=1k6ndHMRTLf5t5SjHsDg5lcorAxg</t>
  </si>
  <si>
    <t>Gaurama - Dispensa 50.2024</t>
  </si>
  <si>
    <t>Homologação 25/04/2024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</si>
</sst>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  <numFmt numFmtId="169" formatCode="0.0000"/>
  </numFmts>
  <fonts count="4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  <font>
      <sz val="16"/>
      <name val="Arial Narrow"/>
      <family val="2"/>
    </font>
    <font>
      <b/>
      <sz val="16"/>
      <name val="Arial Narrow"/>
      <family val="2"/>
    </font>
    <font>
      <sz val="18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2"/>
      <color theme="0"/>
      <name val="Arial Narrow"/>
      <family val="2"/>
    </font>
    <font>
      <sz val="12"/>
      <color theme="0"/>
      <name val="Arial Narrow"/>
      <family val="2"/>
    </font>
    <font>
      <sz val="12"/>
      <color rgb="FFFF0000"/>
      <name val="Arial Narrow"/>
      <family val="2"/>
    </font>
  </fonts>
  <fills count="42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53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3" applyNumberFormat="0" applyFill="0" applyAlignment="0" applyProtection="0"/>
    <xf numFmtId="0" fontId="19" fillId="0" borderId="24" applyNumberFormat="0" applyFill="0" applyAlignment="0" applyProtection="0"/>
    <xf numFmtId="0" fontId="20" fillId="0" borderId="25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6" applyNumberFormat="0" applyAlignment="0" applyProtection="0"/>
    <xf numFmtId="0" fontId="25" fillId="11" borderId="27" applyNumberFormat="0" applyAlignment="0" applyProtection="0"/>
    <xf numFmtId="0" fontId="26" fillId="11" borderId="26" applyNumberFormat="0" applyAlignment="0" applyProtection="0"/>
    <xf numFmtId="0" fontId="27" fillId="0" borderId="28" applyNumberFormat="0" applyFill="0" applyAlignment="0" applyProtection="0"/>
    <xf numFmtId="0" fontId="1" fillId="12" borderId="29" applyNumberFormat="0" applyAlignment="0" applyProtection="0"/>
    <xf numFmtId="0" fontId="8" fillId="0" borderId="0" applyNumberFormat="0" applyFill="0" applyBorder="0" applyAlignment="0" applyProtection="0"/>
    <xf numFmtId="0" fontId="9" fillId="13" borderId="30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1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9" fontId="12" fillId="0" borderId="0" applyFont="0" applyFill="0" applyBorder="0" applyAlignment="0" applyProtection="0"/>
  </cellStyleXfs>
  <cellXfs count="356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164" fontId="4" fillId="0" borderId="0" xfId="0" applyNumberFormat="1" applyFont="1"/>
    <xf numFmtId="0" fontId="4" fillId="0" borderId="0" xfId="0" applyFont="1"/>
    <xf numFmtId="1" fontId="5" fillId="0" borderId="0" xfId="0" applyNumberFormat="1" applyFont="1"/>
    <xf numFmtId="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0" fontId="1" fillId="2" borderId="6" xfId="0" applyFont="1" applyFill="1" applyBorder="1"/>
    <xf numFmtId="0" fontId="1" fillId="2" borderId="7" xfId="0" applyFont="1" applyFill="1" applyBorder="1" applyAlignment="1">
      <alignment horizontal="right"/>
    </xf>
    <xf numFmtId="0" fontId="3" fillId="3" borderId="7" xfId="0" applyFont="1" applyFill="1" applyBorder="1" applyAlignment="1">
      <alignment horizontal="left"/>
    </xf>
    <xf numFmtId="0" fontId="1" fillId="2" borderId="8" xfId="0" applyFont="1" applyFill="1" applyBorder="1"/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0" fontId="0" fillId="0" borderId="0" xfId="0" applyProtection="1"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1" xfId="0" applyFont="1" applyFill="1" applyBorder="1" applyAlignment="1">
      <alignment vertical="center" wrapText="1"/>
    </xf>
    <xf numFmtId="0" fontId="15" fillId="6" borderId="18" xfId="0" applyFont="1" applyFill="1" applyBorder="1" applyAlignment="1">
      <alignment horizontal="center" vertical="center"/>
    </xf>
    <xf numFmtId="0" fontId="16" fillId="5" borderId="22" xfId="0" applyFont="1" applyFill="1" applyBorder="1" applyAlignment="1">
      <alignment vertical="center" wrapText="1"/>
    </xf>
    <xf numFmtId="0" fontId="16" fillId="5" borderId="20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17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2" xfId="0" applyFont="1" applyBorder="1" applyAlignment="1" applyProtection="1">
      <alignment horizontal="left"/>
      <protection locked="0"/>
    </xf>
    <xf numFmtId="0" fontId="29" fillId="38" borderId="33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3" xfId="0" applyFont="1" applyFill="1" applyBorder="1" applyAlignment="1">
      <alignment horizontal="center" vertical="top" wrapText="1"/>
    </xf>
    <xf numFmtId="0" fontId="29" fillId="38" borderId="33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1" fontId="4" fillId="3" borderId="10" xfId="0" applyNumberFormat="1" applyFont="1" applyFill="1" applyBorder="1" applyAlignment="1">
      <alignment horizontal="left"/>
    </xf>
    <xf numFmtId="0" fontId="4" fillId="0" borderId="0" xfId="0" applyFont="1" applyAlignment="1">
      <alignment vertical="center"/>
    </xf>
    <xf numFmtId="168" fontId="4" fillId="0" borderId="1" xfId="0" applyNumberFormat="1" applyFont="1" applyBorder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168" fontId="4" fillId="3" borderId="1" xfId="0" applyNumberFormat="1" applyFont="1" applyFill="1" applyBorder="1"/>
    <xf numFmtId="168" fontId="4" fillId="3" borderId="1" xfId="0" applyNumberFormat="1" applyFont="1" applyFill="1" applyBorder="1" applyProtection="1">
      <protection locked="0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 applyProtection="1">
      <alignment horizontal="center" vertical="center" wrapText="1"/>
      <protection locked="0"/>
    </xf>
    <xf numFmtId="4" fontId="4" fillId="0" borderId="0" xfId="0" applyNumberFormat="1" applyFont="1" applyAlignment="1">
      <alignment horizontal="center" vertical="center"/>
    </xf>
    <xf numFmtId="4" fontId="4" fillId="3" borderId="1" xfId="0" applyNumberFormat="1" applyFont="1" applyFill="1" applyBorder="1" applyAlignment="1">
      <alignment horizontal="left" vertical="center" wrapText="1"/>
    </xf>
    <xf numFmtId="4" fontId="4" fillId="3" borderId="1" xfId="0" applyNumberFormat="1" applyFont="1" applyFill="1" applyBorder="1" applyAlignment="1" applyProtection="1">
      <alignment horizontal="left" vertical="center" wrapText="1"/>
      <protection locked="0"/>
    </xf>
    <xf numFmtId="0" fontId="1" fillId="2" borderId="1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 applyProtection="1">
      <alignment horizontal="center" vertical="center"/>
      <protection locked="0"/>
    </xf>
    <xf numFmtId="3" fontId="0" fillId="0" borderId="0" xfId="0" applyNumberFormat="1" applyAlignment="1" applyProtection="1">
      <alignment horizontal="center" vertical="center"/>
      <protection locked="0"/>
    </xf>
    <xf numFmtId="4" fontId="4" fillId="3" borderId="1" xfId="0" applyNumberFormat="1" applyFont="1" applyFill="1" applyBorder="1" applyAlignment="1">
      <alignment horizontal="center" vertical="center"/>
    </xf>
    <xf numFmtId="4" fontId="4" fillId="3" borderId="1" xfId="0" applyNumberFormat="1" applyFont="1" applyFill="1" applyBorder="1" applyAlignment="1" applyProtection="1">
      <alignment horizontal="center" vertical="center"/>
      <protection locked="0"/>
    </xf>
    <xf numFmtId="0" fontId="1" fillId="2" borderId="6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4" fontId="31" fillId="41" borderId="0" xfId="2" applyNumberFormat="1" applyFont="1" applyFill="1"/>
    <xf numFmtId="0" fontId="32" fillId="41" borderId="38" xfId="2" applyFont="1" applyFill="1" applyBorder="1" applyAlignment="1">
      <alignment vertical="center"/>
    </xf>
    <xf numFmtId="0" fontId="31" fillId="41" borderId="39" xfId="2" applyFont="1" applyFill="1" applyBorder="1" applyAlignment="1">
      <alignment horizontal="left"/>
    </xf>
    <xf numFmtId="0" fontId="32" fillId="41" borderId="38" xfId="2" applyFont="1" applyFill="1" applyBorder="1"/>
    <xf numFmtId="17" fontId="31" fillId="41" borderId="0" xfId="2" applyNumberFormat="1" applyFont="1" applyFill="1" applyAlignment="1">
      <alignment horizontal="left"/>
    </xf>
    <xf numFmtId="0" fontId="31" fillId="41" borderId="0" xfId="2" applyFont="1" applyFill="1" applyAlignment="1">
      <alignment horizontal="left"/>
    </xf>
    <xf numFmtId="0" fontId="32" fillId="41" borderId="40" xfId="2" applyFont="1" applyFill="1" applyBorder="1" applyAlignment="1">
      <alignment vertical="center" wrapText="1"/>
    </xf>
    <xf numFmtId="0" fontId="31" fillId="41" borderId="41" xfId="2" applyFont="1" applyFill="1" applyBorder="1" applyAlignment="1">
      <alignment horizontal="left" vertical="center" wrapText="1"/>
    </xf>
    <xf numFmtId="0" fontId="31" fillId="41" borderId="42" xfId="2" applyFont="1" applyFill="1" applyBorder="1" applyAlignment="1">
      <alignment horizontal="left" vertical="center" wrapText="1"/>
    </xf>
    <xf numFmtId="0" fontId="31" fillId="41" borderId="0" xfId="2" applyFont="1" applyFill="1"/>
    <xf numFmtId="4" fontId="31" fillId="41" borderId="1" xfId="2" applyNumberFormat="1" applyFont="1" applyFill="1" applyBorder="1" applyAlignment="1">
      <alignment horizontal="center"/>
    </xf>
    <xf numFmtId="0" fontId="33" fillId="0" borderId="1" xfId="2" applyFont="1" applyBorder="1" applyAlignment="1">
      <alignment wrapText="1"/>
    </xf>
    <xf numFmtId="4" fontId="31" fillId="41" borderId="1" xfId="2" applyNumberFormat="1" applyFont="1" applyFill="1" applyBorder="1" applyAlignment="1">
      <alignment horizontal="center" vertical="center"/>
    </xf>
    <xf numFmtId="4" fontId="31" fillId="41" borderId="0" xfId="2" applyNumberFormat="1" applyFont="1" applyFill="1" applyAlignment="1">
      <alignment horizontal="center" vertical="center"/>
    </xf>
    <xf numFmtId="4" fontId="31" fillId="0" borderId="0" xfId="2" applyNumberFormat="1" applyFont="1" applyAlignment="1">
      <alignment vertical="center"/>
    </xf>
    <xf numFmtId="4" fontId="31" fillId="41" borderId="0" xfId="2" applyNumberFormat="1" applyFont="1" applyFill="1" applyAlignment="1">
      <alignment vertical="center"/>
    </xf>
    <xf numFmtId="4" fontId="32" fillId="41" borderId="1" xfId="2" applyNumberFormat="1" applyFont="1" applyFill="1" applyBorder="1" applyAlignment="1">
      <alignment horizontal="right"/>
    </xf>
    <xf numFmtId="4" fontId="32" fillId="41" borderId="1" xfId="2" applyNumberFormat="1" applyFont="1" applyFill="1" applyBorder="1" applyAlignment="1">
      <alignment horizontal="center"/>
    </xf>
    <xf numFmtId="4" fontId="31" fillId="41" borderId="0" xfId="2" applyNumberFormat="1" applyFont="1" applyFill="1" applyAlignment="1">
      <alignment horizontal="center"/>
    </xf>
    <xf numFmtId="4" fontId="31" fillId="0" borderId="1" xfId="2" applyNumberFormat="1" applyFont="1" applyBorder="1" applyAlignment="1">
      <alignment horizontal="center" vertical="center"/>
    </xf>
    <xf numFmtId="4" fontId="31" fillId="0" borderId="0" xfId="2" applyNumberFormat="1" applyFont="1"/>
    <xf numFmtId="4" fontId="32" fillId="41" borderId="0" xfId="2" applyNumberFormat="1" applyFont="1" applyFill="1" applyAlignment="1">
      <alignment horizontal="right"/>
    </xf>
    <xf numFmtId="4" fontId="32" fillId="41" borderId="0" xfId="2" applyNumberFormat="1" applyFont="1" applyFill="1" applyAlignment="1">
      <alignment horizontal="center"/>
    </xf>
    <xf numFmtId="0" fontId="36" fillId="3" borderId="3" xfId="50" applyFont="1" applyFill="1" applyBorder="1" applyAlignment="1">
      <alignment horizontal="center" vertical="center" wrapText="1"/>
    </xf>
    <xf numFmtId="0" fontId="37" fillId="41" borderId="1" xfId="50" applyFont="1" applyFill="1" applyBorder="1" applyAlignment="1">
      <alignment horizontal="center" vertical="center"/>
    </xf>
    <xf numFmtId="0" fontId="37" fillId="41" borderId="1" xfId="50" applyFont="1" applyFill="1" applyBorder="1" applyAlignment="1">
      <alignment horizontal="center" vertical="center" wrapText="1"/>
    </xf>
    <xf numFmtId="0" fontId="37" fillId="41" borderId="3" xfId="50" applyFont="1" applyFill="1" applyBorder="1" applyAlignment="1">
      <alignment horizontal="center" vertical="center" wrapText="1"/>
    </xf>
    <xf numFmtId="2" fontId="37" fillId="41" borderId="1" xfId="50" applyNumberFormat="1" applyFont="1" applyFill="1" applyBorder="1" applyAlignment="1">
      <alignment horizontal="center" vertical="center" wrapText="1"/>
    </xf>
    <xf numFmtId="4" fontId="37" fillId="41" borderId="1" xfId="0" applyNumberFormat="1" applyFont="1" applyFill="1" applyBorder="1" applyAlignment="1">
      <alignment horizontal="center" vertical="center"/>
    </xf>
    <xf numFmtId="0" fontId="37" fillId="41" borderId="1" xfId="0" applyFont="1" applyFill="1" applyBorder="1" applyAlignment="1">
      <alignment vertical="center" wrapText="1"/>
    </xf>
    <xf numFmtId="4" fontId="37" fillId="41" borderId="0" xfId="0" applyNumberFormat="1" applyFont="1" applyFill="1"/>
    <xf numFmtId="4" fontId="37" fillId="41" borderId="0" xfId="0" applyNumberFormat="1" applyFont="1" applyFill="1" applyAlignment="1">
      <alignment horizontal="center"/>
    </xf>
    <xf numFmtId="4" fontId="36" fillId="41" borderId="13" xfId="0" applyNumberFormat="1" applyFont="1" applyFill="1" applyBorder="1" applyAlignment="1">
      <alignment horizontal="center"/>
    </xf>
    <xf numFmtId="4" fontId="36" fillId="41" borderId="0" xfId="0" applyNumberFormat="1" applyFont="1" applyFill="1" applyAlignment="1">
      <alignment horizontal="center"/>
    </xf>
    <xf numFmtId="2" fontId="37" fillId="41" borderId="3" xfId="5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7" fillId="41" borderId="16" xfId="50" applyFont="1" applyFill="1" applyBorder="1" applyAlignment="1">
      <alignment horizontal="left" vertical="center" wrapText="1"/>
    </xf>
    <xf numFmtId="4" fontId="37" fillId="41" borderId="0" xfId="0" applyNumberFormat="1" applyFont="1" applyFill="1" applyAlignment="1">
      <alignment wrapText="1"/>
    </xf>
    <xf numFmtId="4" fontId="37" fillId="41" borderId="0" xfId="0" applyNumberFormat="1" applyFont="1" applyFill="1" applyAlignment="1">
      <alignment horizontal="center" wrapText="1"/>
    </xf>
    <xf numFmtId="0" fontId="0" fillId="0" borderId="0" xfId="0" applyAlignment="1">
      <alignment wrapText="1"/>
    </xf>
    <xf numFmtId="168" fontId="4" fillId="3" borderId="1" xfId="0" applyNumberFormat="1" applyFont="1" applyFill="1" applyBorder="1" applyAlignment="1">
      <alignment horizontal="center" vertical="center"/>
    </xf>
    <xf numFmtId="168" fontId="4" fillId="3" borderId="1" xfId="0" applyNumberFormat="1" applyFont="1" applyFill="1" applyBorder="1" applyAlignment="1" applyProtection="1">
      <alignment horizontal="center" vertical="center"/>
      <protection locked="0"/>
    </xf>
    <xf numFmtId="10" fontId="39" fillId="0" borderId="0" xfId="48" applyNumberFormat="1" applyFont="1" applyAlignment="1" applyProtection="1">
      <alignment wrapText="1"/>
    </xf>
    <xf numFmtId="10" fontId="39" fillId="0" borderId="0" xfId="48" applyNumberFormat="1" applyFont="1" applyProtection="1"/>
    <xf numFmtId="164" fontId="39" fillId="0" borderId="0" xfId="0" applyNumberFormat="1" applyFont="1" applyAlignment="1">
      <alignment horizontal="center" vertical="center"/>
    </xf>
    <xf numFmtId="10" fontId="39" fillId="0" borderId="0" xfId="0" applyNumberFormat="1" applyFont="1" applyAlignment="1">
      <alignment horizontal="left" vertical="center"/>
    </xf>
    <xf numFmtId="10" fontId="39" fillId="0" borderId="0" xfId="0" applyNumberFormat="1" applyFont="1" applyAlignment="1">
      <alignment horizontal="center" vertical="center"/>
    </xf>
    <xf numFmtId="0" fontId="39" fillId="0" borderId="0" xfId="0" applyFont="1" applyAlignment="1">
      <alignment horizontal="left" vertical="center"/>
    </xf>
    <xf numFmtId="0" fontId="39" fillId="0" borderId="0" xfId="0" applyFont="1"/>
    <xf numFmtId="0" fontId="40" fillId="2" borderId="6" xfId="0" applyFont="1" applyFill="1" applyBorder="1" applyAlignment="1">
      <alignment horizontal="center" vertical="center"/>
    </xf>
    <xf numFmtId="0" fontId="40" fillId="2" borderId="7" xfId="0" applyFont="1" applyFill="1" applyBorder="1"/>
    <xf numFmtId="0" fontId="40" fillId="2" borderId="7" xfId="0" applyFont="1" applyFill="1" applyBorder="1" applyAlignment="1">
      <alignment horizontal="right"/>
    </xf>
    <xf numFmtId="0" fontId="34" fillId="3" borderId="7" xfId="0" applyFont="1" applyFill="1" applyBorder="1" applyAlignment="1">
      <alignment horizontal="left"/>
    </xf>
    <xf numFmtId="10" fontId="41" fillId="0" borderId="0" xfId="48" applyNumberFormat="1" applyFont="1" applyProtection="1"/>
    <xf numFmtId="0" fontId="41" fillId="0" borderId="0" xfId="0" applyFont="1" applyAlignment="1">
      <alignment horizontal="center" vertical="center"/>
    </xf>
    <xf numFmtId="0" fontId="41" fillId="0" borderId="0" xfId="0" applyFont="1" applyAlignment="1">
      <alignment horizontal="left" vertical="center"/>
    </xf>
    <xf numFmtId="0" fontId="41" fillId="0" borderId="0" xfId="0" applyFont="1"/>
    <xf numFmtId="0" fontId="40" fillId="2" borderId="8" xfId="0" applyFont="1" applyFill="1" applyBorder="1" applyAlignment="1">
      <alignment horizontal="center" vertical="center"/>
    </xf>
    <xf numFmtId="0" fontId="40" fillId="2" borderId="9" xfId="0" applyFont="1" applyFill="1" applyBorder="1"/>
    <xf numFmtId="0" fontId="40" fillId="2" borderId="9" xfId="0" applyFont="1" applyFill="1" applyBorder="1" applyAlignment="1">
      <alignment horizontal="right"/>
    </xf>
    <xf numFmtId="1" fontId="35" fillId="3" borderId="10" xfId="0" applyNumberFormat="1" applyFont="1" applyFill="1" applyBorder="1" applyAlignment="1">
      <alignment horizontal="left"/>
    </xf>
    <xf numFmtId="0" fontId="42" fillId="0" borderId="0" xfId="0" applyFont="1" applyAlignment="1">
      <alignment horizontal="left"/>
    </xf>
    <xf numFmtId="0" fontId="35" fillId="0" borderId="0" xfId="0" applyFont="1" applyAlignment="1">
      <alignment horizontal="left"/>
    </xf>
    <xf numFmtId="0" fontId="40" fillId="0" borderId="0" xfId="0" applyFont="1"/>
    <xf numFmtId="10" fontId="35" fillId="0" borderId="0" xfId="48" applyNumberFormat="1" applyFont="1" applyFill="1" applyBorder="1" applyAlignment="1" applyProtection="1">
      <alignment horizontal="center"/>
    </xf>
    <xf numFmtId="0" fontId="40" fillId="2" borderId="9" xfId="0" applyFont="1" applyFill="1" applyBorder="1" applyAlignment="1">
      <alignment horizontal="left"/>
    </xf>
    <xf numFmtId="0" fontId="40" fillId="0" borderId="0" xfId="0" applyFont="1" applyAlignment="1">
      <alignment horizontal="center"/>
    </xf>
    <xf numFmtId="1" fontId="35" fillId="0" borderId="0" xfId="0" applyNumberFormat="1" applyFont="1" applyAlignment="1">
      <alignment horizontal="left"/>
    </xf>
    <xf numFmtId="0" fontId="40" fillId="0" borderId="0" xfId="0" applyFont="1" applyAlignment="1">
      <alignment horizontal="center" vertical="center"/>
    </xf>
    <xf numFmtId="0" fontId="40" fillId="0" borderId="0" xfId="0" applyFont="1" applyAlignment="1">
      <alignment horizontal="left"/>
    </xf>
    <xf numFmtId="0" fontId="41" fillId="0" borderId="0" xfId="0" applyFont="1" applyAlignment="1">
      <alignment horizontal="center" vertical="center" wrapText="1"/>
    </xf>
    <xf numFmtId="4" fontId="35" fillId="0" borderId="0" xfId="0" applyNumberFormat="1" applyFont="1" applyAlignment="1">
      <alignment horizontal="center"/>
    </xf>
    <xf numFmtId="0" fontId="34" fillId="0" borderId="0" xfId="0" applyFont="1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49" fontId="35" fillId="0" borderId="0" xfId="0" applyNumberFormat="1" applyFont="1" applyAlignment="1">
      <alignment horizontal="center" vertical="center"/>
    </xf>
    <xf numFmtId="0" fontId="35" fillId="0" borderId="0" xfId="0" applyFont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1" fontId="35" fillId="0" borderId="0" xfId="0" applyNumberFormat="1" applyFont="1"/>
    <xf numFmtId="164" fontId="35" fillId="0" borderId="0" xfId="0" applyNumberFormat="1" applyFont="1"/>
    <xf numFmtId="10" fontId="35" fillId="0" borderId="0" xfId="48" applyNumberFormat="1" applyFont="1" applyProtection="1"/>
    <xf numFmtId="1" fontId="40" fillId="2" borderId="1" xfId="0" applyNumberFormat="1" applyFont="1" applyFill="1" applyBorder="1" applyAlignment="1">
      <alignment horizontal="center" vertical="center" wrapText="1"/>
    </xf>
    <xf numFmtId="0" fontId="40" fillId="2" borderId="1" xfId="0" applyFont="1" applyFill="1" applyBorder="1" applyAlignment="1">
      <alignment horizontal="center" vertical="center" wrapText="1"/>
    </xf>
    <xf numFmtId="164" fontId="40" fillId="2" borderId="1" xfId="0" applyNumberFormat="1" applyFont="1" applyFill="1" applyBorder="1" applyAlignment="1">
      <alignment horizontal="center" vertical="center" wrapText="1"/>
    </xf>
    <xf numFmtId="10" fontId="40" fillId="2" borderId="1" xfId="48" applyNumberFormat="1" applyFont="1" applyFill="1" applyBorder="1" applyAlignment="1" applyProtection="1">
      <alignment horizontal="center" vertical="center" wrapText="1"/>
    </xf>
    <xf numFmtId="14" fontId="40" fillId="2" borderId="1" xfId="0" applyNumberFormat="1" applyFont="1" applyFill="1" applyBorder="1" applyAlignment="1">
      <alignment horizontal="center" vertical="center" wrapText="1"/>
    </xf>
    <xf numFmtId="0" fontId="39" fillId="0" borderId="1" xfId="0" applyFont="1" applyBorder="1" applyAlignment="1" applyProtection="1">
      <alignment horizontal="center" vertical="center"/>
      <protection locked="0"/>
    </xf>
    <xf numFmtId="1" fontId="39" fillId="3" borderId="1" xfId="0" applyNumberFormat="1" applyFont="1" applyFill="1" applyBorder="1" applyAlignment="1">
      <alignment horizontal="center" vertical="center"/>
    </xf>
    <xf numFmtId="1" fontId="39" fillId="0" borderId="1" xfId="0" applyNumberFormat="1" applyFont="1" applyBorder="1" applyAlignment="1" applyProtection="1">
      <alignment horizontal="center" vertical="center"/>
      <protection locked="0"/>
    </xf>
    <xf numFmtId="164" fontId="39" fillId="0" borderId="1" xfId="0" applyNumberFormat="1" applyFont="1" applyBorder="1" applyAlignment="1" applyProtection="1">
      <alignment horizontal="center" vertical="center" wrapText="1"/>
      <protection locked="0"/>
    </xf>
    <xf numFmtId="17" fontId="39" fillId="0" borderId="1" xfId="0" applyNumberFormat="1" applyFont="1" applyBorder="1" applyAlignment="1" applyProtection="1">
      <alignment horizontal="center" vertical="center"/>
      <protection locked="0"/>
    </xf>
    <xf numFmtId="0" fontId="39" fillId="0" borderId="1" xfId="0" applyFont="1" applyBorder="1" applyAlignment="1" applyProtection="1">
      <alignment wrapText="1"/>
      <protection locked="0"/>
    </xf>
    <xf numFmtId="4" fontId="35" fillId="0" borderId="1" xfId="0" applyNumberFormat="1" applyFont="1" applyBorder="1" applyAlignment="1" applyProtection="1">
      <alignment horizontal="center" vertical="center"/>
      <protection locked="0"/>
    </xf>
    <xf numFmtId="168" fontId="35" fillId="3" borderId="1" xfId="0" applyNumberFormat="1" applyFont="1" applyFill="1" applyBorder="1" applyAlignment="1">
      <alignment horizontal="center" vertical="center"/>
    </xf>
    <xf numFmtId="4" fontId="35" fillId="3" borderId="1" xfId="0" applyNumberFormat="1" applyFont="1" applyFill="1" applyBorder="1" applyAlignment="1">
      <alignment horizontal="center" vertical="center"/>
    </xf>
    <xf numFmtId="10" fontId="39" fillId="0" borderId="1" xfId="48" applyNumberFormat="1" applyFont="1" applyBorder="1" applyAlignment="1" applyProtection="1">
      <alignment horizontal="center" vertical="center"/>
      <protection locked="0"/>
    </xf>
    <xf numFmtId="0" fontId="39" fillId="3" borderId="1" xfId="0" applyFont="1" applyFill="1" applyBorder="1" applyAlignment="1">
      <alignment horizontal="left" vertical="center" wrapText="1"/>
    </xf>
    <xf numFmtId="0" fontId="39" fillId="0" borderId="1" xfId="0" applyFont="1" applyBorder="1" applyAlignment="1" applyProtection="1">
      <alignment horizontal="center" vertical="center" wrapText="1"/>
      <protection locked="0"/>
    </xf>
    <xf numFmtId="0" fontId="39" fillId="0" borderId="1" xfId="0" applyFont="1" applyBorder="1" applyAlignment="1" applyProtection="1">
      <alignment horizontal="left" vertical="center" wrapText="1"/>
      <protection locked="0"/>
    </xf>
    <xf numFmtId="2" fontId="39" fillId="0" borderId="1" xfId="0" applyNumberFormat="1" applyFont="1" applyBorder="1" applyAlignment="1" applyProtection="1">
      <alignment horizontal="center" vertical="center"/>
      <protection locked="0"/>
    </xf>
    <xf numFmtId="0" fontId="39" fillId="0" borderId="0" xfId="0" applyFont="1" applyAlignment="1" applyProtection="1">
      <alignment horizontal="center" vertical="center"/>
      <protection locked="0"/>
    </xf>
    <xf numFmtId="0" fontId="39" fillId="0" borderId="0" xfId="0" applyFont="1" applyProtection="1">
      <protection locked="0"/>
    </xf>
    <xf numFmtId="4" fontId="39" fillId="0" borderId="0" xfId="0" applyNumberFormat="1" applyFont="1" applyAlignment="1" applyProtection="1">
      <alignment horizontal="center" vertical="center"/>
      <protection locked="0"/>
    </xf>
    <xf numFmtId="1" fontId="39" fillId="3" borderId="1" xfId="0" applyNumberFormat="1" applyFont="1" applyFill="1" applyBorder="1" applyAlignment="1" applyProtection="1">
      <alignment horizontal="center" vertical="center"/>
      <protection locked="0"/>
    </xf>
    <xf numFmtId="168" fontId="35" fillId="3" borderId="1" xfId="0" applyNumberFormat="1" applyFont="1" applyFill="1" applyBorder="1" applyAlignment="1" applyProtection="1">
      <alignment horizontal="center" vertical="center"/>
      <protection locked="0"/>
    </xf>
    <xf numFmtId="4" fontId="35" fillId="3" borderId="1" xfId="0" applyNumberFormat="1" applyFont="1" applyFill="1" applyBorder="1" applyAlignment="1" applyProtection="1">
      <alignment horizontal="center" vertical="center"/>
      <protection locked="0"/>
    </xf>
    <xf numFmtId="0" fontId="39" fillId="3" borderId="1" xfId="0" applyFont="1" applyFill="1" applyBorder="1" applyAlignment="1" applyProtection="1">
      <alignment horizontal="left" vertical="center" wrapText="1"/>
      <protection locked="0"/>
    </xf>
    <xf numFmtId="1" fontId="39" fillId="3" borderId="1" xfId="0" applyNumberFormat="1" applyFont="1" applyFill="1" applyBorder="1" applyProtection="1">
      <protection locked="0"/>
    </xf>
    <xf numFmtId="167" fontId="39" fillId="0" borderId="1" xfId="0" applyNumberFormat="1" applyFont="1" applyBorder="1" applyAlignment="1" applyProtection="1">
      <alignment horizontal="center" vertical="center"/>
      <protection locked="0"/>
    </xf>
    <xf numFmtId="168" fontId="35" fillId="0" borderId="1" xfId="0" applyNumberFormat="1" applyFont="1" applyBorder="1" applyProtection="1">
      <protection locked="0"/>
    </xf>
    <xf numFmtId="0" fontId="39" fillId="0" borderId="1" xfId="0" applyFont="1" applyBorder="1" applyProtection="1">
      <protection locked="0"/>
    </xf>
    <xf numFmtId="168" fontId="35" fillId="3" borderId="1" xfId="0" applyNumberFormat="1" applyFont="1" applyFill="1" applyBorder="1" applyProtection="1">
      <protection locked="0"/>
    </xf>
    <xf numFmtId="4" fontId="35" fillId="3" borderId="1" xfId="0" applyNumberFormat="1" applyFont="1" applyFill="1" applyBorder="1" applyProtection="1">
      <protection locked="0"/>
    </xf>
    <xf numFmtId="10" fontId="39" fillId="0" borderId="1" xfId="48" applyNumberFormat="1" applyFont="1" applyBorder="1" applyProtection="1">
      <protection locked="0"/>
    </xf>
    <xf numFmtId="169" fontId="39" fillId="0" borderId="1" xfId="0" applyNumberFormat="1" applyFont="1" applyBorder="1" applyProtection="1">
      <protection locked="0"/>
    </xf>
    <xf numFmtId="1" fontId="39" fillId="0" borderId="0" xfId="0" applyNumberFormat="1" applyFont="1" applyAlignment="1" applyProtection="1">
      <alignment horizontal="center" vertical="center"/>
      <protection locked="0"/>
    </xf>
    <xf numFmtId="0" fontId="39" fillId="0" borderId="0" xfId="0" applyFont="1" applyAlignment="1" applyProtection="1">
      <alignment horizontal="center" vertical="center" wrapText="1"/>
      <protection locked="0"/>
    </xf>
    <xf numFmtId="167" fontId="39" fillId="0" borderId="0" xfId="0" applyNumberFormat="1" applyFont="1" applyAlignment="1" applyProtection="1">
      <alignment horizontal="center" vertical="center"/>
      <protection locked="0"/>
    </xf>
    <xf numFmtId="0" fontId="39" fillId="0" borderId="0" xfId="0" applyFont="1" applyAlignment="1" applyProtection="1">
      <alignment wrapText="1"/>
      <protection locked="0"/>
    </xf>
    <xf numFmtId="168" fontId="39" fillId="0" borderId="0" xfId="0" applyNumberFormat="1" applyFont="1" applyProtection="1">
      <protection locked="0"/>
    </xf>
    <xf numFmtId="14" fontId="39" fillId="0" borderId="0" xfId="0" applyNumberFormat="1" applyFont="1" applyProtection="1">
      <protection locked="0"/>
    </xf>
    <xf numFmtId="168" fontId="39" fillId="0" borderId="0" xfId="0" applyNumberFormat="1" applyFont="1" applyAlignment="1" applyProtection="1">
      <alignment wrapText="1"/>
      <protection locked="0"/>
    </xf>
    <xf numFmtId="10" fontId="39" fillId="0" borderId="0" xfId="48" applyNumberFormat="1" applyFont="1" applyAlignment="1" applyProtection="1">
      <alignment wrapText="1"/>
      <protection locked="0"/>
    </xf>
    <xf numFmtId="10" fontId="39" fillId="0" borderId="0" xfId="48" applyNumberFormat="1" applyFont="1" applyProtection="1">
      <protection locked="0"/>
    </xf>
    <xf numFmtId="164" fontId="39" fillId="0" borderId="0" xfId="0" applyNumberFormat="1" applyFont="1" applyAlignment="1" applyProtection="1">
      <alignment horizontal="center" vertical="center"/>
      <protection locked="0"/>
    </xf>
    <xf numFmtId="10" fontId="39" fillId="0" borderId="0" xfId="0" applyNumberFormat="1" applyFont="1" applyAlignment="1" applyProtection="1">
      <alignment horizontal="left" vertical="center"/>
      <protection locked="0"/>
    </xf>
    <xf numFmtId="10" fontId="39" fillId="0" borderId="0" xfId="0" applyNumberFormat="1" applyFont="1" applyAlignment="1" applyProtection="1">
      <alignment horizontal="center" vertical="center"/>
      <protection locked="0"/>
    </xf>
    <xf numFmtId="0" fontId="39" fillId="0" borderId="0" xfId="0" applyFont="1" applyAlignment="1" applyProtection="1">
      <alignment horizontal="left" vertical="center"/>
      <protection locked="0"/>
    </xf>
    <xf numFmtId="169" fontId="39" fillId="0" borderId="0" xfId="0" applyNumberFormat="1" applyFont="1" applyProtection="1">
      <protection locked="0"/>
    </xf>
    <xf numFmtId="4" fontId="31" fillId="41" borderId="1" xfId="2" applyNumberFormat="1" applyFont="1" applyFill="1" applyBorder="1" applyAlignment="1">
      <alignment horizontal="center" wrapText="1"/>
    </xf>
    <xf numFmtId="4" fontId="31" fillId="41" borderId="1" xfId="2" applyNumberFormat="1" applyFont="1" applyFill="1" applyBorder="1" applyAlignment="1">
      <alignment horizontal="center" vertical="center" wrapText="1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0" fontId="40" fillId="2" borderId="1" xfId="0" applyFont="1" applyFill="1" applyBorder="1" applyAlignment="1">
      <alignment horizontal="center" vertical="center" wrapText="1"/>
    </xf>
    <xf numFmtId="0" fontId="35" fillId="3" borderId="9" xfId="0" applyFont="1" applyFill="1" applyBorder="1" applyAlignment="1">
      <alignment horizontal="left"/>
    </xf>
    <xf numFmtId="0" fontId="35" fillId="3" borderId="10" xfId="0" applyFont="1" applyFill="1" applyBorder="1" applyAlignment="1">
      <alignment horizontal="left"/>
    </xf>
    <xf numFmtId="44" fontId="35" fillId="3" borderId="9" xfId="1" applyFont="1" applyFill="1" applyBorder="1" applyAlignment="1" applyProtection="1">
      <alignment horizontal="left"/>
    </xf>
    <xf numFmtId="44" fontId="35" fillId="3" borderId="10" xfId="1" applyFont="1" applyFill="1" applyBorder="1" applyAlignment="1" applyProtection="1">
      <alignment horizontal="left"/>
    </xf>
    <xf numFmtId="14" fontId="40" fillId="2" borderId="4" xfId="0" applyNumberFormat="1" applyFont="1" applyFill="1" applyBorder="1" applyAlignment="1">
      <alignment horizontal="center" vertical="center" wrapText="1"/>
    </xf>
    <xf numFmtId="14" fontId="40" fillId="2" borderId="16" xfId="0" applyNumberFormat="1" applyFont="1" applyFill="1" applyBorder="1" applyAlignment="1">
      <alignment horizontal="center" vertical="center" wrapText="1"/>
    </xf>
    <xf numFmtId="0" fontId="40" fillId="2" borderId="4" xfId="0" applyFont="1" applyFill="1" applyBorder="1" applyAlignment="1">
      <alignment horizontal="center" vertical="center" wrapText="1"/>
    </xf>
    <xf numFmtId="0" fontId="40" fillId="2" borderId="16" xfId="0" applyFont="1" applyFill="1" applyBorder="1" applyAlignment="1">
      <alignment horizontal="center" vertical="center" wrapText="1"/>
    </xf>
    <xf numFmtId="1" fontId="40" fillId="2" borderId="4" xfId="0" applyNumberFormat="1" applyFont="1" applyFill="1" applyBorder="1" applyAlignment="1">
      <alignment horizontal="center" vertical="center" wrapText="1"/>
    </xf>
    <xf numFmtId="1" fontId="40" fillId="2" borderId="5" xfId="0" applyNumberFormat="1" applyFont="1" applyFill="1" applyBorder="1" applyAlignment="1">
      <alignment horizontal="center" vertical="center" wrapText="1"/>
    </xf>
    <xf numFmtId="1" fontId="40" fillId="2" borderId="16" xfId="0" applyNumberFormat="1" applyFont="1" applyFill="1" applyBorder="1" applyAlignment="1">
      <alignment horizontal="center" vertical="center" wrapText="1"/>
    </xf>
    <xf numFmtId="1" fontId="40" fillId="2" borderId="2" xfId="0" applyNumberFormat="1" applyFont="1" applyFill="1" applyBorder="1" applyAlignment="1">
      <alignment horizontal="center" vertical="center" wrapText="1"/>
    </xf>
    <xf numFmtId="1" fontId="40" fillId="2" borderId="3" xfId="0" applyNumberFormat="1" applyFont="1" applyFill="1" applyBorder="1" applyAlignment="1">
      <alignment horizontal="center" vertical="center" wrapText="1"/>
    </xf>
    <xf numFmtId="0" fontId="40" fillId="2" borderId="2" xfId="0" applyFont="1" applyFill="1" applyBorder="1" applyAlignment="1">
      <alignment horizontal="center" vertical="center" wrapText="1"/>
    </xf>
    <xf numFmtId="0" fontId="40" fillId="2" borderId="3" xfId="0" applyFont="1" applyFill="1" applyBorder="1" applyAlignment="1">
      <alignment horizontal="center" vertical="center" wrapText="1"/>
    </xf>
    <xf numFmtId="49" fontId="40" fillId="2" borderId="2" xfId="0" applyNumberFormat="1" applyFont="1" applyFill="1" applyBorder="1" applyAlignment="1">
      <alignment horizontal="center" vertical="center" wrapText="1"/>
    </xf>
    <xf numFmtId="49" fontId="40" fillId="2" borderId="3" xfId="0" applyNumberFormat="1" applyFont="1" applyFill="1" applyBorder="1" applyAlignment="1">
      <alignment horizontal="center" vertical="center" wrapText="1"/>
    </xf>
    <xf numFmtId="14" fontId="40" fillId="2" borderId="2" xfId="0" applyNumberFormat="1" applyFont="1" applyFill="1" applyBorder="1" applyAlignment="1">
      <alignment horizontal="center" vertical="center" wrapText="1"/>
    </xf>
    <xf numFmtId="14" fontId="40" fillId="2" borderId="3" xfId="0" applyNumberFormat="1" applyFont="1" applyFill="1" applyBorder="1" applyAlignment="1">
      <alignment horizontal="center" vertical="center" wrapText="1"/>
    </xf>
    <xf numFmtId="0" fontId="38" fillId="0" borderId="8" xfId="0" applyFont="1" applyBorder="1" applyAlignment="1">
      <alignment horizontal="center"/>
    </xf>
    <xf numFmtId="0" fontId="38" fillId="0" borderId="9" xfId="0" applyFont="1" applyBorder="1" applyAlignment="1">
      <alignment horizontal="center"/>
    </xf>
    <xf numFmtId="0" fontId="38" fillId="0" borderId="10" xfId="0" applyFont="1" applyBorder="1" applyAlignment="1">
      <alignment horizontal="center"/>
    </xf>
    <xf numFmtId="0" fontId="34" fillId="3" borderId="9" xfId="0" applyFont="1" applyFill="1" applyBorder="1" applyAlignment="1">
      <alignment horizontal="center"/>
    </xf>
    <xf numFmtId="0" fontId="40" fillId="2" borderId="8" xfId="0" applyFont="1" applyFill="1" applyBorder="1" applyAlignment="1">
      <alignment horizontal="left" wrapText="1"/>
    </xf>
    <xf numFmtId="0" fontId="40" fillId="2" borderId="9" xfId="0" applyFont="1" applyFill="1" applyBorder="1" applyAlignment="1">
      <alignment horizontal="left" wrapText="1"/>
    </xf>
    <xf numFmtId="0" fontId="35" fillId="3" borderId="9" xfId="0" applyFont="1" applyFill="1" applyBorder="1" applyAlignment="1">
      <alignment horizontal="left" vertical="top" wrapText="1"/>
    </xf>
    <xf numFmtId="0" fontId="35" fillId="3" borderId="10" xfId="0" applyFont="1" applyFill="1" applyBorder="1" applyAlignment="1">
      <alignment horizontal="left" vertical="top" wrapText="1"/>
    </xf>
    <xf numFmtId="4" fontId="36" fillId="40" borderId="4" xfId="0" applyNumberFormat="1" applyFont="1" applyFill="1" applyBorder="1" applyAlignment="1">
      <alignment horizontal="center"/>
    </xf>
    <xf numFmtId="4" fontId="36" fillId="40" borderId="5" xfId="0" applyNumberFormat="1" applyFont="1" applyFill="1" applyBorder="1" applyAlignment="1">
      <alignment horizontal="center"/>
    </xf>
    <xf numFmtId="4" fontId="36" fillId="40" borderId="16" xfId="0" applyNumberFormat="1" applyFont="1" applyFill="1" applyBorder="1" applyAlignment="1">
      <alignment horizontal="center"/>
    </xf>
    <xf numFmtId="0" fontId="36" fillId="3" borderId="1" xfId="50" applyFont="1" applyFill="1" applyBorder="1" applyAlignment="1">
      <alignment horizontal="center" vertical="center"/>
    </xf>
    <xf numFmtId="0" fontId="36" fillId="3" borderId="1" xfId="50" applyFont="1" applyFill="1" applyBorder="1" applyAlignment="1">
      <alignment horizontal="center" vertical="center" wrapText="1"/>
    </xf>
    <xf numFmtId="0" fontId="36" fillId="3" borderId="4" xfId="50" applyFont="1" applyFill="1" applyBorder="1" applyAlignment="1">
      <alignment horizontal="center" vertical="center" wrapText="1"/>
    </xf>
    <xf numFmtId="0" fontId="36" fillId="3" borderId="16" xfId="50" applyFont="1" applyFill="1" applyBorder="1" applyAlignment="1">
      <alignment horizontal="center" vertical="center" wrapText="1"/>
    </xf>
    <xf numFmtId="4" fontId="36" fillId="3" borderId="1" xfId="0" applyNumberFormat="1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44" fontId="4" fillId="3" borderId="9" xfId="1" applyFont="1" applyFill="1" applyBorder="1" applyAlignment="1" applyProtection="1">
      <alignment horizontal="left" vertical="center"/>
    </xf>
    <xf numFmtId="44" fontId="4" fillId="3" borderId="10" xfId="1" applyFont="1" applyFill="1" applyBorder="1" applyAlignment="1" applyProtection="1">
      <alignment horizontal="left" vertical="center"/>
    </xf>
    <xf numFmtId="0" fontId="11" fillId="0" borderId="8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3" fillId="3" borderId="9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left" vertical="center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9" xfId="0" applyFont="1" applyFill="1" applyBorder="1" applyAlignment="1">
      <alignment horizontal="left"/>
    </xf>
    <xf numFmtId="0" fontId="4" fillId="3" borderId="9" xfId="0" applyFont="1" applyFill="1" applyBorder="1" applyAlignment="1">
      <alignment horizontal="left" vertical="center"/>
    </xf>
    <xf numFmtId="0" fontId="4" fillId="3" borderId="10" xfId="0" applyFont="1" applyFill="1" applyBorder="1" applyAlignment="1">
      <alignment horizontal="left" vertical="center"/>
    </xf>
    <xf numFmtId="4" fontId="31" fillId="0" borderId="4" xfId="2" applyNumberFormat="1" applyFont="1" applyBorder="1" applyAlignment="1">
      <alignment horizontal="center" vertical="center"/>
    </xf>
    <xf numFmtId="4" fontId="31" fillId="0" borderId="16" xfId="2" applyNumberFormat="1" applyFont="1" applyBorder="1" applyAlignment="1">
      <alignment horizontal="center" vertical="center"/>
    </xf>
    <xf numFmtId="4" fontId="31" fillId="0" borderId="4" xfId="2" applyNumberFormat="1" applyFont="1" applyBorder="1" applyAlignment="1">
      <alignment horizontal="center" vertical="center" wrapText="1"/>
    </xf>
    <xf numFmtId="4" fontId="31" fillId="0" borderId="16" xfId="2" applyNumberFormat="1" applyFont="1" applyBorder="1" applyAlignment="1">
      <alignment horizontal="center" vertical="center" wrapText="1"/>
    </xf>
    <xf numFmtId="4" fontId="31" fillId="41" borderId="4" xfId="2" applyNumberFormat="1" applyFont="1" applyFill="1" applyBorder="1" applyAlignment="1">
      <alignment horizontal="center" vertical="center"/>
    </xf>
    <xf numFmtId="4" fontId="31" fillId="41" borderId="16" xfId="2" applyNumberFormat="1" applyFont="1" applyFill="1" applyBorder="1" applyAlignment="1">
      <alignment horizontal="center" vertical="center"/>
    </xf>
    <xf numFmtId="4" fontId="32" fillId="40" borderId="1" xfId="2" applyNumberFormat="1" applyFont="1" applyFill="1" applyBorder="1" applyAlignment="1">
      <alignment horizontal="center"/>
    </xf>
    <xf numFmtId="0" fontId="32" fillId="3" borderId="4" xfId="50" applyFont="1" applyFill="1" applyBorder="1" applyAlignment="1">
      <alignment horizontal="center" vertical="center"/>
    </xf>
    <xf numFmtId="0" fontId="32" fillId="3" borderId="5" xfId="50" applyFont="1" applyFill="1" applyBorder="1" applyAlignment="1">
      <alignment horizontal="center" vertical="center"/>
    </xf>
    <xf numFmtId="0" fontId="32" fillId="3" borderId="16" xfId="50" applyFont="1" applyFill="1" applyBorder="1" applyAlignment="1">
      <alignment horizontal="center" vertical="center"/>
    </xf>
    <xf numFmtId="4" fontId="31" fillId="41" borderId="4" xfId="2" applyNumberFormat="1" applyFont="1" applyFill="1" applyBorder="1" applyAlignment="1">
      <alignment horizontal="center"/>
    </xf>
    <xf numFmtId="4" fontId="31" fillId="41" borderId="16" xfId="2" applyNumberFormat="1" applyFont="1" applyFill="1" applyBorder="1" applyAlignment="1">
      <alignment horizontal="center"/>
    </xf>
    <xf numFmtId="0" fontId="32" fillId="3" borderId="35" xfId="2" applyFont="1" applyFill="1" applyBorder="1" applyAlignment="1">
      <alignment horizontal="center" vertical="center" wrapText="1"/>
    </xf>
    <xf numFmtId="0" fontId="32" fillId="3" borderId="36" xfId="2" applyFont="1" applyFill="1" applyBorder="1" applyAlignment="1">
      <alignment horizontal="center" vertical="center" wrapText="1"/>
    </xf>
    <xf numFmtId="0" fontId="32" fillId="3" borderId="37" xfId="2" applyFont="1" applyFill="1" applyBorder="1" applyAlignment="1">
      <alignment horizontal="center" vertical="center" wrapText="1"/>
    </xf>
    <xf numFmtId="0" fontId="31" fillId="3" borderId="38" xfId="2" applyFont="1" applyFill="1" applyBorder="1" applyAlignment="1">
      <alignment horizontal="center" vertical="center" wrapText="1"/>
    </xf>
    <xf numFmtId="0" fontId="31" fillId="3" borderId="0" xfId="2" applyFont="1" applyFill="1" applyAlignment="1">
      <alignment horizontal="center" vertical="center" wrapText="1"/>
    </xf>
    <xf numFmtId="0" fontId="31" fillId="3" borderId="39" xfId="2" applyFont="1" applyFill="1" applyBorder="1" applyAlignment="1">
      <alignment horizontal="center" vertical="center" wrapText="1"/>
    </xf>
    <xf numFmtId="0" fontId="32" fillId="3" borderId="38" xfId="2" applyFont="1" applyFill="1" applyBorder="1" applyAlignment="1">
      <alignment horizontal="center" vertical="center"/>
    </xf>
    <xf numFmtId="0" fontId="32" fillId="3" borderId="0" xfId="2" applyFont="1" applyFill="1" applyAlignment="1">
      <alignment horizontal="center" vertical="center"/>
    </xf>
    <xf numFmtId="0" fontId="32" fillId="3" borderId="39" xfId="2" applyFont="1" applyFill="1" applyBorder="1" applyAlignment="1">
      <alignment horizontal="center" vertical="center"/>
    </xf>
    <xf numFmtId="0" fontId="31" fillId="3" borderId="38" xfId="2" applyFont="1" applyFill="1" applyBorder="1" applyAlignment="1">
      <alignment horizontal="center" vertical="center"/>
    </xf>
    <xf numFmtId="0" fontId="31" fillId="3" borderId="0" xfId="2" applyFont="1" applyFill="1" applyAlignment="1">
      <alignment horizontal="center" vertical="center"/>
    </xf>
    <xf numFmtId="0" fontId="31" fillId="3" borderId="39" xfId="2" applyFont="1" applyFill="1" applyBorder="1" applyAlignment="1">
      <alignment horizontal="center" vertical="center"/>
    </xf>
    <xf numFmtId="0" fontId="31" fillId="41" borderId="0" xfId="2" applyFont="1" applyFill="1" applyAlignment="1">
      <alignment horizontal="left" wrapText="1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44" fontId="4" fillId="3" borderId="9" xfId="1" applyFont="1" applyFill="1" applyBorder="1" applyAlignment="1">
      <alignment horizontal="center" vertical="center"/>
    </xf>
    <xf numFmtId="44" fontId="4" fillId="3" borderId="10" xfId="1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left" vertical="top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/>
    </xf>
    <xf numFmtId="2" fontId="4" fillId="3" borderId="9" xfId="1" applyNumberFormat="1" applyFont="1" applyFill="1" applyBorder="1" applyAlignment="1">
      <alignment horizontal="center" vertical="center"/>
    </xf>
    <xf numFmtId="2" fontId="4" fillId="3" borderId="10" xfId="1" applyNumberFormat="1" applyFont="1" applyFill="1" applyBorder="1" applyAlignment="1">
      <alignment horizontal="center" vertical="center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" fontId="1" fillId="2" borderId="34" xfId="0" applyNumberFormat="1" applyFont="1" applyFill="1" applyBorder="1" applyAlignment="1">
      <alignment horizontal="center" vertical="center" wrapText="1"/>
    </xf>
    <xf numFmtId="1" fontId="1" fillId="2" borderId="0" xfId="0" applyNumberFormat="1" applyFont="1" applyFill="1" applyAlignment="1">
      <alignment horizontal="center" vertical="center" wrapText="1"/>
    </xf>
  </cellXfs>
  <cellStyles count="53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" xfId="1" builtinId="4"/>
    <cellStyle name="Moeda 2" xfId="3" xr:uid="{00000000-0005-0000-0000-00001F000000}"/>
    <cellStyle name="Neutro" xfId="14" builtinId="28" customBuiltin="1"/>
    <cellStyle name="Normal" xfId="0" builtinId="0"/>
    <cellStyle name="Normal 2" xfId="2" xr:uid="{00000000-0005-0000-0000-000022000000}"/>
    <cellStyle name="Normal 2 2" xfId="4" xr:uid="{00000000-0005-0000-0000-000023000000}"/>
    <cellStyle name="Normal 3" xfId="49" xr:uid="{00000000-0005-0000-0000-000024000000}"/>
    <cellStyle name="Normal_Planilha de preco" xfId="50" xr:uid="{00000000-0005-0000-0000-000025000000}"/>
    <cellStyle name="Nota" xfId="21" builtinId="10" customBuiltin="1"/>
    <cellStyle name="Porcentagem" xfId="48" builtinId="5"/>
    <cellStyle name="Porcentagem 2" xfId="52" xr:uid="{00000000-0005-0000-0000-000028000000}"/>
    <cellStyle name="Ruim" xfId="13" builtinId="27" customBuiltin="1"/>
    <cellStyle name="Saída" xfId="16" builtinId="21" customBuiltin="1"/>
    <cellStyle name="Separador de milhares 3" xfId="6" xr:uid="{00000000-0005-0000-0000-00002A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 xr:uid="{00000000-0005-0000-0000-000033000000}"/>
    <cellStyle name="Vírgula 3" xfId="51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571500</xdr:colOff>
      <xdr:row>1</xdr:row>
      <xdr:rowOff>152400</xdr:rowOff>
    </xdr:from>
    <xdr:to>
      <xdr:col>4</xdr:col>
      <xdr:colOff>2867025</xdr:colOff>
      <xdr:row>7</xdr:row>
      <xdr:rowOff>219075</xdr:rowOff>
    </xdr:to>
    <xdr:pic>
      <xdr:nvPicPr>
        <xdr:cNvPr id="2" name="Imagem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49050" y="323850"/>
          <a:ext cx="2295525" cy="1905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aleria.wollmann\Desktop\Planilha_LICITACON_ponte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02%20PASTA%20DAS%20GURIAS\ARP%20Passeio%20p&#250;blico%20-%20Material%20licita&#231;&#227;o\Licita&#231;&#227;o%202024\PLANILHA%20OR&#199;AMENTARI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entificação"/>
      <sheetName val="Orçamento-base"/>
      <sheetName val="Proposta"/>
      <sheetName val="Tipo de Objeto x Familia"/>
      <sheetName val="Composições"/>
      <sheetName val="Memória de Cálculo"/>
      <sheetName val="Preço de mercado"/>
      <sheetName val="Cronograma"/>
      <sheetName val="DMT"/>
      <sheetName val="Encargos Sociais"/>
      <sheetName val="BDI"/>
      <sheetName val="Pesquisa Familia e Subfamilia"/>
      <sheetName val="base"/>
    </sheetNames>
    <sheetDataSet>
      <sheetData sheetId="0">
        <row r="2">
          <cell r="E2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"/>
      <sheetName val="Cronograma"/>
      <sheetName val="Composições"/>
      <sheetName val="Preço de Mercado"/>
      <sheetName val="Qtde por secretaria"/>
      <sheetName val="Asfalto"/>
      <sheetName val="Transp. Asfalto"/>
    </sheetNames>
    <sheetDataSet>
      <sheetData sheetId="0">
        <row r="6">
          <cell r="D6" t="str">
            <v>Registro de preços para futura e eventual contratação de serviços de manutenção e recuperação de passeios públicos, incluindo material e mão de obra.</v>
          </cell>
        </row>
      </sheetData>
      <sheetData sheetId="1" refreshError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s://portal.tce.rs.gov.br/aplicprod/f?p=50500:12:::NO:RP,12:P12_ID_LICITACAO,P12_PAG_ANTERIOR,P12_PAG_RETORNO,F50500_CD_ORGAO:1191561,19,10,&amp;cs=1R3IV5G123YQZNYRXvYZOoftoa0I" TargetMode="External"/><Relationship Id="rId1" Type="http://schemas.openxmlformats.org/officeDocument/2006/relationships/hyperlink" Target="https://portal.tce.rs.gov.br/aplicprod/f?p=50500:12:::NO:RP,12:P12_ID_LICITACAO,P12_PAG_ANTERIOR,P12_PAG_RETORNO,F50500_CD_ORGAO:1214039,19,10,&amp;cs=1fQQ9XckClCbR2v4FAVX8MJ3V5-Y" TargetMode="External"/><Relationship Id="rId4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workbookViewId="0">
      <selection activeCell="K16" sqref="K16"/>
    </sheetView>
  </sheetViews>
  <sheetFormatPr defaultRowHeight="15" x14ac:dyDescent="0.25"/>
  <cols>
    <col min="1" max="1" width="20.42578125" style="35" customWidth="1"/>
    <col min="2" max="2" width="54.7109375" style="34" customWidth="1"/>
    <col min="3" max="3" width="16.5703125" style="36" bestFit="1" customWidth="1"/>
    <col min="4" max="4" width="4.5703125" style="36" bestFit="1" customWidth="1"/>
    <col min="5" max="5" width="6.85546875" style="32" customWidth="1"/>
    <col min="6" max="6" width="6.85546875" style="32" bestFit="1" customWidth="1"/>
    <col min="7" max="7" width="21.7109375" style="32" customWidth="1"/>
    <col min="8" max="16384" width="9.140625" style="32"/>
  </cols>
  <sheetData>
    <row r="1" spans="1:8" ht="16.5" thickBot="1" x14ac:dyDescent="0.3">
      <c r="A1" s="252" t="s">
        <v>3752</v>
      </c>
      <c r="B1" s="253"/>
      <c r="C1" s="253"/>
      <c r="D1" s="253"/>
      <c r="E1" s="253"/>
      <c r="F1" s="253"/>
      <c r="G1" s="254"/>
    </row>
    <row r="2" spans="1:8" s="47" customFormat="1" ht="15.75" thickBot="1" x14ac:dyDescent="0.3">
      <c r="A2" s="28" t="s">
        <v>161</v>
      </c>
      <c r="B2" s="258" t="s">
        <v>4006</v>
      </c>
      <c r="C2" s="258"/>
      <c r="D2" s="40" t="s">
        <v>162</v>
      </c>
      <c r="E2" s="54"/>
      <c r="F2" s="14" t="s">
        <v>163</v>
      </c>
      <c r="G2" s="22">
        <v>2024</v>
      </c>
      <c r="H2" s="45"/>
    </row>
    <row r="3" spans="1:8" s="47" customFormat="1" ht="31.5" customHeight="1" thickBot="1" x14ac:dyDescent="0.3">
      <c r="A3" s="25" t="s">
        <v>153</v>
      </c>
      <c r="B3" s="259" t="s">
        <v>4028</v>
      </c>
      <c r="C3" s="259"/>
      <c r="D3" s="259"/>
      <c r="E3" s="259"/>
      <c r="F3" s="259"/>
      <c r="G3" s="260"/>
    </row>
    <row r="4" spans="1:8" s="47" customFormat="1" ht="15.75" thickBot="1" x14ac:dyDescent="0.3">
      <c r="A4" s="28" t="s">
        <v>175</v>
      </c>
      <c r="B4" s="261" t="s">
        <v>4029</v>
      </c>
      <c r="C4" s="261"/>
      <c r="D4" s="261"/>
      <c r="E4" s="262"/>
      <c r="F4" s="14" t="s">
        <v>179</v>
      </c>
      <c r="G4" s="62" t="s">
        <v>4030</v>
      </c>
    </row>
    <row r="5" spans="1:8" s="47" customFormat="1" ht="15.75" thickBot="1" x14ac:dyDescent="0.3">
      <c r="A5" s="28" t="s">
        <v>3785</v>
      </c>
      <c r="B5" s="64" t="s">
        <v>170</v>
      </c>
      <c r="C5" s="28" t="s">
        <v>3956</v>
      </c>
      <c r="D5" s="28"/>
      <c r="E5" s="28"/>
      <c r="F5" s="263"/>
      <c r="G5" s="264"/>
    </row>
    <row r="6" spans="1:8" s="49" customFormat="1" ht="15.75" thickBot="1" x14ac:dyDescent="0.3">
      <c r="A6" s="28" t="s">
        <v>155</v>
      </c>
      <c r="B6" s="41">
        <f>'Orçamento-base'!C6</f>
        <v>1313056.8999999999</v>
      </c>
      <c r="C6" s="31"/>
      <c r="D6" s="31"/>
      <c r="E6" s="30"/>
      <c r="F6" s="31"/>
      <c r="G6" s="50"/>
      <c r="H6" s="48"/>
    </row>
    <row r="7" spans="1:8" s="49" customFormat="1" ht="15.75" thickBot="1" x14ac:dyDescent="0.3">
      <c r="A7" s="28" t="s">
        <v>172</v>
      </c>
      <c r="B7" s="41">
        <f>Proposta!C6</f>
        <v>0</v>
      </c>
      <c r="C7" s="31"/>
      <c r="D7" s="31"/>
      <c r="E7" s="30"/>
      <c r="F7" s="31"/>
      <c r="G7" s="50"/>
      <c r="H7" s="48"/>
    </row>
    <row r="8" spans="1:8" s="49" customFormat="1" ht="15.75" thickBot="1" x14ac:dyDescent="0.3">
      <c r="A8" s="28" t="s">
        <v>3747</v>
      </c>
      <c r="B8" s="46">
        <f>COUNT('Orçamento-base'!B12:B39951)</f>
        <v>7</v>
      </c>
      <c r="C8" s="31"/>
      <c r="D8" s="31"/>
      <c r="E8" s="30"/>
      <c r="F8" s="31"/>
      <c r="G8" s="50"/>
      <c r="H8" s="48"/>
    </row>
    <row r="9" spans="1:8" s="49" customFormat="1" x14ac:dyDescent="0.25">
      <c r="A9" s="85" t="s">
        <v>3933</v>
      </c>
      <c r="B9" s="42"/>
      <c r="C9" s="31"/>
      <c r="D9" s="31"/>
      <c r="E9" s="30"/>
      <c r="F9" s="31"/>
      <c r="G9" s="50"/>
      <c r="H9" s="48"/>
    </row>
    <row r="10" spans="1:8" s="49" customFormat="1" x14ac:dyDescent="0.25">
      <c r="A10" s="29" t="s">
        <v>154</v>
      </c>
      <c r="B10" s="30"/>
      <c r="C10" s="29" t="s">
        <v>3749</v>
      </c>
      <c r="D10" s="31"/>
      <c r="E10" s="30"/>
      <c r="F10" s="31"/>
      <c r="G10" s="50"/>
      <c r="H10" s="48"/>
    </row>
    <row r="11" spans="1:8" ht="13.5" customHeight="1" x14ac:dyDescent="0.25">
      <c r="A11" s="255" t="s">
        <v>3750</v>
      </c>
      <c r="B11" s="256" t="s">
        <v>3751</v>
      </c>
      <c r="C11" s="15" t="s">
        <v>165</v>
      </c>
      <c r="D11" s="52"/>
      <c r="E11" s="52"/>
      <c r="F11" s="52"/>
      <c r="G11" s="15" t="s">
        <v>171</v>
      </c>
    </row>
    <row r="12" spans="1:8" x14ac:dyDescent="0.25">
      <c r="A12" s="255"/>
      <c r="B12" s="257"/>
      <c r="C12" s="51" t="s">
        <v>164</v>
      </c>
      <c r="D12" s="52"/>
      <c r="E12" s="53"/>
      <c r="F12" s="53"/>
      <c r="G12" s="51" t="s">
        <v>164</v>
      </c>
    </row>
    <row r="13" spans="1:8" x14ac:dyDescent="0.25">
      <c r="A13" s="23">
        <v>1</v>
      </c>
      <c r="B13" s="24" t="s">
        <v>4031</v>
      </c>
      <c r="C13" s="44">
        <f>SUMIF('Orçamento-base'!$A$12:$A$39953,Identificação!$A13,'Orçamento-base'!$K$12:$K$39953)</f>
        <v>1313056.8999999999</v>
      </c>
      <c r="D13" s="52"/>
      <c r="E13" s="53"/>
      <c r="F13" s="53"/>
      <c r="G13" s="44">
        <f>SUMIF(Proposta!$A$12:$A$39953,Identificação!$A13,Proposta!$H$12:$H$39953)</f>
        <v>0</v>
      </c>
    </row>
    <row r="14" spans="1:8" x14ac:dyDescent="0.25">
      <c r="A14" s="23"/>
      <c r="B14" s="24"/>
      <c r="C14" s="82">
        <f>SUMIF('Orçamento-base'!$A$12:$A$39953,Identificação!$A14,'Orçamento-base'!$K$12:$K$39953)</f>
        <v>0</v>
      </c>
      <c r="D14" s="83"/>
      <c r="E14" s="84"/>
      <c r="F14" s="84"/>
      <c r="G14" s="82">
        <f>SUMIF(Proposta!$A$12:$A$39953,Identificação!$A14,Proposta!$H$12:$H$39953)</f>
        <v>0</v>
      </c>
    </row>
    <row r="15" spans="1:8" x14ac:dyDescent="0.25">
      <c r="A15" s="23"/>
      <c r="B15" s="24"/>
      <c r="C15" s="82">
        <f>SUMIF('Orçamento-base'!$A$12:$A$39953,Identificação!$A15,'Orçamento-base'!$K$12:$K$39953)</f>
        <v>0</v>
      </c>
      <c r="D15" s="83"/>
      <c r="E15" s="84"/>
      <c r="F15" s="84"/>
      <c r="G15" s="82">
        <f>SUMIF(Proposta!$A$12:$A$39953,Identificação!$A15,Proposta!$H$12:$H$39953)</f>
        <v>0</v>
      </c>
    </row>
    <row r="16" spans="1:8" x14ac:dyDescent="0.25">
      <c r="A16" s="23"/>
      <c r="B16" s="24"/>
      <c r="C16" s="82">
        <f>SUMIF('Orçamento-base'!$A$12:$A$39953,Identificação!$A16,'Orçamento-base'!$K$12:$K$39953)</f>
        <v>0</v>
      </c>
      <c r="D16" s="83"/>
      <c r="E16" s="84"/>
      <c r="F16" s="84"/>
      <c r="G16" s="82">
        <f>SUMIF(Proposta!$A$12:$A$39953,Identificação!$A16,Proposta!$H$12:$H$39953)</f>
        <v>0</v>
      </c>
    </row>
    <row r="17" spans="1:7" x14ac:dyDescent="0.25">
      <c r="A17" s="23"/>
      <c r="B17" s="24"/>
      <c r="C17" s="82">
        <f>SUMIF('Orçamento-base'!$A$12:$A$39953,Identificação!$A17,'Orçamento-base'!$K$12:$K$39953)</f>
        <v>0</v>
      </c>
      <c r="D17" s="83"/>
      <c r="E17" s="84"/>
      <c r="F17" s="84"/>
      <c r="G17" s="82">
        <f>SUMIF(Proposta!$A$12:$A$39953,Identificação!$A17,Proposta!$H$12:$H$39953)</f>
        <v>0</v>
      </c>
    </row>
    <row r="18" spans="1:7" x14ac:dyDescent="0.25">
      <c r="A18" s="23"/>
      <c r="B18" s="24"/>
      <c r="C18" s="82">
        <f>SUMIF('Orçamento-base'!$A$12:$A$39953,Identificação!$A18,'Orçamento-base'!$K$12:$K$39953)</f>
        <v>0</v>
      </c>
      <c r="D18" s="83"/>
      <c r="E18" s="84"/>
      <c r="F18" s="84"/>
      <c r="G18" s="82">
        <f>SUMIF(Proposta!$A$12:$A$39953,Identificação!$A18,Proposta!$H$12:$H$39953)</f>
        <v>0</v>
      </c>
    </row>
    <row r="19" spans="1:7" x14ac:dyDescent="0.25">
      <c r="A19" s="23"/>
      <c r="B19" s="24"/>
      <c r="C19" s="82">
        <f>SUMIF('Orçamento-base'!$A$12:$A$39953,Identificação!$A19,'Orçamento-base'!$K$12:$K$39953)</f>
        <v>0</v>
      </c>
      <c r="D19" s="83"/>
      <c r="E19" s="84"/>
      <c r="F19" s="84"/>
      <c r="G19" s="82">
        <f>SUMIF(Proposta!$A$12:$A$39953,Identificação!$A19,Proposta!$H$12:$H$39953)</f>
        <v>0</v>
      </c>
    </row>
    <row r="20" spans="1:7" x14ac:dyDescent="0.25">
      <c r="A20" s="23"/>
      <c r="B20" s="24"/>
      <c r="C20" s="82">
        <f>SUMIF('Orçamento-base'!$A$12:$A$39953,Identificação!$A20,'Orçamento-base'!$K$12:$K$39953)</f>
        <v>0</v>
      </c>
      <c r="D20" s="83"/>
      <c r="E20" s="84"/>
      <c r="F20" s="84"/>
      <c r="G20" s="82">
        <f>SUMIF(Proposta!$A$12:$A$39953,Identificação!$A20,Proposta!$H$12:$H$39953)</f>
        <v>0</v>
      </c>
    </row>
    <row r="21" spans="1:7" x14ac:dyDescent="0.25">
      <c r="A21" s="23"/>
      <c r="B21" s="24"/>
      <c r="C21" s="82">
        <f>SUMIF('Orçamento-base'!$A$12:$A$39953,Identificação!$A21,'Orçamento-base'!$K$12:$K$39953)</f>
        <v>0</v>
      </c>
      <c r="D21" s="83"/>
      <c r="E21" s="84"/>
      <c r="F21" s="84"/>
      <c r="G21" s="82">
        <f>SUMIF(Proposta!$A$12:$A$39953,Identificação!$A21,Proposta!$H$12:$H$39953)</f>
        <v>0</v>
      </c>
    </row>
    <row r="22" spans="1:7" x14ac:dyDescent="0.25">
      <c r="A22" s="23"/>
      <c r="B22" s="24"/>
      <c r="C22" s="82">
        <f>SUMIF('Orçamento-base'!$A$12:$A$39953,Identificação!$A22,'Orçamento-base'!$K$12:$K$39953)</f>
        <v>0</v>
      </c>
      <c r="D22" s="83"/>
      <c r="E22" s="84"/>
      <c r="F22" s="84"/>
      <c r="G22" s="82">
        <f>SUMIF(Proposta!$A$12:$A$39953,Identificação!$A22,Proposta!$H$12:$H$39953)</f>
        <v>0</v>
      </c>
    </row>
    <row r="23" spans="1:7" x14ac:dyDescent="0.25">
      <c r="A23" s="23"/>
      <c r="B23" s="24"/>
      <c r="C23" s="82">
        <f>SUMIF('Orçamento-base'!$A$12:$A$39953,Identificação!$A23,'Orçamento-base'!$K$12:$K$39953)</f>
        <v>0</v>
      </c>
      <c r="D23" s="83"/>
      <c r="E23" s="84"/>
      <c r="F23" s="84"/>
      <c r="G23" s="82">
        <f>SUMIF(Proposta!$A$12:$A$39953,Identificação!$A23,Proposta!$H$12:$H$39953)</f>
        <v>0</v>
      </c>
    </row>
    <row r="24" spans="1:7" x14ac:dyDescent="0.25">
      <c r="A24" s="23"/>
      <c r="B24" s="24"/>
      <c r="C24" s="82">
        <f>SUMIF('Orçamento-base'!$A$12:$A$39953,Identificação!$A24,'Orçamento-base'!$K$12:$K$39953)</f>
        <v>0</v>
      </c>
      <c r="D24" s="83"/>
      <c r="E24" s="84"/>
      <c r="F24" s="84"/>
      <c r="G24" s="82">
        <f>SUMIF(Proposta!$A$12:$A$39953,Identificação!$A24,Proposta!$H$12:$H$39953)</f>
        <v>0</v>
      </c>
    </row>
    <row r="25" spans="1:7" x14ac:dyDescent="0.25">
      <c r="A25" s="23"/>
      <c r="B25" s="24"/>
      <c r="C25" s="82">
        <f>SUMIF('Orçamento-base'!$A$12:$A$39953,Identificação!$A25,'Orçamento-base'!$K$12:$K$39953)</f>
        <v>0</v>
      </c>
      <c r="D25" s="83"/>
      <c r="E25" s="84"/>
      <c r="F25" s="84"/>
      <c r="G25" s="82">
        <f>SUMIF(Proposta!$A$12:$A$39953,Identificação!$A25,Proposta!$H$12:$H$39953)</f>
        <v>0</v>
      </c>
    </row>
    <row r="26" spans="1:7" x14ac:dyDescent="0.25">
      <c r="A26" s="23"/>
      <c r="B26" s="24"/>
      <c r="C26" s="82">
        <f>SUMIF('Orçamento-base'!$A$12:$A$39953,Identificação!$A26,'Orçamento-base'!$K$12:$K$39953)</f>
        <v>0</v>
      </c>
      <c r="D26" s="83"/>
      <c r="E26" s="84"/>
      <c r="F26" s="84"/>
      <c r="G26" s="82">
        <f>SUMIF(Proposta!$A$12:$A$39953,Identificação!$A26,Proposta!$H$12:$H$39953)</f>
        <v>0</v>
      </c>
    </row>
    <row r="27" spans="1:7" x14ac:dyDescent="0.25">
      <c r="A27" s="23"/>
      <c r="B27" s="24"/>
      <c r="C27" s="82">
        <f>SUMIF('Orçamento-base'!$A$12:$A$39953,Identificação!$A27,'Orçamento-base'!$K$12:$K$39953)</f>
        <v>0</v>
      </c>
      <c r="D27" s="83"/>
      <c r="E27" s="84"/>
      <c r="F27" s="84"/>
      <c r="G27" s="82">
        <f>SUMIF(Proposta!$A$12:$A$39953,Identificação!$A27,Proposta!$H$12:$H$39953)</f>
        <v>0</v>
      </c>
    </row>
    <row r="28" spans="1:7" x14ac:dyDescent="0.25">
      <c r="A28" s="23"/>
      <c r="B28" s="24"/>
      <c r="C28" s="82">
        <f>SUMIF('Orçamento-base'!$A$12:$A$39953,Identificação!$A28,'Orçamento-base'!$K$12:$K$39953)</f>
        <v>0</v>
      </c>
      <c r="D28" s="83"/>
      <c r="E28" s="84"/>
      <c r="F28" s="84"/>
      <c r="G28" s="82">
        <f>SUMIF(Proposta!$A$12:$A$39953,Identificação!$A28,Proposta!$H$12:$H$39953)</f>
        <v>0</v>
      </c>
    </row>
    <row r="29" spans="1:7" x14ac:dyDescent="0.25">
      <c r="A29" s="23"/>
      <c r="B29" s="24"/>
      <c r="C29" s="82">
        <f>SUMIF('Orçamento-base'!$A$12:$A$39953,Identificação!$A29,'Orçamento-base'!$K$12:$K$39953)</f>
        <v>0</v>
      </c>
      <c r="D29" s="83"/>
      <c r="E29" s="84"/>
      <c r="F29" s="84"/>
      <c r="G29" s="82">
        <f>SUMIF(Proposta!$A$12:$A$39953,Identificação!$A29,Proposta!$H$12:$H$39953)</f>
        <v>0</v>
      </c>
    </row>
    <row r="30" spans="1:7" x14ac:dyDescent="0.25">
      <c r="A30" s="23"/>
      <c r="B30" s="24"/>
      <c r="C30" s="82">
        <f>SUMIF('Orçamento-base'!$A$12:$A$39953,Identificação!$A30,'Orçamento-base'!$K$12:$K$39953)</f>
        <v>0</v>
      </c>
      <c r="D30" s="83"/>
      <c r="E30" s="84"/>
      <c r="F30" s="84"/>
      <c r="G30" s="82">
        <f>SUMIF(Proposta!$A$12:$A$39953,Identificação!$A30,Proposta!$H$12:$H$39953)</f>
        <v>0</v>
      </c>
    </row>
    <row r="31" spans="1:7" x14ac:dyDescent="0.25">
      <c r="A31" s="23"/>
      <c r="B31" s="24"/>
      <c r="C31" s="82">
        <f>SUMIF('Orçamento-base'!$A$12:$A$39953,Identificação!$A31,'Orçamento-base'!$K$12:$K$39953)</f>
        <v>0</v>
      </c>
      <c r="D31" s="83"/>
      <c r="E31" s="84"/>
      <c r="F31" s="84"/>
      <c r="G31" s="82">
        <f>SUMIF(Proposta!$A$12:$A$39953,Identificação!$A31,Proposta!$H$12:$H$39953)</f>
        <v>0</v>
      </c>
    </row>
    <row r="32" spans="1:7" x14ac:dyDescent="0.25">
      <c r="A32" s="23"/>
      <c r="B32" s="24"/>
      <c r="C32" s="82">
        <f>SUMIF('Orçamento-base'!$A$12:$A$39953,Identificação!$A32,'Orçamento-base'!$K$12:$K$39953)</f>
        <v>0</v>
      </c>
      <c r="D32" s="83"/>
      <c r="E32" s="84"/>
      <c r="F32" s="84"/>
      <c r="G32" s="82">
        <f>SUMIF(Proposta!$A$12:$A$39953,Identificação!$A32,Proposta!$H$12:$H$39953)</f>
        <v>0</v>
      </c>
    </row>
    <row r="33" spans="1:7" x14ac:dyDescent="0.25">
      <c r="A33" s="23"/>
      <c r="B33" s="24"/>
      <c r="C33" s="82">
        <f>SUMIF('Orçamento-base'!$A$12:$A$39953,Identificação!$A33,'Orçamento-base'!$K$12:$K$39953)</f>
        <v>0</v>
      </c>
      <c r="D33" s="83"/>
      <c r="E33" s="84"/>
      <c r="F33" s="84"/>
      <c r="G33" s="82">
        <f>SUMIF(Proposta!$A$12:$A$39953,Identificação!$A33,Proposta!$H$12:$H$39953)</f>
        <v>0</v>
      </c>
    </row>
    <row r="34" spans="1:7" x14ac:dyDescent="0.25">
      <c r="A34" s="23"/>
      <c r="B34" s="24"/>
      <c r="C34" s="82">
        <f>SUMIF('Orçamento-base'!$A$12:$A$39953,Identificação!$A34,'Orçamento-base'!$K$12:$K$39953)</f>
        <v>0</v>
      </c>
      <c r="D34" s="83"/>
      <c r="E34" s="84"/>
      <c r="F34" s="84"/>
      <c r="G34" s="82">
        <f>SUMIF(Proposta!$A$12:$A$39953,Identificação!$A34,Proposta!$H$12:$H$39953)</f>
        <v>0</v>
      </c>
    </row>
    <row r="35" spans="1:7" x14ac:dyDescent="0.25">
      <c r="A35" s="23"/>
      <c r="B35" s="24"/>
      <c r="C35" s="82">
        <f>SUMIF('Orçamento-base'!$A$12:$A$39953,Identificação!$A35,'Orçamento-base'!$K$12:$K$39953)</f>
        <v>0</v>
      </c>
      <c r="D35" s="83"/>
      <c r="E35" s="84"/>
      <c r="F35" s="84"/>
      <c r="G35" s="82">
        <f>SUMIF(Proposta!$A$12:$A$39953,Identificação!$A35,Proposta!$H$12:$H$39953)</f>
        <v>0</v>
      </c>
    </row>
    <row r="36" spans="1:7" x14ac:dyDescent="0.25">
      <c r="A36" s="23"/>
      <c r="B36" s="24"/>
      <c r="C36" s="82">
        <f>SUMIF('Orçamento-base'!$A$12:$A$39953,Identificação!$A36,'Orçamento-base'!$K$12:$K$39953)</f>
        <v>0</v>
      </c>
      <c r="D36" s="83"/>
      <c r="E36" s="84"/>
      <c r="F36" s="84"/>
      <c r="G36" s="82">
        <f>SUMIF(Proposta!$A$12:$A$39953,Identificação!$A36,Proposta!$H$12:$H$39953)</f>
        <v>0</v>
      </c>
    </row>
    <row r="37" spans="1:7" x14ac:dyDescent="0.25">
      <c r="A37" s="23"/>
      <c r="B37" s="24"/>
      <c r="C37" s="82">
        <f>SUMIF('Orçamento-base'!$A$12:$A$39953,Identificação!$A37,'Orçamento-base'!$K$12:$K$39953)</f>
        <v>0</v>
      </c>
      <c r="D37" s="83"/>
      <c r="E37" s="84"/>
      <c r="F37" s="84"/>
      <c r="G37" s="82">
        <f>SUMIF(Proposta!$A$12:$A$39953,Identificação!$A37,Proposta!$H$12:$H$39953)</f>
        <v>0</v>
      </c>
    </row>
    <row r="38" spans="1:7" x14ac:dyDescent="0.25">
      <c r="A38" s="23"/>
      <c r="B38" s="24"/>
      <c r="C38" s="82">
        <f>SUMIF('Orçamento-base'!$A$12:$A$39953,Identificação!$A38,'Orçamento-base'!$K$12:$K$39953)</f>
        <v>0</v>
      </c>
      <c r="D38" s="83"/>
      <c r="E38" s="84"/>
      <c r="F38" s="84"/>
      <c r="G38" s="82">
        <f>SUMIF(Proposta!$A$12:$A$39953,Identificação!$A38,Proposta!$H$12:$H$39953)</f>
        <v>0</v>
      </c>
    </row>
    <row r="39" spans="1:7" x14ac:dyDescent="0.25">
      <c r="A39" s="23"/>
      <c r="B39" s="24"/>
      <c r="C39" s="82">
        <f>SUMIF('Orçamento-base'!$A$12:$A$39953,Identificação!$A39,'Orçamento-base'!$K$12:$K$39953)</f>
        <v>0</v>
      </c>
      <c r="D39" s="83"/>
      <c r="E39" s="84"/>
      <c r="F39" s="84"/>
      <c r="G39" s="82">
        <f>SUMIF(Proposta!$A$12:$A$39953,Identificação!$A39,Proposta!$H$12:$H$39953)</f>
        <v>0</v>
      </c>
    </row>
    <row r="40" spans="1:7" x14ac:dyDescent="0.25">
      <c r="A40" s="23"/>
      <c r="B40" s="24"/>
      <c r="C40" s="82">
        <f>SUMIF('Orçamento-base'!$A$12:$A$39953,Identificação!$A40,'Orçamento-base'!$K$12:$K$39953)</f>
        <v>0</v>
      </c>
      <c r="D40" s="83"/>
      <c r="E40" s="84"/>
      <c r="F40" s="84"/>
      <c r="G40" s="82">
        <f>SUMIF(Proposta!$A$12:$A$39953,Identificação!$A40,Proposta!$H$12:$H$39953)</f>
        <v>0</v>
      </c>
    </row>
    <row r="41" spans="1:7" x14ac:dyDescent="0.25">
      <c r="A41" s="23"/>
      <c r="B41" s="24"/>
      <c r="C41" s="82">
        <f>SUMIF('Orçamento-base'!$A$12:$A$39953,Identificação!$A41,'Orçamento-base'!$K$12:$K$39953)</f>
        <v>0</v>
      </c>
      <c r="D41" s="83"/>
      <c r="E41" s="84"/>
      <c r="F41" s="84"/>
      <c r="G41" s="82">
        <f>SUMIF(Proposta!$A$12:$A$39953,Identificação!$A41,Proposta!$H$12:$H$39953)</f>
        <v>0</v>
      </c>
    </row>
    <row r="42" spans="1:7" x14ac:dyDescent="0.25">
      <c r="A42" s="23"/>
      <c r="B42" s="24"/>
      <c r="C42" s="82">
        <f>SUMIF('Orçamento-base'!$A$12:$A$39953,Identificação!$A42,'Orçamento-base'!$K$12:$K$39953)</f>
        <v>0</v>
      </c>
      <c r="D42" s="83"/>
      <c r="E42" s="84"/>
      <c r="F42" s="84"/>
      <c r="G42" s="82">
        <f>SUMIF(Proposta!$A$12:$A$39953,Identificação!$A42,Proposta!$H$12:$H$39953)</f>
        <v>0</v>
      </c>
    </row>
    <row r="43" spans="1:7" x14ac:dyDescent="0.25">
      <c r="A43" s="23"/>
      <c r="B43" s="24"/>
      <c r="C43" s="82">
        <f>SUMIF('Orçamento-base'!$A$12:$A$39953,Identificação!$A43,'Orçamento-base'!$K$12:$K$39953)</f>
        <v>0</v>
      </c>
      <c r="D43" s="83"/>
      <c r="E43" s="84"/>
      <c r="F43" s="84"/>
      <c r="G43" s="82">
        <f>SUMIF(Proposta!$A$12:$A$39953,Identificação!$A43,Proposta!$H$12:$H$39953)</f>
        <v>0</v>
      </c>
    </row>
    <row r="44" spans="1:7" x14ac:dyDescent="0.25">
      <c r="A44" s="23"/>
      <c r="B44" s="24"/>
      <c r="C44" s="82">
        <f>SUMIF('Orçamento-base'!$A$12:$A$39953,Identificação!$A44,'Orçamento-base'!$K$12:$K$39953)</f>
        <v>0</v>
      </c>
      <c r="D44" s="83"/>
      <c r="E44" s="84"/>
      <c r="F44" s="84"/>
      <c r="G44" s="82">
        <f>SUMIF(Proposta!$A$12:$A$39953,Identificação!$A44,Proposta!$H$12:$H$39953)</f>
        <v>0</v>
      </c>
    </row>
    <row r="45" spans="1:7" x14ac:dyDescent="0.25">
      <c r="A45" s="23"/>
      <c r="B45" s="24"/>
      <c r="C45" s="82">
        <f>SUMIF('Orçamento-base'!$A$12:$A$39953,Identificação!$A45,'Orçamento-base'!$K$12:$K$39953)</f>
        <v>0</v>
      </c>
      <c r="D45" s="83"/>
      <c r="E45" s="84"/>
      <c r="F45" s="84"/>
      <c r="G45" s="82">
        <f>SUMIF(Proposta!$A$12:$A$39953,Identificação!$A45,Proposta!$H$12:$H$39953)</f>
        <v>0</v>
      </c>
    </row>
    <row r="46" spans="1:7" x14ac:dyDescent="0.25">
      <c r="A46" s="23"/>
      <c r="B46" s="24"/>
      <c r="C46" s="82">
        <f>SUMIF('Orçamento-base'!$A$12:$A$39953,Identificação!$A46,'Orçamento-base'!$K$12:$K$39953)</f>
        <v>0</v>
      </c>
      <c r="D46" s="83"/>
      <c r="E46" s="84"/>
      <c r="F46" s="84"/>
      <c r="G46" s="82">
        <f>SUMIF(Proposta!$A$12:$A$39953,Identificação!$A46,Proposta!$H$12:$H$39953)</f>
        <v>0</v>
      </c>
    </row>
    <row r="47" spans="1:7" x14ac:dyDescent="0.25">
      <c r="A47" s="23"/>
      <c r="B47" s="24"/>
      <c r="C47" s="82">
        <f>SUMIF('Orçamento-base'!$A$12:$A$39953,Identificação!$A47,'Orçamento-base'!$K$12:$K$39953)</f>
        <v>0</v>
      </c>
      <c r="D47" s="83"/>
      <c r="E47" s="84"/>
      <c r="F47" s="84"/>
      <c r="G47" s="82">
        <f>SUMIF(Proposta!$A$12:$A$39953,Identificação!$A47,Proposta!$H$12:$H$39953)</f>
        <v>0</v>
      </c>
    </row>
    <row r="48" spans="1:7" x14ac:dyDescent="0.25">
      <c r="A48" s="23"/>
      <c r="B48" s="24"/>
      <c r="C48" s="82">
        <f>SUMIF('Orçamento-base'!$A$12:$A$39953,Identificação!$A48,'Orçamento-base'!$K$12:$K$39953)</f>
        <v>0</v>
      </c>
      <c r="D48" s="83"/>
      <c r="E48" s="84"/>
      <c r="F48" s="84"/>
      <c r="G48" s="82">
        <f>SUMIF(Proposta!$A$12:$A$39953,Identificação!$A48,Proposta!$H$12:$H$39953)</f>
        <v>0</v>
      </c>
    </row>
    <row r="49" spans="1:7" x14ac:dyDescent="0.25">
      <c r="A49" s="23"/>
      <c r="B49" s="24"/>
      <c r="C49" s="82">
        <f>SUMIF('Orçamento-base'!$A$12:$A$39953,Identificação!$A49,'Orçamento-base'!$K$12:$K$39953)</f>
        <v>0</v>
      </c>
      <c r="D49" s="83"/>
      <c r="E49" s="84"/>
      <c r="F49" s="84"/>
      <c r="G49" s="82">
        <f>SUMIF(Proposta!$A$12:$A$39953,Identificação!$A49,Proposta!$H$12:$H$39953)</f>
        <v>0</v>
      </c>
    </row>
    <row r="50" spans="1:7" x14ac:dyDescent="0.25">
      <c r="A50" s="23"/>
      <c r="B50" s="24"/>
      <c r="C50" s="82">
        <f>SUMIF('Orçamento-base'!$A$12:$A$39953,Identificação!$A50,'Orçamento-base'!$K$12:$K$39953)</f>
        <v>0</v>
      </c>
      <c r="D50" s="83"/>
      <c r="E50" s="84"/>
      <c r="F50" s="84"/>
      <c r="G50" s="82">
        <f>SUMIF(Proposta!$A$12:$A$39953,Identificação!$A50,Proposta!$H$12:$H$39953)</f>
        <v>0</v>
      </c>
    </row>
    <row r="51" spans="1:7" x14ac:dyDescent="0.25">
      <c r="A51" s="23"/>
      <c r="B51" s="24"/>
      <c r="C51" s="82">
        <f>SUMIF('Orçamento-base'!$A$12:$A$39953,Identificação!$A51,'Orçamento-base'!$K$12:$K$39953)</f>
        <v>0</v>
      </c>
      <c r="D51" s="83"/>
      <c r="E51" s="84"/>
      <c r="F51" s="84"/>
      <c r="G51" s="82">
        <f>SUMIF(Proposta!$A$12:$A$39953,Identificação!$A51,Proposta!$H$12:$H$39953)</f>
        <v>0</v>
      </c>
    </row>
    <row r="52" spans="1:7" x14ac:dyDescent="0.25">
      <c r="A52" s="23"/>
      <c r="B52" s="24"/>
      <c r="C52" s="82">
        <f>SUMIF('Orçamento-base'!$A$12:$A$39953,Identificação!$A52,'Orçamento-base'!$K$12:$K$39953)</f>
        <v>0</v>
      </c>
      <c r="D52" s="83"/>
      <c r="E52" s="84"/>
      <c r="F52" s="84"/>
      <c r="G52" s="82">
        <f>SUMIF(Proposta!$A$12:$A$39953,Identificação!$A52,Proposta!$H$12:$H$39953)</f>
        <v>0</v>
      </c>
    </row>
    <row r="53" spans="1:7" x14ac:dyDescent="0.25">
      <c r="A53" s="23"/>
      <c r="B53" s="24"/>
      <c r="C53" s="82">
        <f>SUMIF('Orçamento-base'!$A$12:$A$39953,Identificação!$A53,'Orçamento-base'!$K$12:$K$39953)</f>
        <v>0</v>
      </c>
      <c r="D53" s="83"/>
      <c r="E53" s="84"/>
      <c r="F53" s="84"/>
      <c r="G53" s="82">
        <f>SUMIF(Proposta!$A$12:$A$39953,Identificação!$A53,Proposta!$H$12:$H$39953)</f>
        <v>0</v>
      </c>
    </row>
    <row r="54" spans="1:7" x14ac:dyDescent="0.25">
      <c r="A54" s="23"/>
      <c r="B54" s="24"/>
      <c r="C54" s="82">
        <f>SUMIF('Orçamento-base'!$A$12:$A$39953,Identificação!$A54,'Orçamento-base'!$K$12:$K$39953)</f>
        <v>0</v>
      </c>
      <c r="D54" s="83"/>
      <c r="E54" s="84"/>
      <c r="F54" s="84"/>
      <c r="G54" s="82">
        <f>SUMIF(Proposta!$A$12:$A$39953,Identificação!$A54,Proposta!$H$12:$H$39953)</f>
        <v>0</v>
      </c>
    </row>
    <row r="55" spans="1:7" x14ac:dyDescent="0.25">
      <c r="A55" s="23"/>
      <c r="B55" s="24"/>
      <c r="C55" s="82">
        <f>SUMIF('Orçamento-base'!$A$12:$A$39953,Identificação!$A55,'Orçamento-base'!$K$12:$K$39953)</f>
        <v>0</v>
      </c>
      <c r="D55" s="83"/>
      <c r="E55" s="84"/>
      <c r="F55" s="84"/>
      <c r="G55" s="82">
        <f>SUMIF(Proposta!$A$12:$A$39953,Identificação!$A55,Proposta!$H$12:$H$39953)</f>
        <v>0</v>
      </c>
    </row>
    <row r="56" spans="1:7" x14ac:dyDescent="0.25">
      <c r="A56" s="23"/>
      <c r="B56" s="24"/>
      <c r="C56" s="82">
        <f>SUMIF('Orçamento-base'!$A$12:$A$39953,Identificação!$A56,'Orçamento-base'!$K$12:$K$39953)</f>
        <v>0</v>
      </c>
      <c r="D56" s="83"/>
      <c r="E56" s="84"/>
      <c r="F56" s="84"/>
      <c r="G56" s="82">
        <f>SUMIF(Proposta!$A$12:$A$39953,Identificação!$A56,Proposta!$H$12:$H$39953)</f>
        <v>0</v>
      </c>
    </row>
    <row r="57" spans="1:7" x14ac:dyDescent="0.25">
      <c r="A57" s="23"/>
      <c r="B57" s="24"/>
      <c r="C57" s="82">
        <f>SUMIF('Orçamento-base'!$A$12:$A$39953,Identificação!$A57,'Orçamento-base'!$K$12:$K$39953)</f>
        <v>0</v>
      </c>
      <c r="D57" s="83"/>
      <c r="E57" s="84"/>
      <c r="F57" s="84"/>
      <c r="G57" s="82">
        <f>SUMIF(Proposta!$A$12:$A$39953,Identificação!$A57,Proposta!$H$12:$H$39953)</f>
        <v>0</v>
      </c>
    </row>
    <row r="58" spans="1:7" x14ac:dyDescent="0.25">
      <c r="A58" s="23"/>
      <c r="B58" s="24"/>
      <c r="C58" s="82">
        <f>SUMIF('Orçamento-base'!$A$12:$A$39953,Identificação!$A58,'Orçamento-base'!$K$12:$K$39953)</f>
        <v>0</v>
      </c>
      <c r="D58" s="83"/>
      <c r="E58" s="84"/>
      <c r="F58" s="84"/>
      <c r="G58" s="82">
        <f>SUMIF(Proposta!$A$12:$A$39953,Identificação!$A58,Proposta!$H$12:$H$39953)</f>
        <v>0</v>
      </c>
    </row>
    <row r="59" spans="1:7" x14ac:dyDescent="0.25">
      <c r="A59" s="23"/>
      <c r="B59" s="24"/>
      <c r="C59" s="82">
        <f>SUMIF('Orçamento-base'!$A$12:$A$39953,Identificação!$A59,'Orçamento-base'!$K$12:$K$39953)</f>
        <v>0</v>
      </c>
      <c r="D59" s="83"/>
      <c r="E59" s="84"/>
      <c r="F59" s="84"/>
      <c r="G59" s="82">
        <f>SUMIF(Proposta!$A$12:$A$39953,Identificação!$A59,Proposta!$H$12:$H$39953)</f>
        <v>0</v>
      </c>
    </row>
    <row r="60" spans="1:7" x14ac:dyDescent="0.25">
      <c r="A60" s="23"/>
      <c r="B60" s="24"/>
      <c r="C60" s="82">
        <f>SUMIF('Orçamento-base'!$A$12:$A$39953,Identificação!$A60,'Orçamento-base'!$K$12:$K$39953)</f>
        <v>0</v>
      </c>
      <c r="D60" s="83"/>
      <c r="E60" s="84"/>
      <c r="F60" s="84"/>
      <c r="G60" s="82">
        <f>SUMIF(Proposta!$A$12:$A$39953,Identificação!$A60,Proposta!$H$12:$H$39953)</f>
        <v>0</v>
      </c>
    </row>
    <row r="61" spans="1:7" x14ac:dyDescent="0.25">
      <c r="A61" s="23"/>
      <c r="B61" s="24"/>
      <c r="C61" s="82">
        <f>SUMIF('Orçamento-base'!$A$12:$A$39953,Identificação!$A61,'Orçamento-base'!$K$12:$K$39953)</f>
        <v>0</v>
      </c>
      <c r="D61" s="83"/>
      <c r="E61" s="84"/>
      <c r="F61" s="84"/>
      <c r="G61" s="82">
        <f>SUMIF(Proposta!$A$12:$A$39953,Identificação!$A61,Proposta!$H$12:$H$39953)</f>
        <v>0</v>
      </c>
    </row>
    <row r="62" spans="1:7" x14ac:dyDescent="0.25">
      <c r="A62" s="23"/>
      <c r="B62" s="24"/>
      <c r="C62" s="82">
        <f>SUMIF('Orçamento-base'!$A$12:$A$39953,Identificação!$A62,'Orçamento-base'!$K$12:$K$39953)</f>
        <v>0</v>
      </c>
      <c r="D62" s="83"/>
      <c r="E62" s="84"/>
      <c r="F62" s="84"/>
      <c r="G62" s="82">
        <f>SUMIF(Proposta!$A$12:$A$39953,Identificação!$A62,Proposta!$H$12:$H$39953)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3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 xr:uid="{00000000-0002-0000-0000-000000000000}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00000000-0002-0000-0000-000001000000}">
          <x14:formula1>
            <xm:f>base!$K$2:$K$22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V113"/>
  <sheetViews>
    <sheetView tabSelected="1" zoomScale="85" zoomScaleNormal="85" workbookViewId="0">
      <selection activeCell="G23" sqref="G23"/>
    </sheetView>
  </sheetViews>
  <sheetFormatPr defaultRowHeight="15.75" x14ac:dyDescent="0.25"/>
  <cols>
    <col min="1" max="1" width="7.42578125" style="221" customWidth="1"/>
    <col min="2" max="2" width="7.7109375" style="222" customWidth="1"/>
    <col min="3" max="3" width="6.28515625" style="236" customWidth="1"/>
    <col min="4" max="4" width="14.140625" style="237" customWidth="1"/>
    <col min="5" max="5" width="10" style="221" customWidth="1"/>
    <col min="6" max="6" width="11" style="238" customWidth="1"/>
    <col min="7" max="7" width="51.85546875" style="239" customWidth="1"/>
    <col min="8" max="8" width="11.140625" style="240" bestFit="1" customWidth="1"/>
    <col min="9" max="9" width="7.85546875" style="241" customWidth="1"/>
    <col min="10" max="10" width="11.42578125" style="242" customWidth="1"/>
    <col min="11" max="11" width="18.140625" style="239" bestFit="1" customWidth="1"/>
    <col min="12" max="12" width="8" style="243" customWidth="1"/>
    <col min="13" max="13" width="11.140625" style="244" customWidth="1"/>
    <col min="14" max="14" width="7.140625" style="245" bestFit="1" customWidth="1"/>
    <col min="15" max="15" width="46.28515625" style="246" customWidth="1"/>
    <col min="16" max="16" width="7.140625" style="247" bestFit="1" customWidth="1"/>
    <col min="17" max="17" width="31.85546875" style="246" customWidth="1"/>
    <col min="18" max="18" width="23.85546875" style="248" customWidth="1"/>
    <col min="19" max="20" width="9.7109375" style="249" customWidth="1"/>
    <col min="21" max="21" width="8.42578125" style="222" customWidth="1"/>
    <col min="22" max="22" width="7.85546875" style="222" customWidth="1"/>
    <col min="23" max="16384" width="9.140625" style="222"/>
  </cols>
  <sheetData>
    <row r="1" spans="1:22" s="169" customFormat="1" ht="16.5" thickBot="1" x14ac:dyDescent="0.3">
      <c r="A1" s="285" t="s">
        <v>3676</v>
      </c>
      <c r="B1" s="286"/>
      <c r="C1" s="286"/>
      <c r="D1" s="286"/>
      <c r="E1" s="286"/>
      <c r="F1" s="286"/>
      <c r="G1" s="286"/>
      <c r="H1" s="286"/>
      <c r="I1" s="286"/>
      <c r="J1" s="286"/>
      <c r="K1" s="287"/>
      <c r="L1" s="163"/>
      <c r="M1" s="164"/>
      <c r="N1" s="165"/>
      <c r="O1" s="166"/>
      <c r="P1" s="167"/>
      <c r="Q1" s="166"/>
      <c r="R1" s="168"/>
    </row>
    <row r="2" spans="1:22" s="177" customFormat="1" ht="16.5" thickBot="1" x14ac:dyDescent="0.3">
      <c r="A2" s="170" t="s">
        <v>0</v>
      </c>
      <c r="B2" s="171"/>
      <c r="C2" s="288" t="str">
        <f>IF(Identificação!B2=0,"",Identificação!B2)</f>
        <v>Pregão Lei 14.133/21 Eletrônico</v>
      </c>
      <c r="D2" s="288"/>
      <c r="E2" s="288"/>
      <c r="F2" s="288"/>
      <c r="G2" s="288"/>
      <c r="H2" s="172" t="s">
        <v>151</v>
      </c>
      <c r="I2" s="173" t="str">
        <f>IF(Identificação!E2=0,"",Identificação!E2)</f>
        <v/>
      </c>
      <c r="J2" s="172" t="s">
        <v>152</v>
      </c>
      <c r="K2" s="173">
        <f>IF(Identificação!G2=0,"",Identificação!G2)</f>
        <v>2024</v>
      </c>
      <c r="L2" s="174"/>
      <c r="M2" s="174"/>
      <c r="N2" s="175"/>
      <c r="O2" s="176"/>
      <c r="P2" s="175"/>
      <c r="Q2" s="176"/>
      <c r="R2" s="176"/>
    </row>
    <row r="3" spans="1:22" s="177" customFormat="1" ht="32.25" customHeight="1" thickBot="1" x14ac:dyDescent="0.3">
      <c r="A3" s="289" t="s">
        <v>153</v>
      </c>
      <c r="B3" s="290"/>
      <c r="C3" s="291" t="str">
        <f>IF(Identificação!B3=0,"",Identificação!B3)</f>
        <v>Registro de preços para futura e eventual contratação de serviços de manutenção e recuperação de passeios públicos, incluindo material e mão de obra.</v>
      </c>
      <c r="D3" s="291"/>
      <c r="E3" s="291"/>
      <c r="F3" s="291"/>
      <c r="G3" s="291"/>
      <c r="H3" s="291"/>
      <c r="I3" s="291"/>
      <c r="J3" s="291"/>
      <c r="K3" s="292"/>
      <c r="L3" s="174"/>
      <c r="M3" s="174"/>
      <c r="N3" s="175"/>
      <c r="O3" s="176"/>
      <c r="P3" s="175"/>
      <c r="Q3" s="176"/>
      <c r="R3" s="176"/>
    </row>
    <row r="4" spans="1:22" s="177" customFormat="1" ht="16.5" thickBot="1" x14ac:dyDescent="0.3">
      <c r="A4" s="178" t="s">
        <v>176</v>
      </c>
      <c r="B4" s="179"/>
      <c r="C4" s="266" t="str">
        <f>IF(Identificação!B4=0,"",Identificação!B4)</f>
        <v>Prefeitura Municipal de Montenegro</v>
      </c>
      <c r="D4" s="266"/>
      <c r="E4" s="266"/>
      <c r="F4" s="266"/>
      <c r="G4" s="266"/>
      <c r="H4" s="266"/>
      <c r="I4" s="266"/>
      <c r="J4" s="180" t="s">
        <v>173</v>
      </c>
      <c r="K4" s="181" t="str">
        <f>IF(Identificação!G4=0,"",Identificação!G4)</f>
        <v>90.895.905/0001-60</v>
      </c>
      <c r="L4" s="174"/>
      <c r="M4" s="174"/>
      <c r="N4" s="175"/>
      <c r="O4" s="176"/>
      <c r="P4" s="175"/>
      <c r="Q4" s="176"/>
      <c r="R4" s="176"/>
    </row>
    <row r="5" spans="1:22" s="177" customFormat="1" ht="16.5" thickBot="1" x14ac:dyDescent="0.3">
      <c r="A5" s="178" t="s">
        <v>169</v>
      </c>
      <c r="B5" s="179"/>
      <c r="C5" s="266" t="str">
        <f>IF(Identificação!B5=0,"",Identificação!B5)</f>
        <v>Obras e Serviços de Engenharia</v>
      </c>
      <c r="D5" s="266"/>
      <c r="E5" s="266"/>
      <c r="F5" s="266"/>
      <c r="G5" s="267"/>
      <c r="I5" s="182"/>
      <c r="J5" s="183"/>
      <c r="K5" s="184"/>
      <c r="L5" s="185"/>
      <c r="M5" s="174"/>
      <c r="N5" s="175"/>
      <c r="O5" s="176"/>
      <c r="P5" s="175"/>
      <c r="Q5" s="176"/>
      <c r="R5" s="176"/>
      <c r="S5" s="182"/>
      <c r="T5" s="182"/>
    </row>
    <row r="6" spans="1:22" s="177" customFormat="1" ht="16.5" thickBot="1" x14ac:dyDescent="0.3">
      <c r="A6" s="178" t="s">
        <v>3762</v>
      </c>
      <c r="B6" s="186"/>
      <c r="C6" s="268">
        <f>SUMIFS(K12:K39953,B12:B39953,"&gt;0",K12:K39953,"&lt;&gt;0")</f>
        <v>1313056.8999999999</v>
      </c>
      <c r="D6" s="268"/>
      <c r="E6" s="268"/>
      <c r="F6" s="268"/>
      <c r="G6" s="269"/>
      <c r="I6" s="187"/>
      <c r="J6" s="187"/>
      <c r="K6" s="188"/>
      <c r="L6" s="174"/>
      <c r="M6" s="174"/>
      <c r="N6" s="175"/>
      <c r="O6" s="176"/>
      <c r="P6" s="175"/>
      <c r="Q6" s="176"/>
      <c r="R6" s="176"/>
      <c r="S6" s="187"/>
      <c r="T6" s="187"/>
    </row>
    <row r="7" spans="1:22" s="177" customFormat="1" x14ac:dyDescent="0.25">
      <c r="A7" s="189"/>
      <c r="B7" s="190"/>
      <c r="C7" s="189"/>
      <c r="D7" s="191"/>
      <c r="E7" s="175"/>
      <c r="F7" s="175"/>
      <c r="G7" s="192"/>
      <c r="H7" s="192"/>
      <c r="I7" s="187"/>
      <c r="J7" s="187"/>
      <c r="K7" s="188"/>
      <c r="L7" s="174"/>
      <c r="M7" s="174"/>
      <c r="N7" s="175"/>
      <c r="O7" s="176"/>
      <c r="P7" s="175"/>
      <c r="Q7" s="176"/>
      <c r="R7" s="176"/>
      <c r="S7" s="187"/>
      <c r="T7" s="187"/>
    </row>
    <row r="8" spans="1:22" s="177" customFormat="1" ht="19.5" customHeight="1" x14ac:dyDescent="0.25">
      <c r="A8" s="193" t="s">
        <v>3932</v>
      </c>
      <c r="B8" s="190"/>
      <c r="C8" s="189"/>
      <c r="D8" s="191"/>
      <c r="E8" s="175"/>
      <c r="F8" s="175"/>
      <c r="G8" s="192"/>
      <c r="I8" s="187"/>
      <c r="J8" s="187"/>
      <c r="K8" s="188"/>
      <c r="L8" s="174"/>
      <c r="M8" s="174"/>
      <c r="N8" s="175"/>
      <c r="O8" s="176"/>
      <c r="P8" s="175"/>
      <c r="Q8" s="176"/>
      <c r="R8" s="176"/>
      <c r="S8" s="187"/>
      <c r="T8" s="187"/>
    </row>
    <row r="9" spans="1:22" s="195" customFormat="1" x14ac:dyDescent="0.25">
      <c r="A9" s="194" t="s">
        <v>3763</v>
      </c>
      <c r="C9" s="196"/>
      <c r="D9" s="197"/>
      <c r="E9" s="198"/>
      <c r="F9" s="198" t="s">
        <v>174</v>
      </c>
      <c r="H9" s="199" t="s">
        <v>3764</v>
      </c>
      <c r="J9" s="200"/>
      <c r="K9" s="200"/>
      <c r="L9" s="201"/>
      <c r="M9" s="201"/>
      <c r="N9" s="198"/>
      <c r="O9" s="194"/>
      <c r="P9" s="198"/>
      <c r="Q9" s="194"/>
      <c r="R9" s="176"/>
    </row>
    <row r="10" spans="1:22" s="169" customFormat="1" ht="15" customHeight="1" x14ac:dyDescent="0.25">
      <c r="A10" s="277" t="s">
        <v>3761</v>
      </c>
      <c r="B10" s="277" t="s">
        <v>3759</v>
      </c>
      <c r="C10" s="277" t="s">
        <v>3760</v>
      </c>
      <c r="D10" s="279" t="s">
        <v>3675</v>
      </c>
      <c r="E10" s="281" t="s">
        <v>168</v>
      </c>
      <c r="F10" s="283" t="s">
        <v>3674</v>
      </c>
      <c r="G10" s="279" t="s">
        <v>156</v>
      </c>
      <c r="H10" s="274" t="s">
        <v>165</v>
      </c>
      <c r="I10" s="275"/>
      <c r="J10" s="275"/>
      <c r="K10" s="275"/>
      <c r="L10" s="275"/>
      <c r="M10" s="276"/>
      <c r="N10" s="270" t="s">
        <v>177</v>
      </c>
      <c r="O10" s="271"/>
      <c r="P10" s="272" t="s">
        <v>178</v>
      </c>
      <c r="Q10" s="273"/>
      <c r="R10" s="265" t="s">
        <v>3678</v>
      </c>
      <c r="S10" s="265" t="s">
        <v>3973</v>
      </c>
      <c r="T10" s="265" t="s">
        <v>3972</v>
      </c>
    </row>
    <row r="11" spans="1:22" s="169" customFormat="1" ht="47.25" x14ac:dyDescent="0.25">
      <c r="A11" s="278"/>
      <c r="B11" s="278"/>
      <c r="C11" s="278"/>
      <c r="D11" s="280"/>
      <c r="E11" s="282"/>
      <c r="F11" s="284"/>
      <c r="G11" s="280"/>
      <c r="H11" s="202" t="s">
        <v>157</v>
      </c>
      <c r="I11" s="203" t="s">
        <v>158</v>
      </c>
      <c r="J11" s="204" t="s">
        <v>159</v>
      </c>
      <c r="K11" s="204" t="s">
        <v>160</v>
      </c>
      <c r="L11" s="205" t="s">
        <v>166</v>
      </c>
      <c r="M11" s="205" t="s">
        <v>167</v>
      </c>
      <c r="N11" s="206" t="s">
        <v>3786</v>
      </c>
      <c r="O11" s="203" t="s">
        <v>185</v>
      </c>
      <c r="P11" s="206" t="s">
        <v>3786</v>
      </c>
      <c r="Q11" s="203" t="s">
        <v>185</v>
      </c>
      <c r="R11" s="265"/>
      <c r="S11" s="265"/>
      <c r="T11" s="265"/>
    </row>
    <row r="12" spans="1:22" ht="47.25" x14ac:dyDescent="0.25">
      <c r="A12" s="207">
        <v>1</v>
      </c>
      <c r="B12" s="208">
        <f>IF(AND(G12&lt;&gt;"",H12&gt;0,I12&lt;&gt;"",J12&lt;&gt;0,K12&lt;&gt;0),COUNT($B$11:B11)+1,"")</f>
        <v>1</v>
      </c>
      <c r="C12" s="209">
        <v>1</v>
      </c>
      <c r="D12" s="210" t="s">
        <v>3776</v>
      </c>
      <c r="E12" s="207">
        <v>94273</v>
      </c>
      <c r="F12" s="211">
        <v>45474</v>
      </c>
      <c r="G12" s="212" t="s">
        <v>4038</v>
      </c>
      <c r="H12" s="213">
        <v>2420</v>
      </c>
      <c r="I12" s="207" t="s">
        <v>3694</v>
      </c>
      <c r="J12" s="214">
        <f>IFERROR(IF(S12+T12&lt;&gt;0,ROUND(ROUND(S12,4)+ROUND(T12,4),4),""),"")</f>
        <v>61.13</v>
      </c>
      <c r="K12" s="215">
        <f t="shared" ref="K12:K43" si="0">IFERROR(IF(H12*J12&lt;&gt;0,ROUND(ROUND(H12,4)*ROUND(J12,4),2),""),"")</f>
        <v>147934.6</v>
      </c>
      <c r="L12" s="216">
        <v>0.26479999999999998</v>
      </c>
      <c r="M12" s="216">
        <v>0.83250000000000002</v>
      </c>
      <c r="N12" s="209">
        <v>11</v>
      </c>
      <c r="O12" s="217" t="str">
        <f ca="1">IF(N12="","", INDIRECT("base!"&amp;ADDRESS(MATCH(N12,base!$C$2:'base'!$C$133,0)+1,4,4)))</f>
        <v>serviços de engenharia/obras: urbanização</v>
      </c>
      <c r="P12" s="218">
        <v>5</v>
      </c>
      <c r="Q12" s="217" t="str">
        <f ca="1">IF(P12="","", INDIRECT("base!"&amp;ADDRESS(MATCH(CONCATENATE(N12,"|",P12),base!$G$2:'base'!$G$1817,0)+1,6,4)))</f>
        <v>passeios públicos (calçadas)</v>
      </c>
      <c r="R12" s="219" t="s">
        <v>3691</v>
      </c>
      <c r="S12" s="220">
        <f>TRUNC(U12*(1+L12),2)</f>
        <v>51.42</v>
      </c>
      <c r="T12" s="220">
        <f>TRUNC(V12*(1+L12),2)</f>
        <v>9.7100000000000009</v>
      </c>
      <c r="U12" s="221">
        <f>48.34-V12</f>
        <v>40.660000000000004</v>
      </c>
      <c r="V12" s="221">
        <v>7.68</v>
      </c>
    </row>
    <row r="13" spans="1:22" ht="31.5" x14ac:dyDescent="0.25">
      <c r="A13" s="207">
        <v>1</v>
      </c>
      <c r="B13" s="208">
        <f>IF(AND(G13&lt;&gt;"",H13&gt;0,I13&lt;&gt;"",J13&lt;&gt;0,K13&lt;&gt;0),COUNT($B$11:B12)+1,"")</f>
        <v>2</v>
      </c>
      <c r="C13" s="209">
        <v>2</v>
      </c>
      <c r="D13" s="210" t="s">
        <v>3800</v>
      </c>
      <c r="E13" s="207" t="s">
        <v>4032</v>
      </c>
      <c r="F13" s="211">
        <v>45474</v>
      </c>
      <c r="G13" s="212" t="s">
        <v>4039</v>
      </c>
      <c r="H13" s="213">
        <v>1000</v>
      </c>
      <c r="I13" s="207" t="s">
        <v>3695</v>
      </c>
      <c r="J13" s="214">
        <f t="shared" ref="J13:J76" si="1">IFERROR(IF(S13+T13&lt;&gt;0,ROUND(ROUND(S13,4)+ROUND(T13,4),4),""),"")</f>
        <v>188.58</v>
      </c>
      <c r="K13" s="215">
        <f t="shared" si="0"/>
        <v>188580</v>
      </c>
      <c r="L13" s="216">
        <v>0.26479999999999998</v>
      </c>
      <c r="M13" s="216">
        <v>0.83250000000000002</v>
      </c>
      <c r="N13" s="209">
        <v>11</v>
      </c>
      <c r="O13" s="217" t="str">
        <f ca="1">IF(N13="","", INDIRECT("base!"&amp;ADDRESS(MATCH(N13,base!$C$2:'base'!$C$133,0)+1,4,4)))</f>
        <v>serviços de engenharia/obras: urbanização</v>
      </c>
      <c r="P13" s="218">
        <v>5</v>
      </c>
      <c r="Q13" s="217" t="str">
        <f ca="1">IF(P13="","", INDIRECT("base!"&amp;ADDRESS(MATCH(CONCATENATE(N13,"|",P13),base!$G$2:'base'!$G$1817,0)+1,6,4)))</f>
        <v>passeios públicos (calçadas)</v>
      </c>
      <c r="R13" s="219" t="s">
        <v>3691</v>
      </c>
      <c r="S13" s="220">
        <f>TRUNC(U13*(1+L13),2)</f>
        <v>171.12</v>
      </c>
      <c r="T13" s="220">
        <f t="shared" ref="T13:T18" si="2">TRUNC(V13*(1+L13),2)</f>
        <v>17.46</v>
      </c>
      <c r="U13" s="223">
        <f>Composições!H16</f>
        <v>135.30000000000001</v>
      </c>
      <c r="V13" s="223">
        <f>Composições!I16</f>
        <v>13.81</v>
      </c>
    </row>
    <row r="14" spans="1:22" ht="31.5" x14ac:dyDescent="0.25">
      <c r="A14" s="207">
        <v>1</v>
      </c>
      <c r="B14" s="224">
        <f>IF(AND(G14&lt;&gt;"",H14&gt;0,I14&lt;&gt;"",J14&lt;&gt;0,K14&lt;&gt;0),COUNT($B$11:B13)+1,"")</f>
        <v>3</v>
      </c>
      <c r="C14" s="209">
        <v>3</v>
      </c>
      <c r="D14" s="210" t="s">
        <v>3800</v>
      </c>
      <c r="E14" s="207" t="s">
        <v>4033</v>
      </c>
      <c r="F14" s="211">
        <v>45474</v>
      </c>
      <c r="G14" s="212" t="s">
        <v>4040</v>
      </c>
      <c r="H14" s="213">
        <v>1000</v>
      </c>
      <c r="I14" s="207" t="s">
        <v>3695</v>
      </c>
      <c r="J14" s="225">
        <f t="shared" si="1"/>
        <v>92.74</v>
      </c>
      <c r="K14" s="226">
        <f t="shared" si="0"/>
        <v>92740</v>
      </c>
      <c r="L14" s="216">
        <v>0.26479999999999998</v>
      </c>
      <c r="M14" s="216">
        <v>0.83250000000000002</v>
      </c>
      <c r="N14" s="209">
        <v>11</v>
      </c>
      <c r="O14" s="227" t="str">
        <f ca="1">IF(N14="","", INDIRECT("base!"&amp;ADDRESS(MATCH(N14,base!$C$2:'base'!$C$133,0)+1,4,4)))</f>
        <v>serviços de engenharia/obras: urbanização</v>
      </c>
      <c r="P14" s="218">
        <v>5</v>
      </c>
      <c r="Q14" s="227" t="str">
        <f ca="1">IF(P14="","", INDIRECT("base!"&amp;ADDRESS(MATCH(CONCATENATE(N14,"|",P14),base!$G$2:'base'!$G$1817,0)+1,6,4)))</f>
        <v>passeios públicos (calçadas)</v>
      </c>
      <c r="R14" s="219" t="s">
        <v>3691</v>
      </c>
      <c r="S14" s="220">
        <f t="shared" ref="S14:S18" si="3">TRUNC(U14*(1+L14),2)</f>
        <v>75.28</v>
      </c>
      <c r="T14" s="220">
        <f t="shared" si="2"/>
        <v>17.46</v>
      </c>
      <c r="U14" s="223">
        <f>Composições!H26</f>
        <v>59.52</v>
      </c>
      <c r="V14" s="223">
        <f>Composições!I26</f>
        <v>13.81</v>
      </c>
    </row>
    <row r="15" spans="1:22" ht="31.5" x14ac:dyDescent="0.25">
      <c r="A15" s="207">
        <v>1</v>
      </c>
      <c r="B15" s="224">
        <f>IF(AND(G15&lt;&gt;"",H15&gt;0,I15&lt;&gt;"",J15&lt;&gt;0,K15&lt;&gt;0),COUNT($B$11:B14)+1,"")</f>
        <v>4</v>
      </c>
      <c r="C15" s="209">
        <v>4</v>
      </c>
      <c r="D15" s="210" t="s">
        <v>3800</v>
      </c>
      <c r="E15" s="207" t="s">
        <v>4037</v>
      </c>
      <c r="F15" s="211">
        <v>45474</v>
      </c>
      <c r="G15" s="212" t="s">
        <v>4041</v>
      </c>
      <c r="H15" s="213">
        <v>2030</v>
      </c>
      <c r="I15" s="207" t="s">
        <v>3695</v>
      </c>
      <c r="J15" s="225">
        <f t="shared" si="1"/>
        <v>111.06</v>
      </c>
      <c r="K15" s="226">
        <f t="shared" si="0"/>
        <v>225451.8</v>
      </c>
      <c r="L15" s="216">
        <v>0.26479999999999998</v>
      </c>
      <c r="M15" s="216">
        <v>0.83250000000000002</v>
      </c>
      <c r="N15" s="209">
        <v>11</v>
      </c>
      <c r="O15" s="227" t="str">
        <f ca="1">IF(N15="","", INDIRECT("base!"&amp;ADDRESS(MATCH(N15,base!$C$2:'base'!$C$133,0)+1,4,4)))</f>
        <v>serviços de engenharia/obras: urbanização</v>
      </c>
      <c r="P15" s="218">
        <v>5</v>
      </c>
      <c r="Q15" s="227" t="str">
        <f ca="1">IF(P15="","", INDIRECT("base!"&amp;ADDRESS(MATCH(CONCATENATE(N15,"|",P15),base!$G$2:'base'!$G$1817,0)+1,6,4)))</f>
        <v>passeios públicos (calçadas)</v>
      </c>
      <c r="R15" s="219" t="s">
        <v>3691</v>
      </c>
      <c r="S15" s="220">
        <f t="shared" si="3"/>
        <v>87.01</v>
      </c>
      <c r="T15" s="220">
        <f t="shared" si="2"/>
        <v>24.05</v>
      </c>
      <c r="U15" s="223">
        <f>Composições!H36</f>
        <v>68.8</v>
      </c>
      <c r="V15" s="223">
        <f>Composições!I36</f>
        <v>19.02</v>
      </c>
    </row>
    <row r="16" spans="1:22" ht="31.5" x14ac:dyDescent="0.25">
      <c r="A16" s="207">
        <v>1</v>
      </c>
      <c r="B16" s="224">
        <f>IF(AND(G16&lt;&gt;"",H16&gt;0,I16&lt;&gt;"",J16&lt;&gt;0,K16&lt;&gt;0),COUNT($B$11:B15)+1,"")</f>
        <v>5</v>
      </c>
      <c r="C16" s="209">
        <v>5</v>
      </c>
      <c r="D16" s="210" t="s">
        <v>3800</v>
      </c>
      <c r="E16" s="207" t="s">
        <v>4034</v>
      </c>
      <c r="F16" s="211">
        <v>45474</v>
      </c>
      <c r="G16" s="212" t="s">
        <v>4042</v>
      </c>
      <c r="H16" s="213">
        <v>5830</v>
      </c>
      <c r="I16" s="207" t="s">
        <v>3695</v>
      </c>
      <c r="J16" s="225">
        <f t="shared" si="1"/>
        <v>68.47</v>
      </c>
      <c r="K16" s="226">
        <f t="shared" si="0"/>
        <v>399180.1</v>
      </c>
      <c r="L16" s="216">
        <v>0.26479999999999998</v>
      </c>
      <c r="M16" s="216">
        <v>0.83250000000000002</v>
      </c>
      <c r="N16" s="209">
        <v>11</v>
      </c>
      <c r="O16" s="227" t="str">
        <f ca="1">IF(N16="","", INDIRECT("base!"&amp;ADDRESS(MATCH(N16,base!$C$2:'base'!$C$133,0)+1,4,4)))</f>
        <v>serviços de engenharia/obras: urbanização</v>
      </c>
      <c r="P16" s="218">
        <v>5</v>
      </c>
      <c r="Q16" s="227" t="str">
        <f ca="1">IF(P16="","", INDIRECT("base!"&amp;ADDRESS(MATCH(CONCATENATE(N16,"|",P16),base!$G$2:'base'!$G$1817,0)+1,6,4)))</f>
        <v>passeios públicos (calçadas)</v>
      </c>
      <c r="R16" s="219" t="s">
        <v>3691</v>
      </c>
      <c r="S16" s="220">
        <f t="shared" si="3"/>
        <v>46.15</v>
      </c>
      <c r="T16" s="220">
        <f t="shared" si="2"/>
        <v>22.32</v>
      </c>
      <c r="U16" s="223">
        <f>Composições!H46</f>
        <v>36.49</v>
      </c>
      <c r="V16" s="223">
        <f>Composições!I46</f>
        <v>17.649999999999999</v>
      </c>
    </row>
    <row r="17" spans="1:22" ht="31.5" x14ac:dyDescent="0.25">
      <c r="A17" s="207">
        <v>1</v>
      </c>
      <c r="B17" s="224">
        <f>IF(AND(G17&lt;&gt;"",H17&gt;0,I17&lt;&gt;"",J17&lt;&gt;0,K17&lt;&gt;0),COUNT($B$11:B16)+1,"")</f>
        <v>6</v>
      </c>
      <c r="C17" s="209">
        <v>6</v>
      </c>
      <c r="D17" s="210" t="s">
        <v>3800</v>
      </c>
      <c r="E17" s="207" t="s">
        <v>4035</v>
      </c>
      <c r="F17" s="211">
        <v>45474</v>
      </c>
      <c r="G17" s="212" t="s">
        <v>4043</v>
      </c>
      <c r="H17" s="213">
        <v>2330</v>
      </c>
      <c r="I17" s="207" t="s">
        <v>3694</v>
      </c>
      <c r="J17" s="225">
        <f t="shared" si="1"/>
        <v>63.33</v>
      </c>
      <c r="K17" s="226">
        <f t="shared" si="0"/>
        <v>147558.9</v>
      </c>
      <c r="L17" s="216">
        <v>0.26479999999999998</v>
      </c>
      <c r="M17" s="216">
        <v>0.83250000000000002</v>
      </c>
      <c r="N17" s="209">
        <v>11</v>
      </c>
      <c r="O17" s="227" t="str">
        <f ca="1">IF(N17="","", INDIRECT("base!"&amp;ADDRESS(MATCH(N17,base!$C$2:'base'!$C$133,0)+1,4,4)))</f>
        <v>serviços de engenharia/obras: urbanização</v>
      </c>
      <c r="P17" s="218">
        <v>5</v>
      </c>
      <c r="Q17" s="227" t="str">
        <f ca="1">IF(P17="","", INDIRECT("base!"&amp;ADDRESS(MATCH(CONCATENATE(N17,"|",P17),base!$G$2:'base'!$G$1817,0)+1,6,4)))</f>
        <v>passeios públicos (calçadas)</v>
      </c>
      <c r="R17" s="219" t="s">
        <v>3691</v>
      </c>
      <c r="S17" s="220">
        <f t="shared" si="3"/>
        <v>49.31</v>
      </c>
      <c r="T17" s="220">
        <f t="shared" si="2"/>
        <v>14.02</v>
      </c>
      <c r="U17" s="223">
        <f>Composições!H56</f>
        <v>38.99</v>
      </c>
      <c r="V17" s="223">
        <f>Composições!I56</f>
        <v>11.09</v>
      </c>
    </row>
    <row r="18" spans="1:22" ht="31.5" x14ac:dyDescent="0.25">
      <c r="A18" s="207">
        <v>1</v>
      </c>
      <c r="B18" s="224">
        <f>IF(AND(G18&lt;&gt;"",H18&gt;0,I18&lt;&gt;"",J18&lt;&gt;0,K18&lt;&gt;0),COUNT($B$11:B17)+1,"")</f>
        <v>7</v>
      </c>
      <c r="C18" s="209">
        <v>7</v>
      </c>
      <c r="D18" s="210" t="s">
        <v>3800</v>
      </c>
      <c r="E18" s="207" t="s">
        <v>4036</v>
      </c>
      <c r="F18" s="211">
        <v>45474</v>
      </c>
      <c r="G18" s="212" t="s">
        <v>4044</v>
      </c>
      <c r="H18" s="213">
        <v>1430</v>
      </c>
      <c r="I18" s="207" t="s">
        <v>3695</v>
      </c>
      <c r="J18" s="225">
        <f t="shared" si="1"/>
        <v>78.05</v>
      </c>
      <c r="K18" s="226">
        <f t="shared" si="0"/>
        <v>111611.5</v>
      </c>
      <c r="L18" s="216">
        <v>0.26479999999999998</v>
      </c>
      <c r="M18" s="216">
        <v>0.83250000000000002</v>
      </c>
      <c r="N18" s="209">
        <v>11</v>
      </c>
      <c r="O18" s="227" t="str">
        <f ca="1">IF(N18="","", INDIRECT("base!"&amp;ADDRESS(MATCH(N18,base!$C$2:'base'!$C$133,0)+1,4,4)))</f>
        <v>serviços de engenharia/obras: urbanização</v>
      </c>
      <c r="P18" s="218">
        <v>5</v>
      </c>
      <c r="Q18" s="227" t="str">
        <f ca="1">IF(P18="","", INDIRECT("base!"&amp;ADDRESS(MATCH(CONCATENATE(N18,"|",P18),base!$G$2:'base'!$G$1817,0)+1,6,4)))</f>
        <v>passeios públicos (calçadas)</v>
      </c>
      <c r="R18" s="219" t="s">
        <v>3691</v>
      </c>
      <c r="S18" s="220">
        <f t="shared" si="3"/>
        <v>60.59</v>
      </c>
      <c r="T18" s="220">
        <f t="shared" si="2"/>
        <v>17.46</v>
      </c>
      <c r="U18" s="223">
        <f>Composições!H66</f>
        <v>47.91</v>
      </c>
      <c r="V18" s="223">
        <f>Composições!I66</f>
        <v>13.81</v>
      </c>
    </row>
    <row r="19" spans="1:22" x14ac:dyDescent="0.25">
      <c r="A19" s="207"/>
      <c r="B19" s="228" t="str">
        <f>IF(AND(G19&lt;&gt;"",H19&gt;0,I19&lt;&gt;"",J19&lt;&gt;0,K19&lt;&gt;0),COUNT($B$11:B18)+1,"")</f>
        <v/>
      </c>
      <c r="C19" s="209"/>
      <c r="D19" s="210"/>
      <c r="E19" s="207"/>
      <c r="F19" s="229"/>
      <c r="G19" s="212"/>
      <c r="H19" s="230"/>
      <c r="I19" s="231"/>
      <c r="J19" s="232" t="str">
        <f t="shared" si="1"/>
        <v/>
      </c>
      <c r="K19" s="233" t="str">
        <f t="shared" si="0"/>
        <v/>
      </c>
      <c r="L19" s="234"/>
      <c r="M19" s="234"/>
      <c r="N19" s="209"/>
      <c r="O19" s="227" t="str">
        <f ca="1">IF(N19="","", INDIRECT("base!"&amp;ADDRESS(MATCH(N19,base!$C$2:'base'!$C$133,0)+1,4,4)))</f>
        <v/>
      </c>
      <c r="P19" s="218"/>
      <c r="Q19" s="227" t="str">
        <f ca="1">IF(P19="","", INDIRECT("base!"&amp;ADDRESS(MATCH(CONCATENATE(N19,"|",P19),base!$G$2:'base'!$G$1817,0)+1,6,4)))</f>
        <v/>
      </c>
      <c r="R19" s="219"/>
      <c r="S19" s="235"/>
      <c r="T19" s="235"/>
    </row>
    <row r="20" spans="1:22" x14ac:dyDescent="0.25">
      <c r="A20" s="207"/>
      <c r="B20" s="228" t="str">
        <f>IF(AND(G20&lt;&gt;"",H20&gt;0,I20&lt;&gt;"",J20&lt;&gt;0,K20&lt;&gt;0),COUNT($B$11:B19)+1,"")</f>
        <v/>
      </c>
      <c r="C20" s="209"/>
      <c r="D20" s="210"/>
      <c r="E20" s="207"/>
      <c r="F20" s="229"/>
      <c r="G20" s="212"/>
      <c r="H20" s="230"/>
      <c r="I20" s="231"/>
      <c r="J20" s="232" t="str">
        <f t="shared" si="1"/>
        <v/>
      </c>
      <c r="K20" s="233" t="str">
        <f t="shared" si="0"/>
        <v/>
      </c>
      <c r="L20" s="234"/>
      <c r="M20" s="234"/>
      <c r="N20" s="209"/>
      <c r="O20" s="227" t="str">
        <f ca="1">IF(N20="","", INDIRECT("base!"&amp;ADDRESS(MATCH(N20,base!$C$2:'base'!$C$133,0)+1,4,4)))</f>
        <v/>
      </c>
      <c r="P20" s="218"/>
      <c r="Q20" s="227" t="str">
        <f ca="1">IF(P20="","", INDIRECT("base!"&amp;ADDRESS(MATCH(CONCATENATE(N20,"|",P20),base!$G$2:'base'!$G$1817,0)+1,6,4)))</f>
        <v/>
      </c>
      <c r="R20" s="219"/>
      <c r="S20" s="235"/>
      <c r="T20" s="235"/>
    </row>
    <row r="21" spans="1:22" x14ac:dyDescent="0.25">
      <c r="A21" s="207"/>
      <c r="B21" s="228" t="str">
        <f>IF(AND(G21&lt;&gt;"",H21&gt;0,I21&lt;&gt;"",J21&lt;&gt;0,K21&lt;&gt;0),COUNT($B$11:B20)+1,"")</f>
        <v/>
      </c>
      <c r="C21" s="209"/>
      <c r="D21" s="210"/>
      <c r="E21" s="207"/>
      <c r="F21" s="229"/>
      <c r="G21" s="212"/>
      <c r="H21" s="230"/>
      <c r="I21" s="231"/>
      <c r="J21" s="232" t="str">
        <f t="shared" si="1"/>
        <v/>
      </c>
      <c r="K21" s="233" t="str">
        <f t="shared" si="0"/>
        <v/>
      </c>
      <c r="L21" s="234"/>
      <c r="M21" s="234"/>
      <c r="N21" s="209"/>
      <c r="O21" s="227" t="str">
        <f ca="1">IF(N21="","", INDIRECT("base!"&amp;ADDRESS(MATCH(N21,base!$C$2:'base'!$C$133,0)+1,4,4)))</f>
        <v/>
      </c>
      <c r="P21" s="218"/>
      <c r="Q21" s="227" t="str">
        <f ca="1">IF(P21="","", INDIRECT("base!"&amp;ADDRESS(MATCH(CONCATENATE(N21,"|",P21),base!$G$2:'base'!$G$1817,0)+1,6,4)))</f>
        <v/>
      </c>
      <c r="R21" s="219"/>
      <c r="S21" s="235"/>
      <c r="T21" s="235"/>
    </row>
    <row r="22" spans="1:22" x14ac:dyDescent="0.25">
      <c r="A22" s="207"/>
      <c r="B22" s="228" t="str">
        <f>IF(AND(G22&lt;&gt;"",H22&gt;0,I22&lt;&gt;"",J22&lt;&gt;0,K22&lt;&gt;0),COUNT($B$11:B21)+1,"")</f>
        <v/>
      </c>
      <c r="C22" s="209"/>
      <c r="D22" s="210"/>
      <c r="E22" s="207"/>
      <c r="F22" s="229"/>
      <c r="G22" s="212"/>
      <c r="H22" s="230"/>
      <c r="I22" s="231"/>
      <c r="J22" s="232" t="str">
        <f t="shared" si="1"/>
        <v/>
      </c>
      <c r="K22" s="233" t="str">
        <f t="shared" si="0"/>
        <v/>
      </c>
      <c r="L22" s="234"/>
      <c r="M22" s="234"/>
      <c r="N22" s="209"/>
      <c r="O22" s="227" t="str">
        <f ca="1">IF(N22="","", INDIRECT("base!"&amp;ADDRESS(MATCH(N22,base!$C$2:'base'!$C$133,0)+1,4,4)))</f>
        <v/>
      </c>
      <c r="P22" s="218"/>
      <c r="Q22" s="227" t="str">
        <f ca="1">IF(P22="","", INDIRECT("base!"&amp;ADDRESS(MATCH(CONCATENATE(N22,"|",P22),base!$G$2:'base'!$G$1817,0)+1,6,4)))</f>
        <v/>
      </c>
      <c r="R22" s="219"/>
      <c r="S22" s="235"/>
      <c r="T22" s="235"/>
    </row>
    <row r="23" spans="1:22" x14ac:dyDescent="0.25">
      <c r="A23" s="207"/>
      <c r="B23" s="228" t="str">
        <f>IF(AND(G23&lt;&gt;"",H23&gt;0,I23&lt;&gt;"",J23&lt;&gt;0,K23&lt;&gt;0),COUNT($B$11:B22)+1,"")</f>
        <v/>
      </c>
      <c r="C23" s="209"/>
      <c r="D23" s="210"/>
      <c r="E23" s="207"/>
      <c r="F23" s="229"/>
      <c r="G23" s="212"/>
      <c r="H23" s="230"/>
      <c r="I23" s="231"/>
      <c r="J23" s="232" t="str">
        <f t="shared" si="1"/>
        <v/>
      </c>
      <c r="K23" s="233" t="str">
        <f t="shared" si="0"/>
        <v/>
      </c>
      <c r="L23" s="234"/>
      <c r="M23" s="234"/>
      <c r="N23" s="209"/>
      <c r="O23" s="227" t="str">
        <f ca="1">IF(N23="","", INDIRECT("base!"&amp;ADDRESS(MATCH(N23,base!$C$2:'base'!$C$133,0)+1,4,4)))</f>
        <v/>
      </c>
      <c r="P23" s="218"/>
      <c r="Q23" s="227" t="str">
        <f ca="1">IF(P23="","", INDIRECT("base!"&amp;ADDRESS(MATCH(CONCATENATE(N23,"|",P23),base!$G$2:'base'!$G$1817,0)+1,6,4)))</f>
        <v/>
      </c>
      <c r="R23" s="219"/>
      <c r="S23" s="235"/>
      <c r="T23" s="235"/>
    </row>
    <row r="24" spans="1:22" x14ac:dyDescent="0.25">
      <c r="A24" s="207"/>
      <c r="B24" s="228" t="str">
        <f>IF(AND(G24&lt;&gt;"",H24&gt;0,I24&lt;&gt;"",J24&lt;&gt;0,K24&lt;&gt;0),COUNT($B$11:B23)+1,"")</f>
        <v/>
      </c>
      <c r="C24" s="209"/>
      <c r="D24" s="210"/>
      <c r="E24" s="207"/>
      <c r="F24" s="229"/>
      <c r="G24" s="212"/>
      <c r="H24" s="230"/>
      <c r="I24" s="231"/>
      <c r="J24" s="232" t="str">
        <f t="shared" si="1"/>
        <v/>
      </c>
      <c r="K24" s="233" t="str">
        <f t="shared" si="0"/>
        <v/>
      </c>
      <c r="L24" s="234"/>
      <c r="M24" s="234"/>
      <c r="N24" s="209"/>
      <c r="O24" s="227" t="str">
        <f ca="1">IF(N24="","", INDIRECT("base!"&amp;ADDRESS(MATCH(N24,base!$C$2:'base'!$C$133,0)+1,4,4)))</f>
        <v/>
      </c>
      <c r="P24" s="218"/>
      <c r="Q24" s="227" t="str">
        <f ca="1">IF(P24="","", INDIRECT("base!"&amp;ADDRESS(MATCH(CONCATENATE(N24,"|",P24),base!$G$2:'base'!$G$1817,0)+1,6,4)))</f>
        <v/>
      </c>
      <c r="R24" s="219"/>
      <c r="S24" s="235"/>
      <c r="T24" s="235"/>
    </row>
    <row r="25" spans="1:22" x14ac:dyDescent="0.25">
      <c r="A25" s="207"/>
      <c r="B25" s="228" t="str">
        <f>IF(AND(G25&lt;&gt;"",H25&gt;0,I25&lt;&gt;"",J25&lt;&gt;0,K25&lt;&gt;0),COUNT($B$11:B24)+1,"")</f>
        <v/>
      </c>
      <c r="C25" s="209"/>
      <c r="D25" s="210"/>
      <c r="E25" s="207"/>
      <c r="F25" s="229"/>
      <c r="G25" s="212"/>
      <c r="H25" s="230"/>
      <c r="I25" s="231"/>
      <c r="J25" s="232" t="str">
        <f t="shared" si="1"/>
        <v/>
      </c>
      <c r="K25" s="233" t="str">
        <f t="shared" si="0"/>
        <v/>
      </c>
      <c r="L25" s="234"/>
      <c r="M25" s="234"/>
      <c r="N25" s="209"/>
      <c r="O25" s="227" t="str">
        <f ca="1">IF(N25="","", INDIRECT("base!"&amp;ADDRESS(MATCH(N25,base!$C$2:'base'!$C$133,0)+1,4,4)))</f>
        <v/>
      </c>
      <c r="P25" s="218"/>
      <c r="Q25" s="227" t="str">
        <f ca="1">IF(P25="","", INDIRECT("base!"&amp;ADDRESS(MATCH(CONCATENATE(N25,"|",P25),base!$G$2:'base'!$G$1817,0)+1,6,4)))</f>
        <v/>
      </c>
      <c r="R25" s="219"/>
      <c r="S25" s="235"/>
      <c r="T25" s="235"/>
    </row>
    <row r="26" spans="1:22" x14ac:dyDescent="0.25">
      <c r="A26" s="207"/>
      <c r="B26" s="228" t="str">
        <f>IF(AND(G26&lt;&gt;"",H26&gt;0,I26&lt;&gt;"",J26&lt;&gt;0,K26&lt;&gt;0),COUNT($B$11:B25)+1,"")</f>
        <v/>
      </c>
      <c r="C26" s="209"/>
      <c r="D26" s="210"/>
      <c r="E26" s="207"/>
      <c r="F26" s="229"/>
      <c r="G26" s="212"/>
      <c r="H26" s="230"/>
      <c r="I26" s="231"/>
      <c r="J26" s="232" t="str">
        <f t="shared" si="1"/>
        <v/>
      </c>
      <c r="K26" s="233" t="str">
        <f t="shared" si="0"/>
        <v/>
      </c>
      <c r="L26" s="234"/>
      <c r="M26" s="234"/>
      <c r="N26" s="209"/>
      <c r="O26" s="227" t="str">
        <f ca="1">IF(N26="","", INDIRECT("base!"&amp;ADDRESS(MATCH(N26,base!$C$2:'base'!$C$133,0)+1,4,4)))</f>
        <v/>
      </c>
      <c r="P26" s="218"/>
      <c r="Q26" s="227" t="str">
        <f ca="1">IF(P26="","", INDIRECT("base!"&amp;ADDRESS(MATCH(CONCATENATE(N26,"|",P26),base!$G$2:'base'!$G$1817,0)+1,6,4)))</f>
        <v/>
      </c>
      <c r="R26" s="219"/>
      <c r="S26" s="235"/>
      <c r="T26" s="235"/>
    </row>
    <row r="27" spans="1:22" x14ac:dyDescent="0.25">
      <c r="A27" s="207"/>
      <c r="B27" s="228" t="str">
        <f>IF(AND(G27&lt;&gt;"",H27&gt;0,I27&lt;&gt;"",J27&lt;&gt;0,K27&lt;&gt;0),COUNT($B$11:B26)+1,"")</f>
        <v/>
      </c>
      <c r="C27" s="209"/>
      <c r="D27" s="210"/>
      <c r="E27" s="207"/>
      <c r="F27" s="229"/>
      <c r="G27" s="212"/>
      <c r="H27" s="230"/>
      <c r="I27" s="231"/>
      <c r="J27" s="232" t="str">
        <f t="shared" si="1"/>
        <v/>
      </c>
      <c r="K27" s="233" t="str">
        <f t="shared" si="0"/>
        <v/>
      </c>
      <c r="L27" s="234"/>
      <c r="M27" s="234"/>
      <c r="N27" s="209"/>
      <c r="O27" s="227" t="str">
        <f ca="1">IF(N27="","", INDIRECT("base!"&amp;ADDRESS(MATCH(N27,base!$C$2:'base'!$C$133,0)+1,4,4)))</f>
        <v/>
      </c>
      <c r="P27" s="218"/>
      <c r="Q27" s="227" t="str">
        <f ca="1">IF(P27="","", INDIRECT("base!"&amp;ADDRESS(MATCH(CONCATENATE(N27,"|",P27),base!$G$2:'base'!$G$1817,0)+1,6,4)))</f>
        <v/>
      </c>
      <c r="R27" s="219"/>
      <c r="S27" s="235"/>
      <c r="T27" s="235"/>
    </row>
    <row r="28" spans="1:22" x14ac:dyDescent="0.25">
      <c r="A28" s="207"/>
      <c r="B28" s="228" t="str">
        <f>IF(AND(G28&lt;&gt;"",H28&gt;0,I28&lt;&gt;"",J28&lt;&gt;0,K28&lt;&gt;0),COUNT($B$11:B27)+1,"")</f>
        <v/>
      </c>
      <c r="C28" s="209"/>
      <c r="D28" s="210"/>
      <c r="E28" s="207"/>
      <c r="F28" s="229"/>
      <c r="G28" s="212"/>
      <c r="H28" s="230"/>
      <c r="I28" s="231"/>
      <c r="J28" s="232" t="str">
        <f t="shared" si="1"/>
        <v/>
      </c>
      <c r="K28" s="233" t="str">
        <f t="shared" si="0"/>
        <v/>
      </c>
      <c r="L28" s="234"/>
      <c r="M28" s="234"/>
      <c r="N28" s="209"/>
      <c r="O28" s="227" t="str">
        <f ca="1">IF(N28="","", INDIRECT("base!"&amp;ADDRESS(MATCH(N28,base!$C$2:'base'!$C$133,0)+1,4,4)))</f>
        <v/>
      </c>
      <c r="P28" s="218"/>
      <c r="Q28" s="227" t="str">
        <f ca="1">IF(P28="","", INDIRECT("base!"&amp;ADDRESS(MATCH(CONCATENATE(N28,"|",P28),base!$G$2:'base'!$G$1817,0)+1,6,4)))</f>
        <v/>
      </c>
      <c r="R28" s="219"/>
      <c r="S28" s="235"/>
      <c r="T28" s="235"/>
    </row>
    <row r="29" spans="1:22" x14ac:dyDescent="0.25">
      <c r="A29" s="207"/>
      <c r="B29" s="228" t="str">
        <f>IF(AND(G29&lt;&gt;"",H29&gt;0,I29&lt;&gt;"",J29&lt;&gt;0,K29&lt;&gt;0),COUNT($B$11:B28)+1,"")</f>
        <v/>
      </c>
      <c r="C29" s="209"/>
      <c r="D29" s="210"/>
      <c r="E29" s="207"/>
      <c r="F29" s="229"/>
      <c r="G29" s="212"/>
      <c r="H29" s="230"/>
      <c r="I29" s="231"/>
      <c r="J29" s="232" t="str">
        <f t="shared" si="1"/>
        <v/>
      </c>
      <c r="K29" s="233" t="str">
        <f t="shared" si="0"/>
        <v/>
      </c>
      <c r="L29" s="234"/>
      <c r="M29" s="234"/>
      <c r="N29" s="209"/>
      <c r="O29" s="227" t="str">
        <f ca="1">IF(N29="","", INDIRECT("base!"&amp;ADDRESS(MATCH(N29,base!$C$2:'base'!$C$133,0)+1,4,4)))</f>
        <v/>
      </c>
      <c r="P29" s="218"/>
      <c r="Q29" s="227" t="str">
        <f ca="1">IF(P29="","", INDIRECT("base!"&amp;ADDRESS(MATCH(CONCATENATE(N29,"|",P29),base!$G$2:'base'!$G$1817,0)+1,6,4)))</f>
        <v/>
      </c>
      <c r="R29" s="219"/>
      <c r="S29" s="235"/>
      <c r="T29" s="235"/>
    </row>
    <row r="30" spans="1:22" x14ac:dyDescent="0.25">
      <c r="A30" s="207"/>
      <c r="B30" s="228" t="str">
        <f>IF(AND(G30&lt;&gt;"",H30&gt;0,I30&lt;&gt;"",J30&lt;&gt;0,K30&lt;&gt;0),COUNT($B$11:B29)+1,"")</f>
        <v/>
      </c>
      <c r="C30" s="209"/>
      <c r="D30" s="210"/>
      <c r="E30" s="207"/>
      <c r="F30" s="229"/>
      <c r="G30" s="212"/>
      <c r="H30" s="230"/>
      <c r="I30" s="231"/>
      <c r="J30" s="232" t="str">
        <f t="shared" si="1"/>
        <v/>
      </c>
      <c r="K30" s="233" t="str">
        <f t="shared" si="0"/>
        <v/>
      </c>
      <c r="L30" s="234"/>
      <c r="M30" s="234"/>
      <c r="N30" s="209"/>
      <c r="O30" s="227" t="str">
        <f ca="1">IF(N30="","", INDIRECT("base!"&amp;ADDRESS(MATCH(N30,base!$C$2:'base'!$C$133,0)+1,4,4)))</f>
        <v/>
      </c>
      <c r="P30" s="218"/>
      <c r="Q30" s="227" t="str">
        <f ca="1">IF(P30="","", INDIRECT("base!"&amp;ADDRESS(MATCH(CONCATENATE(N30,"|",P30),base!$G$2:'base'!$G$1817,0)+1,6,4)))</f>
        <v/>
      </c>
      <c r="R30" s="219"/>
      <c r="S30" s="235"/>
      <c r="T30" s="235"/>
    </row>
    <row r="31" spans="1:22" x14ac:dyDescent="0.25">
      <c r="A31" s="207"/>
      <c r="B31" s="228" t="str">
        <f>IF(AND(G31&lt;&gt;"",H31&gt;0,I31&lt;&gt;"",J31&lt;&gt;0,K31&lt;&gt;0),COUNT($B$11:B30)+1,"")</f>
        <v/>
      </c>
      <c r="C31" s="209"/>
      <c r="D31" s="210"/>
      <c r="E31" s="207"/>
      <c r="F31" s="229"/>
      <c r="G31" s="212"/>
      <c r="H31" s="230"/>
      <c r="I31" s="231"/>
      <c r="J31" s="232" t="str">
        <f t="shared" si="1"/>
        <v/>
      </c>
      <c r="K31" s="233" t="str">
        <f t="shared" si="0"/>
        <v/>
      </c>
      <c r="L31" s="234"/>
      <c r="M31" s="234"/>
      <c r="N31" s="209"/>
      <c r="O31" s="227" t="str">
        <f ca="1">IF(N31="","", INDIRECT("base!"&amp;ADDRESS(MATCH(N31,base!$C$2:'base'!$C$133,0)+1,4,4)))</f>
        <v/>
      </c>
      <c r="P31" s="218"/>
      <c r="Q31" s="227" t="str">
        <f ca="1">IF(P31="","", INDIRECT("base!"&amp;ADDRESS(MATCH(CONCATENATE(N31,"|",P31),base!$G$2:'base'!$G$1817,0)+1,6,4)))</f>
        <v/>
      </c>
      <c r="R31" s="219"/>
      <c r="S31" s="235"/>
      <c r="T31" s="235"/>
    </row>
    <row r="32" spans="1:22" x14ac:dyDescent="0.25">
      <c r="A32" s="207"/>
      <c r="B32" s="228" t="str">
        <f>IF(AND(G32&lt;&gt;"",H32&gt;0,I32&lt;&gt;"",J32&lt;&gt;0,K32&lt;&gt;0),COUNT($B$11:B31)+1,"")</f>
        <v/>
      </c>
      <c r="C32" s="209"/>
      <c r="D32" s="210"/>
      <c r="E32" s="207"/>
      <c r="F32" s="229"/>
      <c r="G32" s="212"/>
      <c r="H32" s="230"/>
      <c r="I32" s="231"/>
      <c r="J32" s="232" t="str">
        <f t="shared" si="1"/>
        <v/>
      </c>
      <c r="K32" s="233" t="str">
        <f t="shared" si="0"/>
        <v/>
      </c>
      <c r="L32" s="234"/>
      <c r="M32" s="234"/>
      <c r="N32" s="209"/>
      <c r="O32" s="227" t="str">
        <f ca="1">IF(N32="","", INDIRECT("base!"&amp;ADDRESS(MATCH(N32,base!$C$2:'base'!$C$133,0)+1,4,4)))</f>
        <v/>
      </c>
      <c r="P32" s="218"/>
      <c r="Q32" s="227" t="str">
        <f ca="1">IF(P32="","", INDIRECT("base!"&amp;ADDRESS(MATCH(CONCATENATE(N32,"|",P32),base!$G$2:'base'!$G$1817,0)+1,6,4)))</f>
        <v/>
      </c>
      <c r="R32" s="219"/>
      <c r="S32" s="235"/>
      <c r="T32" s="235"/>
    </row>
    <row r="33" spans="1:20" x14ac:dyDescent="0.25">
      <c r="A33" s="207"/>
      <c r="B33" s="228" t="str">
        <f>IF(AND(G33&lt;&gt;"",H33&gt;0,I33&lt;&gt;"",J33&lt;&gt;0,K33&lt;&gt;0),COUNT($B$11:B32)+1,"")</f>
        <v/>
      </c>
      <c r="C33" s="209"/>
      <c r="D33" s="210"/>
      <c r="E33" s="207"/>
      <c r="F33" s="229"/>
      <c r="G33" s="212"/>
      <c r="H33" s="230"/>
      <c r="I33" s="231"/>
      <c r="J33" s="232" t="str">
        <f t="shared" si="1"/>
        <v/>
      </c>
      <c r="K33" s="233" t="str">
        <f t="shared" si="0"/>
        <v/>
      </c>
      <c r="L33" s="234"/>
      <c r="M33" s="234"/>
      <c r="N33" s="209"/>
      <c r="O33" s="227" t="str">
        <f ca="1">IF(N33="","", INDIRECT("base!"&amp;ADDRESS(MATCH(N33,base!$C$2:'base'!$C$133,0)+1,4,4)))</f>
        <v/>
      </c>
      <c r="P33" s="218"/>
      <c r="Q33" s="227" t="str">
        <f ca="1">IF(P33="","", INDIRECT("base!"&amp;ADDRESS(MATCH(CONCATENATE(N33,"|",P33),base!$G$2:'base'!$G$1817,0)+1,6,4)))</f>
        <v/>
      </c>
      <c r="R33" s="219"/>
      <c r="S33" s="235"/>
      <c r="T33" s="235"/>
    </row>
    <row r="34" spans="1:20" x14ac:dyDescent="0.25">
      <c r="A34" s="207"/>
      <c r="B34" s="228" t="str">
        <f>IF(AND(G34&lt;&gt;"",H34&gt;0,I34&lt;&gt;"",J34&lt;&gt;0,K34&lt;&gt;0),COUNT($B$11:B33)+1,"")</f>
        <v/>
      </c>
      <c r="C34" s="209"/>
      <c r="D34" s="210"/>
      <c r="E34" s="207"/>
      <c r="F34" s="229"/>
      <c r="G34" s="212"/>
      <c r="H34" s="230"/>
      <c r="I34" s="231"/>
      <c r="J34" s="232" t="str">
        <f t="shared" si="1"/>
        <v/>
      </c>
      <c r="K34" s="233" t="str">
        <f t="shared" si="0"/>
        <v/>
      </c>
      <c r="L34" s="234"/>
      <c r="M34" s="234"/>
      <c r="N34" s="209"/>
      <c r="O34" s="227" t="str">
        <f ca="1">IF(N34="","", INDIRECT("base!"&amp;ADDRESS(MATCH(N34,base!$C$2:'base'!$C$133,0)+1,4,4)))</f>
        <v/>
      </c>
      <c r="P34" s="218"/>
      <c r="Q34" s="227" t="str">
        <f ca="1">IF(P34="","", INDIRECT("base!"&amp;ADDRESS(MATCH(CONCATENATE(N34,"|",P34),base!$G$2:'base'!$G$1817,0)+1,6,4)))</f>
        <v/>
      </c>
      <c r="R34" s="219"/>
      <c r="S34" s="235"/>
      <c r="T34" s="235"/>
    </row>
    <row r="35" spans="1:20" x14ac:dyDescent="0.25">
      <c r="A35" s="207"/>
      <c r="B35" s="228" t="str">
        <f>IF(AND(G35&lt;&gt;"",H35&gt;0,I35&lt;&gt;"",J35&lt;&gt;0,K35&lt;&gt;0),COUNT($B$11:B34)+1,"")</f>
        <v/>
      </c>
      <c r="C35" s="209"/>
      <c r="D35" s="210"/>
      <c r="E35" s="207"/>
      <c r="F35" s="229"/>
      <c r="G35" s="212"/>
      <c r="H35" s="230"/>
      <c r="I35" s="231"/>
      <c r="J35" s="232" t="str">
        <f t="shared" si="1"/>
        <v/>
      </c>
      <c r="K35" s="233" t="str">
        <f t="shared" si="0"/>
        <v/>
      </c>
      <c r="L35" s="234"/>
      <c r="M35" s="234"/>
      <c r="N35" s="209"/>
      <c r="O35" s="227" t="str">
        <f ca="1">IF(N35="","", INDIRECT("base!"&amp;ADDRESS(MATCH(N35,base!$C$2:'base'!$C$133,0)+1,4,4)))</f>
        <v/>
      </c>
      <c r="P35" s="218"/>
      <c r="Q35" s="227" t="str">
        <f ca="1">IF(P35="","", INDIRECT("base!"&amp;ADDRESS(MATCH(CONCATENATE(N35,"|",P35),base!$G$2:'base'!$G$1817,0)+1,6,4)))</f>
        <v/>
      </c>
      <c r="R35" s="219"/>
      <c r="S35" s="235"/>
      <c r="T35" s="235"/>
    </row>
    <row r="36" spans="1:20" x14ac:dyDescent="0.25">
      <c r="A36" s="207"/>
      <c r="B36" s="228" t="str">
        <f>IF(AND(G36&lt;&gt;"",H36&gt;0,I36&lt;&gt;"",J36&lt;&gt;0,K36&lt;&gt;0),COUNT($B$11:B35)+1,"")</f>
        <v/>
      </c>
      <c r="C36" s="209"/>
      <c r="D36" s="210"/>
      <c r="E36" s="207"/>
      <c r="F36" s="229"/>
      <c r="G36" s="212"/>
      <c r="H36" s="230"/>
      <c r="I36" s="231"/>
      <c r="J36" s="232" t="str">
        <f t="shared" si="1"/>
        <v/>
      </c>
      <c r="K36" s="233" t="str">
        <f t="shared" si="0"/>
        <v/>
      </c>
      <c r="L36" s="234"/>
      <c r="M36" s="234"/>
      <c r="N36" s="209"/>
      <c r="O36" s="227" t="str">
        <f ca="1">IF(N36="","", INDIRECT("base!"&amp;ADDRESS(MATCH(N36,base!$C$2:'base'!$C$133,0)+1,4,4)))</f>
        <v/>
      </c>
      <c r="P36" s="218"/>
      <c r="Q36" s="227" t="str">
        <f ca="1">IF(P36="","", INDIRECT("base!"&amp;ADDRESS(MATCH(CONCATENATE(N36,"|",P36),base!$G$2:'base'!$G$1817,0)+1,6,4)))</f>
        <v/>
      </c>
      <c r="R36" s="219"/>
      <c r="S36" s="235"/>
      <c r="T36" s="235"/>
    </row>
    <row r="37" spans="1:20" x14ac:dyDescent="0.25">
      <c r="A37" s="207"/>
      <c r="B37" s="228" t="str">
        <f>IF(AND(G37&lt;&gt;"",H37&gt;0,I37&lt;&gt;"",J37&lt;&gt;0,K37&lt;&gt;0),COUNT($B$11:B36)+1,"")</f>
        <v/>
      </c>
      <c r="C37" s="209"/>
      <c r="D37" s="210"/>
      <c r="E37" s="207"/>
      <c r="F37" s="229"/>
      <c r="G37" s="212"/>
      <c r="H37" s="230"/>
      <c r="I37" s="231"/>
      <c r="J37" s="232" t="str">
        <f t="shared" si="1"/>
        <v/>
      </c>
      <c r="K37" s="233" t="str">
        <f t="shared" si="0"/>
        <v/>
      </c>
      <c r="L37" s="234"/>
      <c r="M37" s="234"/>
      <c r="N37" s="209"/>
      <c r="O37" s="227" t="str">
        <f ca="1">IF(N37="","", INDIRECT("base!"&amp;ADDRESS(MATCH(N37,base!$C$2:'base'!$C$133,0)+1,4,4)))</f>
        <v/>
      </c>
      <c r="P37" s="218"/>
      <c r="Q37" s="227" t="str">
        <f ca="1">IF(P37="","", INDIRECT("base!"&amp;ADDRESS(MATCH(CONCATENATE(N37,"|",P37),base!$G$2:'base'!$G$1817,0)+1,6,4)))</f>
        <v/>
      </c>
      <c r="R37" s="219"/>
      <c r="S37" s="235"/>
      <c r="T37" s="235"/>
    </row>
    <row r="38" spans="1:20" x14ac:dyDescent="0.25">
      <c r="A38" s="207"/>
      <c r="B38" s="228" t="str">
        <f>IF(AND(G38&lt;&gt;"",H38&gt;0,I38&lt;&gt;"",J38&lt;&gt;0,K38&lt;&gt;0),COUNT($B$11:B37)+1,"")</f>
        <v/>
      </c>
      <c r="C38" s="209"/>
      <c r="D38" s="210"/>
      <c r="E38" s="207"/>
      <c r="F38" s="229"/>
      <c r="G38" s="212"/>
      <c r="H38" s="230"/>
      <c r="I38" s="231"/>
      <c r="J38" s="232" t="str">
        <f t="shared" si="1"/>
        <v/>
      </c>
      <c r="K38" s="233" t="str">
        <f t="shared" si="0"/>
        <v/>
      </c>
      <c r="L38" s="234"/>
      <c r="M38" s="234"/>
      <c r="N38" s="209"/>
      <c r="O38" s="227" t="str">
        <f ca="1">IF(N38="","", INDIRECT("base!"&amp;ADDRESS(MATCH(N38,base!$C$2:'base'!$C$133,0)+1,4,4)))</f>
        <v/>
      </c>
      <c r="P38" s="218"/>
      <c r="Q38" s="227" t="str">
        <f ca="1">IF(P38="","", INDIRECT("base!"&amp;ADDRESS(MATCH(CONCATENATE(N38,"|",P38),base!$G$2:'base'!$G$1817,0)+1,6,4)))</f>
        <v/>
      </c>
      <c r="R38" s="219"/>
      <c r="S38" s="235"/>
      <c r="T38" s="235"/>
    </row>
    <row r="39" spans="1:20" x14ac:dyDescent="0.25">
      <c r="A39" s="207"/>
      <c r="B39" s="228" t="str">
        <f>IF(AND(G39&lt;&gt;"",H39&gt;0,I39&lt;&gt;"",J39&lt;&gt;0,K39&lt;&gt;0),COUNT($B$11:B38)+1,"")</f>
        <v/>
      </c>
      <c r="C39" s="209"/>
      <c r="D39" s="210"/>
      <c r="E39" s="207"/>
      <c r="F39" s="229"/>
      <c r="G39" s="212"/>
      <c r="H39" s="230"/>
      <c r="I39" s="231"/>
      <c r="J39" s="232" t="str">
        <f t="shared" si="1"/>
        <v/>
      </c>
      <c r="K39" s="233" t="str">
        <f t="shared" si="0"/>
        <v/>
      </c>
      <c r="L39" s="234"/>
      <c r="M39" s="234"/>
      <c r="N39" s="209"/>
      <c r="O39" s="227" t="str">
        <f ca="1">IF(N39="","", INDIRECT("base!"&amp;ADDRESS(MATCH(N39,base!$C$2:'base'!$C$133,0)+1,4,4)))</f>
        <v/>
      </c>
      <c r="P39" s="218"/>
      <c r="Q39" s="227" t="str">
        <f ca="1">IF(P39="","", INDIRECT("base!"&amp;ADDRESS(MATCH(CONCATENATE(N39,"|",P39),base!$G$2:'base'!$G$1817,0)+1,6,4)))</f>
        <v/>
      </c>
      <c r="R39" s="219"/>
      <c r="S39" s="235"/>
      <c r="T39" s="235"/>
    </row>
    <row r="40" spans="1:20" x14ac:dyDescent="0.25">
      <c r="A40" s="207"/>
      <c r="B40" s="228" t="str">
        <f>IF(AND(G40&lt;&gt;"",H40&gt;0,I40&lt;&gt;"",J40&lt;&gt;0,K40&lt;&gt;0),COUNT($B$11:B39)+1,"")</f>
        <v/>
      </c>
      <c r="C40" s="209"/>
      <c r="D40" s="210"/>
      <c r="E40" s="207"/>
      <c r="F40" s="229"/>
      <c r="G40" s="212"/>
      <c r="H40" s="230"/>
      <c r="I40" s="231"/>
      <c r="J40" s="232" t="str">
        <f t="shared" si="1"/>
        <v/>
      </c>
      <c r="K40" s="233" t="str">
        <f t="shared" si="0"/>
        <v/>
      </c>
      <c r="L40" s="234"/>
      <c r="M40" s="234"/>
      <c r="N40" s="209"/>
      <c r="O40" s="227" t="str">
        <f ca="1">IF(N40="","", INDIRECT("base!"&amp;ADDRESS(MATCH(N40,base!$C$2:'base'!$C$133,0)+1,4,4)))</f>
        <v/>
      </c>
      <c r="P40" s="218"/>
      <c r="Q40" s="227" t="str">
        <f ca="1">IF(P40="","", INDIRECT("base!"&amp;ADDRESS(MATCH(CONCATENATE(N40,"|",P40),base!$G$2:'base'!$G$1817,0)+1,6,4)))</f>
        <v/>
      </c>
      <c r="R40" s="219"/>
      <c r="S40" s="235"/>
      <c r="T40" s="235"/>
    </row>
    <row r="41" spans="1:20" x14ac:dyDescent="0.25">
      <c r="A41" s="207"/>
      <c r="B41" s="228" t="str">
        <f>IF(AND(G41&lt;&gt;"",H41&gt;0,I41&lt;&gt;"",J41&lt;&gt;0,K41&lt;&gt;0),COUNT($B$11:B40)+1,"")</f>
        <v/>
      </c>
      <c r="C41" s="209"/>
      <c r="D41" s="210"/>
      <c r="E41" s="207"/>
      <c r="F41" s="229"/>
      <c r="G41" s="212"/>
      <c r="H41" s="230"/>
      <c r="I41" s="231"/>
      <c r="J41" s="232" t="str">
        <f t="shared" si="1"/>
        <v/>
      </c>
      <c r="K41" s="233" t="str">
        <f t="shared" si="0"/>
        <v/>
      </c>
      <c r="L41" s="234"/>
      <c r="M41" s="234"/>
      <c r="N41" s="209"/>
      <c r="O41" s="227" t="str">
        <f ca="1">IF(N41="","", INDIRECT("base!"&amp;ADDRESS(MATCH(N41,base!$C$2:'base'!$C$133,0)+1,4,4)))</f>
        <v/>
      </c>
      <c r="P41" s="218"/>
      <c r="Q41" s="227" t="str">
        <f ca="1">IF(P41="","", INDIRECT("base!"&amp;ADDRESS(MATCH(CONCATENATE(N41,"|",P41),base!$G$2:'base'!$G$1817,0)+1,6,4)))</f>
        <v/>
      </c>
      <c r="R41" s="219"/>
      <c r="S41" s="235"/>
      <c r="T41" s="235"/>
    </row>
    <row r="42" spans="1:20" x14ac:dyDescent="0.25">
      <c r="A42" s="207"/>
      <c r="B42" s="228" t="str">
        <f>IF(AND(G42&lt;&gt;"",H42&gt;0,I42&lt;&gt;"",J42&lt;&gt;0,K42&lt;&gt;0),COUNT($B$11:B41)+1,"")</f>
        <v/>
      </c>
      <c r="C42" s="209"/>
      <c r="D42" s="210"/>
      <c r="E42" s="207"/>
      <c r="F42" s="229"/>
      <c r="G42" s="212"/>
      <c r="H42" s="230"/>
      <c r="I42" s="231"/>
      <c r="J42" s="232" t="str">
        <f t="shared" si="1"/>
        <v/>
      </c>
      <c r="K42" s="233" t="str">
        <f t="shared" si="0"/>
        <v/>
      </c>
      <c r="L42" s="234"/>
      <c r="M42" s="234"/>
      <c r="N42" s="209"/>
      <c r="O42" s="227" t="str">
        <f ca="1">IF(N42="","", INDIRECT("base!"&amp;ADDRESS(MATCH(N42,base!$C$2:'base'!$C$133,0)+1,4,4)))</f>
        <v/>
      </c>
      <c r="P42" s="218"/>
      <c r="Q42" s="227" t="str">
        <f ca="1">IF(P42="","", INDIRECT("base!"&amp;ADDRESS(MATCH(CONCATENATE(N42,"|",P42),base!$G$2:'base'!$G$1817,0)+1,6,4)))</f>
        <v/>
      </c>
      <c r="R42" s="219"/>
      <c r="S42" s="235"/>
      <c r="T42" s="235"/>
    </row>
    <row r="43" spans="1:20" x14ac:dyDescent="0.25">
      <c r="A43" s="207"/>
      <c r="B43" s="228" t="str">
        <f>IF(AND(G43&lt;&gt;"",H43&gt;0,I43&lt;&gt;"",J43&lt;&gt;0,K43&lt;&gt;0),COUNT($B$11:B42)+1,"")</f>
        <v/>
      </c>
      <c r="C43" s="209"/>
      <c r="D43" s="210"/>
      <c r="E43" s="207"/>
      <c r="F43" s="229"/>
      <c r="G43" s="212"/>
      <c r="H43" s="230"/>
      <c r="I43" s="231"/>
      <c r="J43" s="232" t="str">
        <f t="shared" si="1"/>
        <v/>
      </c>
      <c r="K43" s="233" t="str">
        <f t="shared" si="0"/>
        <v/>
      </c>
      <c r="L43" s="234"/>
      <c r="M43" s="234"/>
      <c r="N43" s="209"/>
      <c r="O43" s="227" t="str">
        <f ca="1">IF(N43="","", INDIRECT("base!"&amp;ADDRESS(MATCH(N43,base!$C$2:'base'!$C$133,0)+1,4,4)))</f>
        <v/>
      </c>
      <c r="P43" s="218"/>
      <c r="Q43" s="227" t="str">
        <f ca="1">IF(P43="","", INDIRECT("base!"&amp;ADDRESS(MATCH(CONCATENATE(N43,"|",P43),base!$G$2:'base'!$G$1817,0)+1,6,4)))</f>
        <v/>
      </c>
      <c r="R43" s="219"/>
      <c r="S43" s="235"/>
      <c r="T43" s="235"/>
    </row>
    <row r="44" spans="1:20" x14ac:dyDescent="0.25">
      <c r="A44" s="207"/>
      <c r="B44" s="228" t="str">
        <f>IF(AND(G44&lt;&gt;"",H44&gt;0,I44&lt;&gt;"",J44&lt;&gt;0,K44&lt;&gt;0),COUNT($B$11:B43)+1,"")</f>
        <v/>
      </c>
      <c r="C44" s="209"/>
      <c r="D44" s="210"/>
      <c r="E44" s="207"/>
      <c r="F44" s="229"/>
      <c r="G44" s="212"/>
      <c r="H44" s="230"/>
      <c r="I44" s="231"/>
      <c r="J44" s="232" t="str">
        <f t="shared" si="1"/>
        <v/>
      </c>
      <c r="K44" s="233" t="str">
        <f t="shared" ref="K44:K75" si="4">IFERROR(IF(H44*J44&lt;&gt;0,ROUND(ROUND(H44,4)*ROUND(J44,4),2),""),"")</f>
        <v/>
      </c>
      <c r="L44" s="234"/>
      <c r="M44" s="234"/>
      <c r="N44" s="209"/>
      <c r="O44" s="227" t="str">
        <f ca="1">IF(N44="","", INDIRECT("base!"&amp;ADDRESS(MATCH(N44,base!$C$2:'base'!$C$133,0)+1,4,4)))</f>
        <v/>
      </c>
      <c r="P44" s="218"/>
      <c r="Q44" s="227" t="str">
        <f ca="1">IF(P44="","", INDIRECT("base!"&amp;ADDRESS(MATCH(CONCATENATE(N44,"|",P44),base!$G$2:'base'!$G$1817,0)+1,6,4)))</f>
        <v/>
      </c>
      <c r="R44" s="219"/>
      <c r="S44" s="235"/>
      <c r="T44" s="235"/>
    </row>
    <row r="45" spans="1:20" x14ac:dyDescent="0.25">
      <c r="A45" s="207"/>
      <c r="B45" s="228" t="str">
        <f>IF(AND(G45&lt;&gt;"",H45&gt;0,I45&lt;&gt;"",J45&lt;&gt;0,K45&lt;&gt;0),COUNT($B$11:B44)+1,"")</f>
        <v/>
      </c>
      <c r="C45" s="209"/>
      <c r="D45" s="210"/>
      <c r="E45" s="207"/>
      <c r="F45" s="229"/>
      <c r="G45" s="212"/>
      <c r="H45" s="230"/>
      <c r="I45" s="231"/>
      <c r="J45" s="232" t="str">
        <f t="shared" si="1"/>
        <v/>
      </c>
      <c r="K45" s="233" t="str">
        <f t="shared" si="4"/>
        <v/>
      </c>
      <c r="L45" s="234"/>
      <c r="M45" s="234"/>
      <c r="N45" s="209"/>
      <c r="O45" s="227" t="str">
        <f ca="1">IF(N45="","", INDIRECT("base!"&amp;ADDRESS(MATCH(N45,base!$C$2:'base'!$C$133,0)+1,4,4)))</f>
        <v/>
      </c>
      <c r="P45" s="218"/>
      <c r="Q45" s="227" t="str">
        <f ca="1">IF(P45="","", INDIRECT("base!"&amp;ADDRESS(MATCH(CONCATENATE(N45,"|",P45),base!$G$2:'base'!$G$1817,0)+1,6,4)))</f>
        <v/>
      </c>
      <c r="R45" s="219"/>
      <c r="S45" s="235"/>
      <c r="T45" s="235"/>
    </row>
    <row r="46" spans="1:20" x14ac:dyDescent="0.25">
      <c r="A46" s="207"/>
      <c r="B46" s="228" t="str">
        <f>IF(AND(G46&lt;&gt;"",H46&gt;0,I46&lt;&gt;"",J46&lt;&gt;0,K46&lt;&gt;0),COUNT($B$11:B45)+1,"")</f>
        <v/>
      </c>
      <c r="C46" s="209"/>
      <c r="D46" s="210"/>
      <c r="E46" s="207"/>
      <c r="F46" s="229"/>
      <c r="G46" s="212"/>
      <c r="H46" s="230"/>
      <c r="I46" s="231"/>
      <c r="J46" s="232" t="str">
        <f t="shared" si="1"/>
        <v/>
      </c>
      <c r="K46" s="233" t="str">
        <f t="shared" si="4"/>
        <v/>
      </c>
      <c r="L46" s="234"/>
      <c r="M46" s="234"/>
      <c r="N46" s="209"/>
      <c r="O46" s="227" t="str">
        <f ca="1">IF(N46="","", INDIRECT("base!"&amp;ADDRESS(MATCH(N46,base!$C$2:'base'!$C$133,0)+1,4,4)))</f>
        <v/>
      </c>
      <c r="P46" s="218"/>
      <c r="Q46" s="227" t="str">
        <f ca="1">IF(P46="","", INDIRECT("base!"&amp;ADDRESS(MATCH(CONCATENATE(N46,"|",P46),base!$G$2:'base'!$G$1817,0)+1,6,4)))</f>
        <v/>
      </c>
      <c r="R46" s="219"/>
      <c r="S46" s="235"/>
      <c r="T46" s="235"/>
    </row>
    <row r="47" spans="1:20" x14ac:dyDescent="0.25">
      <c r="A47" s="207"/>
      <c r="B47" s="228" t="str">
        <f>IF(AND(G47&lt;&gt;"",H47&gt;0,I47&lt;&gt;"",J47&lt;&gt;0,K47&lt;&gt;0),COUNT($B$11:B46)+1,"")</f>
        <v/>
      </c>
      <c r="C47" s="209"/>
      <c r="D47" s="210"/>
      <c r="E47" s="207"/>
      <c r="F47" s="229"/>
      <c r="G47" s="212"/>
      <c r="H47" s="230"/>
      <c r="I47" s="231"/>
      <c r="J47" s="232" t="str">
        <f t="shared" si="1"/>
        <v/>
      </c>
      <c r="K47" s="233" t="str">
        <f t="shared" si="4"/>
        <v/>
      </c>
      <c r="L47" s="234"/>
      <c r="M47" s="234"/>
      <c r="N47" s="209"/>
      <c r="O47" s="227" t="str">
        <f ca="1">IF(N47="","", INDIRECT("base!"&amp;ADDRESS(MATCH(N47,base!$C$2:'base'!$C$133,0)+1,4,4)))</f>
        <v/>
      </c>
      <c r="P47" s="218"/>
      <c r="Q47" s="227" t="str">
        <f ca="1">IF(P47="","", INDIRECT("base!"&amp;ADDRESS(MATCH(CONCATENATE(N47,"|",P47),base!$G$2:'base'!$G$1817,0)+1,6,4)))</f>
        <v/>
      </c>
      <c r="R47" s="219"/>
      <c r="S47" s="235"/>
      <c r="T47" s="235"/>
    </row>
    <row r="48" spans="1:20" x14ac:dyDescent="0.25">
      <c r="A48" s="207"/>
      <c r="B48" s="228" t="str">
        <f>IF(AND(G48&lt;&gt;"",H48&gt;0,I48&lt;&gt;"",J48&lt;&gt;0,K48&lt;&gt;0),COUNT($B$11:B47)+1,"")</f>
        <v/>
      </c>
      <c r="C48" s="209"/>
      <c r="D48" s="210"/>
      <c r="E48" s="207"/>
      <c r="F48" s="229"/>
      <c r="G48" s="212"/>
      <c r="H48" s="230"/>
      <c r="I48" s="231"/>
      <c r="J48" s="232" t="str">
        <f t="shared" si="1"/>
        <v/>
      </c>
      <c r="K48" s="233" t="str">
        <f t="shared" si="4"/>
        <v/>
      </c>
      <c r="L48" s="234"/>
      <c r="M48" s="234"/>
      <c r="N48" s="209"/>
      <c r="O48" s="227" t="str">
        <f ca="1">IF(N48="","", INDIRECT("base!"&amp;ADDRESS(MATCH(N48,base!$C$2:'base'!$C$133,0)+1,4,4)))</f>
        <v/>
      </c>
      <c r="P48" s="218"/>
      <c r="Q48" s="227" t="str">
        <f ca="1">IF(P48="","", INDIRECT("base!"&amp;ADDRESS(MATCH(CONCATENATE(N48,"|",P48),base!$G$2:'base'!$G$1817,0)+1,6,4)))</f>
        <v/>
      </c>
      <c r="R48" s="219"/>
      <c r="S48" s="235"/>
      <c r="T48" s="235"/>
    </row>
    <row r="49" spans="1:20" x14ac:dyDescent="0.25">
      <c r="A49" s="207"/>
      <c r="B49" s="228" t="str">
        <f>IF(AND(G49&lt;&gt;"",H49&gt;0,I49&lt;&gt;"",J49&lt;&gt;0,K49&lt;&gt;0),COUNT($B$11:B48)+1,"")</f>
        <v/>
      </c>
      <c r="C49" s="209"/>
      <c r="D49" s="210"/>
      <c r="E49" s="207"/>
      <c r="F49" s="229"/>
      <c r="G49" s="212"/>
      <c r="H49" s="230"/>
      <c r="I49" s="231"/>
      <c r="J49" s="232" t="str">
        <f t="shared" si="1"/>
        <v/>
      </c>
      <c r="K49" s="233" t="str">
        <f t="shared" si="4"/>
        <v/>
      </c>
      <c r="L49" s="234"/>
      <c r="M49" s="234"/>
      <c r="N49" s="209"/>
      <c r="O49" s="227" t="str">
        <f ca="1">IF(N49="","", INDIRECT("base!"&amp;ADDRESS(MATCH(N49,base!$C$2:'base'!$C$133,0)+1,4,4)))</f>
        <v/>
      </c>
      <c r="P49" s="218"/>
      <c r="Q49" s="227" t="str">
        <f ca="1">IF(P49="","", INDIRECT("base!"&amp;ADDRESS(MATCH(CONCATENATE(N49,"|",P49),base!$G$2:'base'!$G$1817,0)+1,6,4)))</f>
        <v/>
      </c>
      <c r="R49" s="219"/>
      <c r="S49" s="235"/>
      <c r="T49" s="235"/>
    </row>
    <row r="50" spans="1:20" x14ac:dyDescent="0.25">
      <c r="A50" s="207"/>
      <c r="B50" s="228" t="str">
        <f>IF(AND(G50&lt;&gt;"",H50&gt;0,I50&lt;&gt;"",J50&lt;&gt;0,K50&lt;&gt;0),COUNT($B$11:B49)+1,"")</f>
        <v/>
      </c>
      <c r="C50" s="209"/>
      <c r="D50" s="210"/>
      <c r="E50" s="207"/>
      <c r="F50" s="229"/>
      <c r="G50" s="212"/>
      <c r="H50" s="230"/>
      <c r="I50" s="231"/>
      <c r="J50" s="232" t="str">
        <f t="shared" si="1"/>
        <v/>
      </c>
      <c r="K50" s="233" t="str">
        <f t="shared" si="4"/>
        <v/>
      </c>
      <c r="L50" s="234"/>
      <c r="M50" s="234"/>
      <c r="N50" s="209"/>
      <c r="O50" s="227" t="str">
        <f ca="1">IF(N50="","", INDIRECT("base!"&amp;ADDRESS(MATCH(N50,base!$C$2:'base'!$C$133,0)+1,4,4)))</f>
        <v/>
      </c>
      <c r="P50" s="218"/>
      <c r="Q50" s="227" t="str">
        <f ca="1">IF(P50="","", INDIRECT("base!"&amp;ADDRESS(MATCH(CONCATENATE(N50,"|",P50),base!$G$2:'base'!$G$1817,0)+1,6,4)))</f>
        <v/>
      </c>
      <c r="R50" s="219"/>
      <c r="S50" s="235"/>
      <c r="T50" s="235"/>
    </row>
    <row r="51" spans="1:20" x14ac:dyDescent="0.25">
      <c r="A51" s="207"/>
      <c r="B51" s="228" t="str">
        <f>IF(AND(G51&lt;&gt;"",H51&gt;0,I51&lt;&gt;"",J51&lt;&gt;0,K51&lt;&gt;0),COUNT($B$11:B50)+1,"")</f>
        <v/>
      </c>
      <c r="C51" s="209"/>
      <c r="D51" s="210"/>
      <c r="E51" s="207"/>
      <c r="F51" s="229"/>
      <c r="G51" s="212"/>
      <c r="H51" s="230"/>
      <c r="I51" s="231"/>
      <c r="J51" s="232" t="str">
        <f t="shared" si="1"/>
        <v/>
      </c>
      <c r="K51" s="233" t="str">
        <f t="shared" si="4"/>
        <v/>
      </c>
      <c r="L51" s="234"/>
      <c r="M51" s="234"/>
      <c r="N51" s="209"/>
      <c r="O51" s="227" t="str">
        <f ca="1">IF(N51="","", INDIRECT("base!"&amp;ADDRESS(MATCH(N51,base!$C$2:'base'!$C$133,0)+1,4,4)))</f>
        <v/>
      </c>
      <c r="P51" s="218"/>
      <c r="Q51" s="227" t="str">
        <f ca="1">IF(P51="","", INDIRECT("base!"&amp;ADDRESS(MATCH(CONCATENATE(N51,"|",P51),base!$G$2:'base'!$G$1817,0)+1,6,4)))</f>
        <v/>
      </c>
      <c r="R51" s="219"/>
      <c r="S51" s="235"/>
      <c r="T51" s="235"/>
    </row>
    <row r="52" spans="1:20" x14ac:dyDescent="0.25">
      <c r="A52" s="207"/>
      <c r="B52" s="228" t="str">
        <f>IF(AND(G52&lt;&gt;"",H52&gt;0,I52&lt;&gt;"",J52&lt;&gt;0,K52&lt;&gt;0),COUNT($B$11:B51)+1,"")</f>
        <v/>
      </c>
      <c r="C52" s="209"/>
      <c r="D52" s="210"/>
      <c r="E52" s="207"/>
      <c r="F52" s="229"/>
      <c r="G52" s="212"/>
      <c r="H52" s="230"/>
      <c r="I52" s="231"/>
      <c r="J52" s="232" t="str">
        <f t="shared" si="1"/>
        <v/>
      </c>
      <c r="K52" s="233" t="str">
        <f t="shared" si="4"/>
        <v/>
      </c>
      <c r="L52" s="234"/>
      <c r="M52" s="234"/>
      <c r="N52" s="209"/>
      <c r="O52" s="227" t="str">
        <f ca="1">IF(N52="","", INDIRECT("base!"&amp;ADDRESS(MATCH(N52,base!$C$2:'base'!$C$133,0)+1,4,4)))</f>
        <v/>
      </c>
      <c r="P52" s="218"/>
      <c r="Q52" s="227" t="str">
        <f ca="1">IF(P52="","", INDIRECT("base!"&amp;ADDRESS(MATCH(CONCATENATE(N52,"|",P52),base!$G$2:'base'!$G$1817,0)+1,6,4)))</f>
        <v/>
      </c>
      <c r="R52" s="219"/>
      <c r="S52" s="235"/>
      <c r="T52" s="235"/>
    </row>
    <row r="53" spans="1:20" x14ac:dyDescent="0.25">
      <c r="A53" s="207"/>
      <c r="B53" s="228" t="str">
        <f>IF(AND(G53&lt;&gt;"",H53&gt;0,I53&lt;&gt;"",J53&lt;&gt;0,K53&lt;&gt;0),COUNT($B$11:B52)+1,"")</f>
        <v/>
      </c>
      <c r="C53" s="209"/>
      <c r="D53" s="210"/>
      <c r="E53" s="207"/>
      <c r="F53" s="229"/>
      <c r="G53" s="212"/>
      <c r="H53" s="230"/>
      <c r="I53" s="231"/>
      <c r="J53" s="232" t="str">
        <f t="shared" si="1"/>
        <v/>
      </c>
      <c r="K53" s="233" t="str">
        <f t="shared" si="4"/>
        <v/>
      </c>
      <c r="L53" s="234"/>
      <c r="M53" s="234"/>
      <c r="N53" s="209"/>
      <c r="O53" s="227" t="str">
        <f ca="1">IF(N53="","", INDIRECT("base!"&amp;ADDRESS(MATCH(N53,base!$C$2:'base'!$C$133,0)+1,4,4)))</f>
        <v/>
      </c>
      <c r="P53" s="218"/>
      <c r="Q53" s="227" t="str">
        <f ca="1">IF(P53="","", INDIRECT("base!"&amp;ADDRESS(MATCH(CONCATENATE(N53,"|",P53),base!$G$2:'base'!$G$1817,0)+1,6,4)))</f>
        <v/>
      </c>
      <c r="R53" s="219"/>
      <c r="S53" s="235"/>
      <c r="T53" s="235"/>
    </row>
    <row r="54" spans="1:20" x14ac:dyDescent="0.25">
      <c r="A54" s="207"/>
      <c r="B54" s="228" t="str">
        <f>IF(AND(G54&lt;&gt;"",H54&gt;0,I54&lt;&gt;"",J54&lt;&gt;0,K54&lt;&gt;0),COUNT($B$11:B53)+1,"")</f>
        <v/>
      </c>
      <c r="C54" s="209"/>
      <c r="D54" s="210"/>
      <c r="E54" s="207"/>
      <c r="F54" s="229"/>
      <c r="G54" s="212"/>
      <c r="H54" s="230"/>
      <c r="I54" s="231"/>
      <c r="J54" s="232" t="str">
        <f t="shared" si="1"/>
        <v/>
      </c>
      <c r="K54" s="233" t="str">
        <f t="shared" si="4"/>
        <v/>
      </c>
      <c r="L54" s="234"/>
      <c r="M54" s="234"/>
      <c r="N54" s="209"/>
      <c r="O54" s="227" t="str">
        <f ca="1">IF(N54="","", INDIRECT("base!"&amp;ADDRESS(MATCH(N54,base!$C$2:'base'!$C$133,0)+1,4,4)))</f>
        <v/>
      </c>
      <c r="P54" s="218"/>
      <c r="Q54" s="227" t="str">
        <f ca="1">IF(P54="","", INDIRECT("base!"&amp;ADDRESS(MATCH(CONCATENATE(N54,"|",P54),base!$G$2:'base'!$G$1817,0)+1,6,4)))</f>
        <v/>
      </c>
      <c r="R54" s="219"/>
      <c r="S54" s="235"/>
      <c r="T54" s="235"/>
    </row>
    <row r="55" spans="1:20" x14ac:dyDescent="0.25">
      <c r="A55" s="207"/>
      <c r="B55" s="228" t="str">
        <f>IF(AND(G55&lt;&gt;"",H55&gt;0,I55&lt;&gt;"",J55&lt;&gt;0,K55&lt;&gt;0),COUNT($B$11:B54)+1,"")</f>
        <v/>
      </c>
      <c r="C55" s="209"/>
      <c r="D55" s="210"/>
      <c r="E55" s="207"/>
      <c r="F55" s="229"/>
      <c r="G55" s="212"/>
      <c r="H55" s="230"/>
      <c r="I55" s="231"/>
      <c r="J55" s="232" t="str">
        <f t="shared" si="1"/>
        <v/>
      </c>
      <c r="K55" s="233" t="str">
        <f t="shared" si="4"/>
        <v/>
      </c>
      <c r="L55" s="234"/>
      <c r="M55" s="234"/>
      <c r="N55" s="209"/>
      <c r="O55" s="227" t="str">
        <f ca="1">IF(N55="","", INDIRECT("base!"&amp;ADDRESS(MATCH(N55,base!$C$2:'base'!$C$133,0)+1,4,4)))</f>
        <v/>
      </c>
      <c r="P55" s="218"/>
      <c r="Q55" s="227" t="str">
        <f ca="1">IF(P55="","", INDIRECT("base!"&amp;ADDRESS(MATCH(CONCATENATE(N55,"|",P55),base!$G$2:'base'!$G$1817,0)+1,6,4)))</f>
        <v/>
      </c>
      <c r="R55" s="219"/>
      <c r="S55" s="235"/>
      <c r="T55" s="235"/>
    </row>
    <row r="56" spans="1:20" x14ac:dyDescent="0.25">
      <c r="A56" s="207"/>
      <c r="B56" s="228" t="str">
        <f>IF(AND(G56&lt;&gt;"",H56&gt;0,I56&lt;&gt;"",J56&lt;&gt;0,K56&lt;&gt;0),COUNT($B$11:B55)+1,"")</f>
        <v/>
      </c>
      <c r="C56" s="209"/>
      <c r="D56" s="210"/>
      <c r="E56" s="207"/>
      <c r="F56" s="229"/>
      <c r="G56" s="212"/>
      <c r="H56" s="230"/>
      <c r="I56" s="231"/>
      <c r="J56" s="232" t="str">
        <f t="shared" si="1"/>
        <v/>
      </c>
      <c r="K56" s="233" t="str">
        <f t="shared" si="4"/>
        <v/>
      </c>
      <c r="L56" s="234"/>
      <c r="M56" s="234"/>
      <c r="N56" s="209"/>
      <c r="O56" s="227" t="str">
        <f ca="1">IF(N56="","", INDIRECT("base!"&amp;ADDRESS(MATCH(N56,base!$C$2:'base'!$C$133,0)+1,4,4)))</f>
        <v/>
      </c>
      <c r="P56" s="218"/>
      <c r="Q56" s="227" t="str">
        <f ca="1">IF(P56="","", INDIRECT("base!"&amp;ADDRESS(MATCH(CONCATENATE(N56,"|",P56),base!$G$2:'base'!$G$1817,0)+1,6,4)))</f>
        <v/>
      </c>
      <c r="R56" s="219"/>
      <c r="S56" s="235"/>
      <c r="T56" s="235"/>
    </row>
    <row r="57" spans="1:20" x14ac:dyDescent="0.25">
      <c r="A57" s="207"/>
      <c r="B57" s="228" t="str">
        <f>IF(AND(G57&lt;&gt;"",H57&gt;0,I57&lt;&gt;"",J57&lt;&gt;0,K57&lt;&gt;0),COUNT($B$11:B56)+1,"")</f>
        <v/>
      </c>
      <c r="C57" s="209"/>
      <c r="D57" s="210"/>
      <c r="E57" s="207"/>
      <c r="F57" s="229"/>
      <c r="G57" s="212"/>
      <c r="H57" s="230"/>
      <c r="I57" s="231"/>
      <c r="J57" s="232" t="str">
        <f t="shared" si="1"/>
        <v/>
      </c>
      <c r="K57" s="233" t="str">
        <f t="shared" si="4"/>
        <v/>
      </c>
      <c r="L57" s="234"/>
      <c r="M57" s="234"/>
      <c r="N57" s="209"/>
      <c r="O57" s="227" t="str">
        <f ca="1">IF(N57="","", INDIRECT("base!"&amp;ADDRESS(MATCH(N57,base!$C$2:'base'!$C$133,0)+1,4,4)))</f>
        <v/>
      </c>
      <c r="P57" s="218"/>
      <c r="Q57" s="227" t="str">
        <f ca="1">IF(P57="","", INDIRECT("base!"&amp;ADDRESS(MATCH(CONCATENATE(N57,"|",P57),base!$G$2:'base'!$G$1817,0)+1,6,4)))</f>
        <v/>
      </c>
      <c r="R57" s="219"/>
      <c r="S57" s="235"/>
      <c r="T57" s="235"/>
    </row>
    <row r="58" spans="1:20" x14ac:dyDescent="0.25">
      <c r="A58" s="207"/>
      <c r="B58" s="228" t="str">
        <f>IF(AND(G58&lt;&gt;"",H58&gt;0,I58&lt;&gt;"",J58&lt;&gt;0,K58&lt;&gt;0),COUNT($B$11:B57)+1,"")</f>
        <v/>
      </c>
      <c r="C58" s="209"/>
      <c r="D58" s="210"/>
      <c r="E58" s="207"/>
      <c r="F58" s="229"/>
      <c r="G58" s="212"/>
      <c r="H58" s="230"/>
      <c r="I58" s="231"/>
      <c r="J58" s="232" t="str">
        <f t="shared" si="1"/>
        <v/>
      </c>
      <c r="K58" s="233" t="str">
        <f t="shared" si="4"/>
        <v/>
      </c>
      <c r="L58" s="234"/>
      <c r="M58" s="234"/>
      <c r="N58" s="209"/>
      <c r="O58" s="227" t="str">
        <f ca="1">IF(N58="","", INDIRECT("base!"&amp;ADDRESS(MATCH(N58,base!$C$2:'base'!$C$133,0)+1,4,4)))</f>
        <v/>
      </c>
      <c r="P58" s="218"/>
      <c r="Q58" s="227" t="str">
        <f ca="1">IF(P58="","", INDIRECT("base!"&amp;ADDRESS(MATCH(CONCATENATE(N58,"|",P58),base!$G$2:'base'!$G$1817,0)+1,6,4)))</f>
        <v/>
      </c>
      <c r="R58" s="219"/>
      <c r="S58" s="235"/>
      <c r="T58" s="235"/>
    </row>
    <row r="59" spans="1:20" x14ac:dyDescent="0.25">
      <c r="A59" s="207"/>
      <c r="B59" s="228" t="str">
        <f>IF(AND(G59&lt;&gt;"",H59&gt;0,I59&lt;&gt;"",J59&lt;&gt;0,K59&lt;&gt;0),COUNT($B$11:B58)+1,"")</f>
        <v/>
      </c>
      <c r="C59" s="209"/>
      <c r="D59" s="210"/>
      <c r="E59" s="207"/>
      <c r="F59" s="229"/>
      <c r="G59" s="212"/>
      <c r="H59" s="230"/>
      <c r="I59" s="231"/>
      <c r="J59" s="232" t="str">
        <f t="shared" si="1"/>
        <v/>
      </c>
      <c r="K59" s="233" t="str">
        <f t="shared" si="4"/>
        <v/>
      </c>
      <c r="L59" s="234"/>
      <c r="M59" s="234"/>
      <c r="N59" s="209"/>
      <c r="O59" s="227" t="str">
        <f ca="1">IF(N59="","", INDIRECT("base!"&amp;ADDRESS(MATCH(N59,base!$C$2:'base'!$C$133,0)+1,4,4)))</f>
        <v/>
      </c>
      <c r="P59" s="218"/>
      <c r="Q59" s="227" t="str">
        <f ca="1">IF(P59="","", INDIRECT("base!"&amp;ADDRESS(MATCH(CONCATENATE(N59,"|",P59),base!$G$2:'base'!$G$1817,0)+1,6,4)))</f>
        <v/>
      </c>
      <c r="R59" s="219"/>
      <c r="S59" s="235"/>
      <c r="T59" s="235"/>
    </row>
    <row r="60" spans="1:20" x14ac:dyDescent="0.25">
      <c r="A60" s="207"/>
      <c r="B60" s="228" t="str">
        <f>IF(AND(G60&lt;&gt;"",H60&gt;0,I60&lt;&gt;"",J60&lt;&gt;0,K60&lt;&gt;0),COUNT($B$11:B59)+1,"")</f>
        <v/>
      </c>
      <c r="C60" s="209"/>
      <c r="D60" s="210"/>
      <c r="E60" s="207"/>
      <c r="F60" s="229"/>
      <c r="G60" s="212"/>
      <c r="H60" s="230"/>
      <c r="I60" s="231"/>
      <c r="J60" s="232" t="str">
        <f t="shared" si="1"/>
        <v/>
      </c>
      <c r="K60" s="233" t="str">
        <f t="shared" si="4"/>
        <v/>
      </c>
      <c r="L60" s="234"/>
      <c r="M60" s="234"/>
      <c r="N60" s="209"/>
      <c r="O60" s="227" t="str">
        <f ca="1">IF(N60="","", INDIRECT("base!"&amp;ADDRESS(MATCH(N60,base!$C$2:'base'!$C$133,0)+1,4,4)))</f>
        <v/>
      </c>
      <c r="P60" s="218"/>
      <c r="Q60" s="227" t="str">
        <f ca="1">IF(P60="","", INDIRECT("base!"&amp;ADDRESS(MATCH(CONCATENATE(N60,"|",P60),base!$G$2:'base'!$G$1817,0)+1,6,4)))</f>
        <v/>
      </c>
      <c r="R60" s="219"/>
      <c r="S60" s="235"/>
      <c r="T60" s="235"/>
    </row>
    <row r="61" spans="1:20" x14ac:dyDescent="0.25">
      <c r="A61" s="207"/>
      <c r="B61" s="228" t="str">
        <f>IF(AND(G61&lt;&gt;"",H61&gt;0,I61&lt;&gt;"",J61&lt;&gt;0,K61&lt;&gt;0),COUNT($B$11:B60)+1,"")</f>
        <v/>
      </c>
      <c r="C61" s="209"/>
      <c r="D61" s="210"/>
      <c r="E61" s="207"/>
      <c r="F61" s="229"/>
      <c r="G61" s="212"/>
      <c r="H61" s="230"/>
      <c r="I61" s="231"/>
      <c r="J61" s="232" t="str">
        <f t="shared" si="1"/>
        <v/>
      </c>
      <c r="K61" s="233" t="str">
        <f t="shared" si="4"/>
        <v/>
      </c>
      <c r="L61" s="234"/>
      <c r="M61" s="234"/>
      <c r="N61" s="209"/>
      <c r="O61" s="227" t="str">
        <f ca="1">IF(N61="","", INDIRECT("base!"&amp;ADDRESS(MATCH(N61,base!$C$2:'base'!$C$133,0)+1,4,4)))</f>
        <v/>
      </c>
      <c r="P61" s="218"/>
      <c r="Q61" s="227" t="str">
        <f ca="1">IF(P61="","", INDIRECT("base!"&amp;ADDRESS(MATCH(CONCATENATE(N61,"|",P61),base!$G$2:'base'!$G$1817,0)+1,6,4)))</f>
        <v/>
      </c>
      <c r="R61" s="219"/>
      <c r="S61" s="235"/>
      <c r="T61" s="235"/>
    </row>
    <row r="62" spans="1:20" x14ac:dyDescent="0.25">
      <c r="A62" s="207"/>
      <c r="B62" s="228" t="str">
        <f>IF(AND(G62&lt;&gt;"",H62&gt;0,I62&lt;&gt;"",J62&lt;&gt;0,K62&lt;&gt;0),COUNT($B$11:B61)+1,"")</f>
        <v/>
      </c>
      <c r="C62" s="209"/>
      <c r="D62" s="210"/>
      <c r="E62" s="207"/>
      <c r="F62" s="229"/>
      <c r="G62" s="212"/>
      <c r="H62" s="230"/>
      <c r="I62" s="231"/>
      <c r="J62" s="232" t="str">
        <f t="shared" si="1"/>
        <v/>
      </c>
      <c r="K62" s="233" t="str">
        <f t="shared" si="4"/>
        <v/>
      </c>
      <c r="L62" s="234"/>
      <c r="M62" s="234"/>
      <c r="N62" s="209"/>
      <c r="O62" s="227" t="str">
        <f ca="1">IF(N62="","", INDIRECT("base!"&amp;ADDRESS(MATCH(N62,base!$C$2:'base'!$C$133,0)+1,4,4)))</f>
        <v/>
      </c>
      <c r="P62" s="218"/>
      <c r="Q62" s="227" t="str">
        <f ca="1">IF(P62="","", INDIRECT("base!"&amp;ADDRESS(MATCH(CONCATENATE(N62,"|",P62),base!$G$2:'base'!$G$1817,0)+1,6,4)))</f>
        <v/>
      </c>
      <c r="R62" s="219"/>
      <c r="S62" s="235"/>
      <c r="T62" s="235"/>
    </row>
    <row r="63" spans="1:20" x14ac:dyDescent="0.25">
      <c r="A63" s="207"/>
      <c r="B63" s="228" t="str">
        <f>IF(AND(G63&lt;&gt;"",H63&gt;0,I63&lt;&gt;"",J63&lt;&gt;0,K63&lt;&gt;0),COUNT($B$11:B62)+1,"")</f>
        <v/>
      </c>
      <c r="C63" s="209"/>
      <c r="D63" s="210"/>
      <c r="E63" s="207"/>
      <c r="F63" s="229"/>
      <c r="G63" s="212"/>
      <c r="H63" s="230"/>
      <c r="I63" s="231"/>
      <c r="J63" s="232" t="str">
        <f t="shared" si="1"/>
        <v/>
      </c>
      <c r="K63" s="233" t="str">
        <f t="shared" si="4"/>
        <v/>
      </c>
      <c r="L63" s="234"/>
      <c r="M63" s="234"/>
      <c r="N63" s="209"/>
      <c r="O63" s="227" t="str">
        <f ca="1">IF(N63="","", INDIRECT("base!"&amp;ADDRESS(MATCH(N63,base!$C$2:'base'!$C$133,0)+1,4,4)))</f>
        <v/>
      </c>
      <c r="P63" s="218"/>
      <c r="Q63" s="227" t="str">
        <f ca="1">IF(P63="","", INDIRECT("base!"&amp;ADDRESS(MATCH(CONCATENATE(N63,"|",P63),base!$G$2:'base'!$G$1817,0)+1,6,4)))</f>
        <v/>
      </c>
      <c r="R63" s="219"/>
      <c r="S63" s="235"/>
      <c r="T63" s="235"/>
    </row>
    <row r="64" spans="1:20" x14ac:dyDescent="0.25">
      <c r="A64" s="207"/>
      <c r="B64" s="228" t="str">
        <f>IF(AND(G64&lt;&gt;"",H64&gt;0,I64&lt;&gt;"",J64&lt;&gt;0,K64&lt;&gt;0),COUNT($B$11:B63)+1,"")</f>
        <v/>
      </c>
      <c r="C64" s="209"/>
      <c r="D64" s="210"/>
      <c r="E64" s="207"/>
      <c r="F64" s="229"/>
      <c r="G64" s="212"/>
      <c r="H64" s="230"/>
      <c r="I64" s="231"/>
      <c r="J64" s="232" t="str">
        <f t="shared" si="1"/>
        <v/>
      </c>
      <c r="K64" s="233" t="str">
        <f t="shared" si="4"/>
        <v/>
      </c>
      <c r="L64" s="234"/>
      <c r="M64" s="234"/>
      <c r="N64" s="209"/>
      <c r="O64" s="227" t="str">
        <f ca="1">IF(N64="","", INDIRECT("base!"&amp;ADDRESS(MATCH(N64,base!$C$2:'base'!$C$133,0)+1,4,4)))</f>
        <v/>
      </c>
      <c r="P64" s="218"/>
      <c r="Q64" s="227" t="str">
        <f ca="1">IF(P64="","", INDIRECT("base!"&amp;ADDRESS(MATCH(CONCATENATE(N64,"|",P64),base!$G$2:'base'!$G$1817,0)+1,6,4)))</f>
        <v/>
      </c>
      <c r="R64" s="219"/>
      <c r="S64" s="235"/>
      <c r="T64" s="235"/>
    </row>
    <row r="65" spans="1:20" x14ac:dyDescent="0.25">
      <c r="A65" s="207"/>
      <c r="B65" s="228" t="str">
        <f>IF(AND(G65&lt;&gt;"",H65&gt;0,I65&lt;&gt;"",J65&lt;&gt;0,K65&lt;&gt;0),COUNT($B$11:B64)+1,"")</f>
        <v/>
      </c>
      <c r="C65" s="209"/>
      <c r="D65" s="210"/>
      <c r="E65" s="207"/>
      <c r="F65" s="229"/>
      <c r="G65" s="212"/>
      <c r="H65" s="230"/>
      <c r="I65" s="231"/>
      <c r="J65" s="232" t="str">
        <f t="shared" si="1"/>
        <v/>
      </c>
      <c r="K65" s="233" t="str">
        <f t="shared" si="4"/>
        <v/>
      </c>
      <c r="L65" s="234"/>
      <c r="M65" s="234"/>
      <c r="N65" s="209"/>
      <c r="O65" s="227" t="str">
        <f ca="1">IF(N65="","", INDIRECT("base!"&amp;ADDRESS(MATCH(N65,base!$C$2:'base'!$C$133,0)+1,4,4)))</f>
        <v/>
      </c>
      <c r="P65" s="218"/>
      <c r="Q65" s="227" t="str">
        <f ca="1">IF(P65="","", INDIRECT("base!"&amp;ADDRESS(MATCH(CONCATENATE(N65,"|",P65),base!$G$2:'base'!$G$1817,0)+1,6,4)))</f>
        <v/>
      </c>
      <c r="R65" s="219"/>
      <c r="S65" s="235"/>
      <c r="T65" s="235"/>
    </row>
    <row r="66" spans="1:20" x14ac:dyDescent="0.25">
      <c r="A66" s="207"/>
      <c r="B66" s="228" t="str">
        <f>IF(AND(G66&lt;&gt;"",H66&gt;0,I66&lt;&gt;"",J66&lt;&gt;0,K66&lt;&gt;0),COUNT($B$11:B65)+1,"")</f>
        <v/>
      </c>
      <c r="C66" s="209"/>
      <c r="D66" s="210"/>
      <c r="E66" s="207"/>
      <c r="F66" s="229"/>
      <c r="G66" s="212"/>
      <c r="H66" s="230"/>
      <c r="I66" s="231"/>
      <c r="J66" s="232" t="str">
        <f t="shared" si="1"/>
        <v/>
      </c>
      <c r="K66" s="233" t="str">
        <f t="shared" si="4"/>
        <v/>
      </c>
      <c r="L66" s="234"/>
      <c r="M66" s="234"/>
      <c r="N66" s="209"/>
      <c r="O66" s="227" t="str">
        <f ca="1">IF(N66="","", INDIRECT("base!"&amp;ADDRESS(MATCH(N66,base!$C$2:'base'!$C$133,0)+1,4,4)))</f>
        <v/>
      </c>
      <c r="P66" s="218"/>
      <c r="Q66" s="227" t="str">
        <f ca="1">IF(P66="","", INDIRECT("base!"&amp;ADDRESS(MATCH(CONCATENATE(N66,"|",P66),base!$G$2:'base'!$G$1817,0)+1,6,4)))</f>
        <v/>
      </c>
      <c r="R66" s="219"/>
      <c r="S66" s="235"/>
      <c r="T66" s="235"/>
    </row>
    <row r="67" spans="1:20" x14ac:dyDescent="0.25">
      <c r="A67" s="207"/>
      <c r="B67" s="228" t="str">
        <f>IF(AND(G67&lt;&gt;"",H67&gt;0,I67&lt;&gt;"",J67&lt;&gt;0,K67&lt;&gt;0),COUNT($B$11:B66)+1,"")</f>
        <v/>
      </c>
      <c r="C67" s="209"/>
      <c r="D67" s="210"/>
      <c r="E67" s="207"/>
      <c r="F67" s="229"/>
      <c r="G67" s="212"/>
      <c r="H67" s="230"/>
      <c r="I67" s="231"/>
      <c r="J67" s="232" t="str">
        <f t="shared" si="1"/>
        <v/>
      </c>
      <c r="K67" s="233" t="str">
        <f t="shared" si="4"/>
        <v/>
      </c>
      <c r="L67" s="234"/>
      <c r="M67" s="234"/>
      <c r="N67" s="209"/>
      <c r="O67" s="227" t="str">
        <f ca="1">IF(N67="","", INDIRECT("base!"&amp;ADDRESS(MATCH(N67,base!$C$2:'base'!$C$133,0)+1,4,4)))</f>
        <v/>
      </c>
      <c r="P67" s="218"/>
      <c r="Q67" s="227" t="str">
        <f ca="1">IF(P67="","", INDIRECT("base!"&amp;ADDRESS(MATCH(CONCATENATE(N67,"|",P67),base!$G$2:'base'!$G$1817,0)+1,6,4)))</f>
        <v/>
      </c>
      <c r="R67" s="219"/>
      <c r="S67" s="235"/>
      <c r="T67" s="235"/>
    </row>
    <row r="68" spans="1:20" x14ac:dyDescent="0.25">
      <c r="A68" s="207"/>
      <c r="B68" s="228" t="str">
        <f>IF(AND(G68&lt;&gt;"",H68&gt;0,I68&lt;&gt;"",J68&lt;&gt;0,K68&lt;&gt;0),COUNT($B$11:B67)+1,"")</f>
        <v/>
      </c>
      <c r="C68" s="209"/>
      <c r="D68" s="210"/>
      <c r="E68" s="207"/>
      <c r="F68" s="229"/>
      <c r="G68" s="212"/>
      <c r="H68" s="230"/>
      <c r="I68" s="231"/>
      <c r="J68" s="232" t="str">
        <f t="shared" si="1"/>
        <v/>
      </c>
      <c r="K68" s="233" t="str">
        <f t="shared" si="4"/>
        <v/>
      </c>
      <c r="L68" s="234"/>
      <c r="M68" s="234"/>
      <c r="N68" s="209"/>
      <c r="O68" s="227" t="str">
        <f ca="1">IF(N68="","", INDIRECT("base!"&amp;ADDRESS(MATCH(N68,base!$C$2:'base'!$C$133,0)+1,4,4)))</f>
        <v/>
      </c>
      <c r="P68" s="218"/>
      <c r="Q68" s="227" t="str">
        <f ca="1">IF(P68="","", INDIRECT("base!"&amp;ADDRESS(MATCH(CONCATENATE(N68,"|",P68),base!$G$2:'base'!$G$1817,0)+1,6,4)))</f>
        <v/>
      </c>
      <c r="R68" s="219"/>
      <c r="S68" s="235"/>
      <c r="T68" s="235"/>
    </row>
    <row r="69" spans="1:20" x14ac:dyDescent="0.25">
      <c r="A69" s="207"/>
      <c r="B69" s="228" t="str">
        <f>IF(AND(G69&lt;&gt;"",H69&gt;0,I69&lt;&gt;"",J69&lt;&gt;0,K69&lt;&gt;0),COUNT($B$11:B68)+1,"")</f>
        <v/>
      </c>
      <c r="C69" s="209"/>
      <c r="D69" s="210"/>
      <c r="E69" s="207"/>
      <c r="F69" s="229"/>
      <c r="G69" s="212"/>
      <c r="H69" s="230"/>
      <c r="I69" s="231"/>
      <c r="J69" s="232" t="str">
        <f t="shared" si="1"/>
        <v/>
      </c>
      <c r="K69" s="233" t="str">
        <f t="shared" si="4"/>
        <v/>
      </c>
      <c r="L69" s="234"/>
      <c r="M69" s="234"/>
      <c r="N69" s="209"/>
      <c r="O69" s="227" t="str">
        <f ca="1">IF(N69="","", INDIRECT("base!"&amp;ADDRESS(MATCH(N69,base!$C$2:'base'!$C$133,0)+1,4,4)))</f>
        <v/>
      </c>
      <c r="P69" s="218"/>
      <c r="Q69" s="227" t="str">
        <f ca="1">IF(P69="","", INDIRECT("base!"&amp;ADDRESS(MATCH(CONCATENATE(N69,"|",P69),base!$G$2:'base'!$G$1817,0)+1,6,4)))</f>
        <v/>
      </c>
      <c r="R69" s="219"/>
      <c r="S69" s="235"/>
      <c r="T69" s="235"/>
    </row>
    <row r="70" spans="1:20" x14ac:dyDescent="0.25">
      <c r="A70" s="207"/>
      <c r="B70" s="228" t="str">
        <f>IF(AND(G70&lt;&gt;"",H70&gt;0,I70&lt;&gt;"",J70&lt;&gt;0,K70&lt;&gt;0),COUNT($B$11:B69)+1,"")</f>
        <v/>
      </c>
      <c r="C70" s="209"/>
      <c r="D70" s="210"/>
      <c r="E70" s="207"/>
      <c r="F70" s="229"/>
      <c r="G70" s="212"/>
      <c r="H70" s="230"/>
      <c r="I70" s="231"/>
      <c r="J70" s="232" t="str">
        <f t="shared" si="1"/>
        <v/>
      </c>
      <c r="K70" s="233" t="str">
        <f t="shared" si="4"/>
        <v/>
      </c>
      <c r="L70" s="234"/>
      <c r="M70" s="234"/>
      <c r="N70" s="209"/>
      <c r="O70" s="227" t="str">
        <f ca="1">IF(N70="","", INDIRECT("base!"&amp;ADDRESS(MATCH(N70,base!$C$2:'base'!$C$133,0)+1,4,4)))</f>
        <v/>
      </c>
      <c r="P70" s="218"/>
      <c r="Q70" s="227" t="str">
        <f ca="1">IF(P70="","", INDIRECT("base!"&amp;ADDRESS(MATCH(CONCATENATE(N70,"|",P70),base!$G$2:'base'!$G$1817,0)+1,6,4)))</f>
        <v/>
      </c>
      <c r="R70" s="219"/>
      <c r="S70" s="235"/>
      <c r="T70" s="235"/>
    </row>
    <row r="71" spans="1:20" x14ac:dyDescent="0.25">
      <c r="A71" s="207"/>
      <c r="B71" s="228" t="str">
        <f>IF(AND(G71&lt;&gt;"",H71&gt;0,I71&lt;&gt;"",J71&lt;&gt;0,K71&lt;&gt;0),COUNT($B$11:B70)+1,"")</f>
        <v/>
      </c>
      <c r="C71" s="209"/>
      <c r="D71" s="210"/>
      <c r="E71" s="207"/>
      <c r="F71" s="229"/>
      <c r="G71" s="212"/>
      <c r="H71" s="230"/>
      <c r="I71" s="231"/>
      <c r="J71" s="232" t="str">
        <f t="shared" si="1"/>
        <v/>
      </c>
      <c r="K71" s="233" t="str">
        <f t="shared" si="4"/>
        <v/>
      </c>
      <c r="L71" s="234"/>
      <c r="M71" s="234"/>
      <c r="N71" s="209"/>
      <c r="O71" s="227" t="str">
        <f ca="1">IF(N71="","", INDIRECT("base!"&amp;ADDRESS(MATCH(N71,base!$C$2:'base'!$C$133,0)+1,4,4)))</f>
        <v/>
      </c>
      <c r="P71" s="218"/>
      <c r="Q71" s="227" t="str">
        <f ca="1">IF(P71="","", INDIRECT("base!"&amp;ADDRESS(MATCH(CONCATENATE(N71,"|",P71),base!$G$2:'base'!$G$1817,0)+1,6,4)))</f>
        <v/>
      </c>
      <c r="R71" s="219"/>
      <c r="S71" s="235"/>
      <c r="T71" s="235"/>
    </row>
    <row r="72" spans="1:20" x14ac:dyDescent="0.25">
      <c r="A72" s="207"/>
      <c r="B72" s="228" t="str">
        <f>IF(AND(G72&lt;&gt;"",H72&gt;0,I72&lt;&gt;"",J72&lt;&gt;0,K72&lt;&gt;0),COUNT($B$11:B71)+1,"")</f>
        <v/>
      </c>
      <c r="C72" s="209"/>
      <c r="D72" s="210"/>
      <c r="E72" s="207"/>
      <c r="F72" s="229"/>
      <c r="G72" s="212"/>
      <c r="H72" s="230"/>
      <c r="I72" s="231"/>
      <c r="J72" s="232" t="str">
        <f t="shared" si="1"/>
        <v/>
      </c>
      <c r="K72" s="233" t="str">
        <f t="shared" si="4"/>
        <v/>
      </c>
      <c r="L72" s="234"/>
      <c r="M72" s="234"/>
      <c r="N72" s="209"/>
      <c r="O72" s="227" t="str">
        <f ca="1">IF(N72="","", INDIRECT("base!"&amp;ADDRESS(MATCH(N72,base!$C$2:'base'!$C$133,0)+1,4,4)))</f>
        <v/>
      </c>
      <c r="P72" s="218"/>
      <c r="Q72" s="227" t="str">
        <f ca="1">IF(P72="","", INDIRECT("base!"&amp;ADDRESS(MATCH(CONCATENATE(N72,"|",P72),base!$G$2:'base'!$G$1817,0)+1,6,4)))</f>
        <v/>
      </c>
      <c r="R72" s="219"/>
      <c r="S72" s="235"/>
      <c r="T72" s="235"/>
    </row>
    <row r="73" spans="1:20" x14ac:dyDescent="0.25">
      <c r="A73" s="207"/>
      <c r="B73" s="228" t="str">
        <f>IF(AND(G73&lt;&gt;"",H73&gt;0,I73&lt;&gt;"",J73&lt;&gt;0,K73&lt;&gt;0),COUNT($B$11:B72)+1,"")</f>
        <v/>
      </c>
      <c r="C73" s="209"/>
      <c r="D73" s="210"/>
      <c r="E73" s="207"/>
      <c r="F73" s="229"/>
      <c r="G73" s="212"/>
      <c r="H73" s="230"/>
      <c r="I73" s="231"/>
      <c r="J73" s="232" t="str">
        <f t="shared" si="1"/>
        <v/>
      </c>
      <c r="K73" s="233" t="str">
        <f t="shared" si="4"/>
        <v/>
      </c>
      <c r="L73" s="234"/>
      <c r="M73" s="234"/>
      <c r="N73" s="209"/>
      <c r="O73" s="227" t="str">
        <f ca="1">IF(N73="","", INDIRECT("base!"&amp;ADDRESS(MATCH(N73,base!$C$2:'base'!$C$133,0)+1,4,4)))</f>
        <v/>
      </c>
      <c r="P73" s="218"/>
      <c r="Q73" s="227" t="str">
        <f ca="1">IF(P73="","", INDIRECT("base!"&amp;ADDRESS(MATCH(CONCATENATE(N73,"|",P73),base!$G$2:'base'!$G$1817,0)+1,6,4)))</f>
        <v/>
      </c>
      <c r="R73" s="219"/>
      <c r="S73" s="235"/>
      <c r="T73" s="235"/>
    </row>
    <row r="74" spans="1:20" x14ac:dyDescent="0.25">
      <c r="A74" s="207"/>
      <c r="B74" s="228" t="str">
        <f>IF(AND(G74&lt;&gt;"",H74&gt;0,I74&lt;&gt;"",J74&lt;&gt;0,K74&lt;&gt;0),COUNT($B$11:B73)+1,"")</f>
        <v/>
      </c>
      <c r="C74" s="209"/>
      <c r="D74" s="210"/>
      <c r="E74" s="207"/>
      <c r="F74" s="229"/>
      <c r="G74" s="212"/>
      <c r="H74" s="230"/>
      <c r="I74" s="231"/>
      <c r="J74" s="232" t="str">
        <f t="shared" si="1"/>
        <v/>
      </c>
      <c r="K74" s="233" t="str">
        <f t="shared" si="4"/>
        <v/>
      </c>
      <c r="L74" s="234"/>
      <c r="M74" s="234"/>
      <c r="N74" s="209"/>
      <c r="O74" s="227" t="str">
        <f ca="1">IF(N74="","", INDIRECT("base!"&amp;ADDRESS(MATCH(N74,base!$C$2:'base'!$C$133,0)+1,4,4)))</f>
        <v/>
      </c>
      <c r="P74" s="218"/>
      <c r="Q74" s="227" t="str">
        <f ca="1">IF(P74="","", INDIRECT("base!"&amp;ADDRESS(MATCH(CONCATENATE(N74,"|",P74),base!$G$2:'base'!$G$1817,0)+1,6,4)))</f>
        <v/>
      </c>
      <c r="R74" s="219"/>
      <c r="S74" s="235"/>
      <c r="T74" s="235"/>
    </row>
    <row r="75" spans="1:20" x14ac:dyDescent="0.25">
      <c r="A75" s="207"/>
      <c r="B75" s="228" t="str">
        <f>IF(AND(G75&lt;&gt;"",H75&gt;0,I75&lt;&gt;"",J75&lt;&gt;0,K75&lt;&gt;0),COUNT($B$11:B74)+1,"")</f>
        <v/>
      </c>
      <c r="C75" s="209"/>
      <c r="D75" s="210"/>
      <c r="E75" s="207"/>
      <c r="F75" s="229"/>
      <c r="G75" s="212"/>
      <c r="H75" s="230"/>
      <c r="I75" s="231"/>
      <c r="J75" s="232" t="str">
        <f t="shared" si="1"/>
        <v/>
      </c>
      <c r="K75" s="233" t="str">
        <f t="shared" si="4"/>
        <v/>
      </c>
      <c r="L75" s="234"/>
      <c r="M75" s="234"/>
      <c r="N75" s="209"/>
      <c r="O75" s="227" t="str">
        <f ca="1">IF(N75="","", INDIRECT("base!"&amp;ADDRESS(MATCH(N75,base!$C$2:'base'!$C$133,0)+1,4,4)))</f>
        <v/>
      </c>
      <c r="P75" s="218"/>
      <c r="Q75" s="227" t="str">
        <f ca="1">IF(P75="","", INDIRECT("base!"&amp;ADDRESS(MATCH(CONCATENATE(N75,"|",P75),base!$G$2:'base'!$G$1817,0)+1,6,4)))</f>
        <v/>
      </c>
      <c r="R75" s="219"/>
      <c r="S75" s="235"/>
      <c r="T75" s="235"/>
    </row>
    <row r="76" spans="1:20" x14ac:dyDescent="0.25">
      <c r="A76" s="207"/>
      <c r="B76" s="228" t="str">
        <f>IF(AND(G76&lt;&gt;"",H76&gt;0,I76&lt;&gt;"",J76&lt;&gt;0,K76&lt;&gt;0),COUNT($B$11:B75)+1,"")</f>
        <v/>
      </c>
      <c r="C76" s="209"/>
      <c r="D76" s="210"/>
      <c r="E76" s="207"/>
      <c r="F76" s="229"/>
      <c r="G76" s="212"/>
      <c r="H76" s="230"/>
      <c r="I76" s="231"/>
      <c r="J76" s="232" t="str">
        <f t="shared" si="1"/>
        <v/>
      </c>
      <c r="K76" s="233" t="str">
        <f t="shared" ref="K76:K107" si="5">IFERROR(IF(H76*J76&lt;&gt;0,ROUND(ROUND(H76,4)*ROUND(J76,4),2),""),"")</f>
        <v/>
      </c>
      <c r="L76" s="234"/>
      <c r="M76" s="234"/>
      <c r="N76" s="209"/>
      <c r="O76" s="227" t="str">
        <f ca="1">IF(N76="","", INDIRECT("base!"&amp;ADDRESS(MATCH(N76,base!$C$2:'base'!$C$133,0)+1,4,4)))</f>
        <v/>
      </c>
      <c r="P76" s="218"/>
      <c r="Q76" s="227" t="str">
        <f ca="1">IF(P76="","", INDIRECT("base!"&amp;ADDRESS(MATCH(CONCATENATE(N76,"|",P76),base!$G$2:'base'!$G$1817,0)+1,6,4)))</f>
        <v/>
      </c>
      <c r="R76" s="219"/>
      <c r="S76" s="235"/>
      <c r="T76" s="235"/>
    </row>
    <row r="77" spans="1:20" x14ac:dyDescent="0.25">
      <c r="A77" s="207"/>
      <c r="B77" s="228" t="str">
        <f>IF(AND(G77&lt;&gt;"",H77&gt;0,I77&lt;&gt;"",J77&lt;&gt;0,K77&lt;&gt;0),COUNT($B$11:B76)+1,"")</f>
        <v/>
      </c>
      <c r="C77" s="209"/>
      <c r="D77" s="210"/>
      <c r="E77" s="207"/>
      <c r="F77" s="229"/>
      <c r="G77" s="212"/>
      <c r="H77" s="230"/>
      <c r="I77" s="231"/>
      <c r="J77" s="232" t="str">
        <f t="shared" ref="J77:J113" si="6">IFERROR(IF(S77+T77&lt;&gt;0,ROUND(ROUND(S77,4)+ROUND(T77,4),4),""),"")</f>
        <v/>
      </c>
      <c r="K77" s="233" t="str">
        <f t="shared" si="5"/>
        <v/>
      </c>
      <c r="L77" s="234"/>
      <c r="M77" s="234"/>
      <c r="N77" s="209"/>
      <c r="O77" s="227" t="str">
        <f ca="1">IF(N77="","", INDIRECT("base!"&amp;ADDRESS(MATCH(N77,base!$C$2:'base'!$C$133,0)+1,4,4)))</f>
        <v/>
      </c>
      <c r="P77" s="218"/>
      <c r="Q77" s="227" t="str">
        <f ca="1">IF(P77="","", INDIRECT("base!"&amp;ADDRESS(MATCH(CONCATENATE(N77,"|",P77),base!$G$2:'base'!$G$1817,0)+1,6,4)))</f>
        <v/>
      </c>
      <c r="R77" s="219"/>
      <c r="S77" s="235"/>
      <c r="T77" s="235"/>
    </row>
    <row r="78" spans="1:20" x14ac:dyDescent="0.25">
      <c r="A78" s="207"/>
      <c r="B78" s="228" t="str">
        <f>IF(AND(G78&lt;&gt;"",H78&gt;0,I78&lt;&gt;"",J78&lt;&gt;0,K78&lt;&gt;0),COUNT($B$11:B77)+1,"")</f>
        <v/>
      </c>
      <c r="C78" s="209"/>
      <c r="D78" s="210"/>
      <c r="E78" s="207"/>
      <c r="F78" s="229"/>
      <c r="G78" s="212"/>
      <c r="H78" s="230"/>
      <c r="I78" s="231"/>
      <c r="J78" s="232" t="str">
        <f t="shared" si="6"/>
        <v/>
      </c>
      <c r="K78" s="233" t="str">
        <f t="shared" si="5"/>
        <v/>
      </c>
      <c r="L78" s="234"/>
      <c r="M78" s="234"/>
      <c r="N78" s="209"/>
      <c r="O78" s="227" t="str">
        <f ca="1">IF(N78="","", INDIRECT("base!"&amp;ADDRESS(MATCH(N78,base!$C$2:'base'!$C$133,0)+1,4,4)))</f>
        <v/>
      </c>
      <c r="P78" s="218"/>
      <c r="Q78" s="227" t="str">
        <f ca="1">IF(P78="","", INDIRECT("base!"&amp;ADDRESS(MATCH(CONCATENATE(N78,"|",P78),base!$G$2:'base'!$G$1817,0)+1,6,4)))</f>
        <v/>
      </c>
      <c r="R78" s="219"/>
      <c r="S78" s="235"/>
      <c r="T78" s="235"/>
    </row>
    <row r="79" spans="1:20" x14ac:dyDescent="0.25">
      <c r="A79" s="207"/>
      <c r="B79" s="228" t="str">
        <f>IF(AND(G79&lt;&gt;"",H79&gt;0,I79&lt;&gt;"",J79&lt;&gt;0,K79&lt;&gt;0),COUNT($B$11:B78)+1,"")</f>
        <v/>
      </c>
      <c r="C79" s="209"/>
      <c r="D79" s="210"/>
      <c r="E79" s="207"/>
      <c r="F79" s="229"/>
      <c r="G79" s="212"/>
      <c r="H79" s="230"/>
      <c r="I79" s="231"/>
      <c r="J79" s="232" t="str">
        <f t="shared" si="6"/>
        <v/>
      </c>
      <c r="K79" s="233" t="str">
        <f t="shared" si="5"/>
        <v/>
      </c>
      <c r="L79" s="234"/>
      <c r="M79" s="234"/>
      <c r="N79" s="209"/>
      <c r="O79" s="227" t="str">
        <f ca="1">IF(N79="","", INDIRECT("base!"&amp;ADDRESS(MATCH(N79,base!$C$2:'base'!$C$133,0)+1,4,4)))</f>
        <v/>
      </c>
      <c r="P79" s="218"/>
      <c r="Q79" s="227" t="str">
        <f ca="1">IF(P79="","", INDIRECT("base!"&amp;ADDRESS(MATCH(CONCATENATE(N79,"|",P79),base!$G$2:'base'!$G$1817,0)+1,6,4)))</f>
        <v/>
      </c>
      <c r="R79" s="219"/>
      <c r="S79" s="235"/>
      <c r="T79" s="235"/>
    </row>
    <row r="80" spans="1:20" x14ac:dyDescent="0.25">
      <c r="A80" s="207"/>
      <c r="B80" s="228" t="str">
        <f>IF(AND(G80&lt;&gt;"",H80&gt;0,I80&lt;&gt;"",J80&lt;&gt;0,K80&lt;&gt;0),COUNT($B$11:B79)+1,"")</f>
        <v/>
      </c>
      <c r="C80" s="209"/>
      <c r="D80" s="210"/>
      <c r="E80" s="207"/>
      <c r="F80" s="229"/>
      <c r="G80" s="212"/>
      <c r="H80" s="230"/>
      <c r="I80" s="231"/>
      <c r="J80" s="232" t="str">
        <f t="shared" si="6"/>
        <v/>
      </c>
      <c r="K80" s="233" t="str">
        <f t="shared" si="5"/>
        <v/>
      </c>
      <c r="L80" s="234"/>
      <c r="M80" s="234"/>
      <c r="N80" s="209"/>
      <c r="O80" s="227" t="str">
        <f ca="1">IF(N80="","", INDIRECT("base!"&amp;ADDRESS(MATCH(N80,base!$C$2:'base'!$C$133,0)+1,4,4)))</f>
        <v/>
      </c>
      <c r="P80" s="218"/>
      <c r="Q80" s="227" t="str">
        <f ca="1">IF(P80="","", INDIRECT("base!"&amp;ADDRESS(MATCH(CONCATENATE(N80,"|",P80),base!$G$2:'base'!$G$1817,0)+1,6,4)))</f>
        <v/>
      </c>
      <c r="R80" s="219"/>
      <c r="S80" s="235"/>
      <c r="T80" s="235"/>
    </row>
    <row r="81" spans="1:20" x14ac:dyDescent="0.25">
      <c r="A81" s="207"/>
      <c r="B81" s="228" t="str">
        <f>IF(AND(G81&lt;&gt;"",H81&gt;0,I81&lt;&gt;"",J81&lt;&gt;0,K81&lt;&gt;0),COUNT($B$11:B80)+1,"")</f>
        <v/>
      </c>
      <c r="C81" s="209"/>
      <c r="D81" s="210"/>
      <c r="E81" s="207"/>
      <c r="F81" s="229"/>
      <c r="G81" s="212"/>
      <c r="H81" s="230"/>
      <c r="I81" s="231"/>
      <c r="J81" s="232" t="str">
        <f t="shared" si="6"/>
        <v/>
      </c>
      <c r="K81" s="233" t="str">
        <f t="shared" si="5"/>
        <v/>
      </c>
      <c r="L81" s="234"/>
      <c r="M81" s="234"/>
      <c r="N81" s="209"/>
      <c r="O81" s="227" t="str">
        <f ca="1">IF(N81="","", INDIRECT("base!"&amp;ADDRESS(MATCH(N81,base!$C$2:'base'!$C$133,0)+1,4,4)))</f>
        <v/>
      </c>
      <c r="P81" s="218"/>
      <c r="Q81" s="227" t="str">
        <f ca="1">IF(P81="","", INDIRECT("base!"&amp;ADDRESS(MATCH(CONCATENATE(N81,"|",P81),base!$G$2:'base'!$G$1817,0)+1,6,4)))</f>
        <v/>
      </c>
      <c r="R81" s="219"/>
      <c r="S81" s="235"/>
      <c r="T81" s="235"/>
    </row>
    <row r="82" spans="1:20" x14ac:dyDescent="0.25">
      <c r="A82" s="207"/>
      <c r="B82" s="228" t="str">
        <f>IF(AND(G82&lt;&gt;"",H82&gt;0,I82&lt;&gt;"",J82&lt;&gt;0,K82&lt;&gt;0),COUNT($B$11:B81)+1,"")</f>
        <v/>
      </c>
      <c r="C82" s="209"/>
      <c r="D82" s="210"/>
      <c r="E82" s="207"/>
      <c r="F82" s="229"/>
      <c r="G82" s="212"/>
      <c r="H82" s="230"/>
      <c r="I82" s="231"/>
      <c r="J82" s="232" t="str">
        <f t="shared" si="6"/>
        <v/>
      </c>
      <c r="K82" s="233" t="str">
        <f t="shared" si="5"/>
        <v/>
      </c>
      <c r="L82" s="234"/>
      <c r="M82" s="234"/>
      <c r="N82" s="209"/>
      <c r="O82" s="227" t="str">
        <f ca="1">IF(N82="","", INDIRECT("base!"&amp;ADDRESS(MATCH(N82,base!$C$2:'base'!$C$133,0)+1,4,4)))</f>
        <v/>
      </c>
      <c r="P82" s="218"/>
      <c r="Q82" s="227" t="str">
        <f ca="1">IF(P82="","", INDIRECT("base!"&amp;ADDRESS(MATCH(CONCATENATE(N82,"|",P82),base!$G$2:'base'!$G$1817,0)+1,6,4)))</f>
        <v/>
      </c>
      <c r="R82" s="219"/>
      <c r="S82" s="235"/>
      <c r="T82" s="235"/>
    </row>
    <row r="83" spans="1:20" x14ac:dyDescent="0.25">
      <c r="A83" s="207"/>
      <c r="B83" s="228" t="str">
        <f>IF(AND(G83&lt;&gt;"",H83&gt;0,I83&lt;&gt;"",J83&lt;&gt;0,K83&lt;&gt;0),COUNT($B$11:B82)+1,"")</f>
        <v/>
      </c>
      <c r="C83" s="209"/>
      <c r="D83" s="210"/>
      <c r="E83" s="207"/>
      <c r="F83" s="229"/>
      <c r="G83" s="212"/>
      <c r="H83" s="230"/>
      <c r="I83" s="231"/>
      <c r="J83" s="232" t="str">
        <f t="shared" si="6"/>
        <v/>
      </c>
      <c r="K83" s="233" t="str">
        <f t="shared" si="5"/>
        <v/>
      </c>
      <c r="L83" s="234"/>
      <c r="M83" s="234"/>
      <c r="N83" s="209"/>
      <c r="O83" s="227" t="str">
        <f ca="1">IF(N83="","", INDIRECT("base!"&amp;ADDRESS(MATCH(N83,base!$C$2:'base'!$C$133,0)+1,4,4)))</f>
        <v/>
      </c>
      <c r="P83" s="218"/>
      <c r="Q83" s="227" t="str">
        <f ca="1">IF(P83="","", INDIRECT("base!"&amp;ADDRESS(MATCH(CONCATENATE(N83,"|",P83),base!$G$2:'base'!$G$1817,0)+1,6,4)))</f>
        <v/>
      </c>
      <c r="R83" s="219"/>
      <c r="S83" s="235"/>
      <c r="T83" s="235"/>
    </row>
    <row r="84" spans="1:20" x14ac:dyDescent="0.25">
      <c r="A84" s="207"/>
      <c r="B84" s="228" t="str">
        <f>IF(AND(G84&lt;&gt;"",H84&gt;0,I84&lt;&gt;"",J84&lt;&gt;0,K84&lt;&gt;0),COUNT($B$11:B83)+1,"")</f>
        <v/>
      </c>
      <c r="C84" s="209"/>
      <c r="D84" s="210"/>
      <c r="E84" s="207"/>
      <c r="F84" s="229"/>
      <c r="G84" s="212"/>
      <c r="H84" s="230"/>
      <c r="I84" s="231"/>
      <c r="J84" s="232" t="str">
        <f t="shared" si="6"/>
        <v/>
      </c>
      <c r="K84" s="233" t="str">
        <f t="shared" si="5"/>
        <v/>
      </c>
      <c r="L84" s="234"/>
      <c r="M84" s="234"/>
      <c r="N84" s="209"/>
      <c r="O84" s="227" t="str">
        <f ca="1">IF(N84="","", INDIRECT("base!"&amp;ADDRESS(MATCH(N84,base!$C$2:'base'!$C$133,0)+1,4,4)))</f>
        <v/>
      </c>
      <c r="P84" s="218"/>
      <c r="Q84" s="227" t="str">
        <f ca="1">IF(P84="","", INDIRECT("base!"&amp;ADDRESS(MATCH(CONCATENATE(N84,"|",P84),base!$G$2:'base'!$G$1817,0)+1,6,4)))</f>
        <v/>
      </c>
      <c r="R84" s="219"/>
      <c r="S84" s="235"/>
      <c r="T84" s="235"/>
    </row>
    <row r="85" spans="1:20" x14ac:dyDescent="0.25">
      <c r="A85" s="207"/>
      <c r="B85" s="228" t="str">
        <f>IF(AND(G85&lt;&gt;"",H85&gt;0,I85&lt;&gt;"",J85&lt;&gt;0,K85&lt;&gt;0),COUNT($B$11:B84)+1,"")</f>
        <v/>
      </c>
      <c r="C85" s="209"/>
      <c r="D85" s="210"/>
      <c r="E85" s="207"/>
      <c r="F85" s="229"/>
      <c r="G85" s="212"/>
      <c r="H85" s="230"/>
      <c r="I85" s="231"/>
      <c r="J85" s="232" t="str">
        <f t="shared" si="6"/>
        <v/>
      </c>
      <c r="K85" s="233" t="str">
        <f t="shared" si="5"/>
        <v/>
      </c>
      <c r="L85" s="234"/>
      <c r="M85" s="234"/>
      <c r="N85" s="209"/>
      <c r="O85" s="227" t="str">
        <f ca="1">IF(N85="","", INDIRECT("base!"&amp;ADDRESS(MATCH(N85,base!$C$2:'base'!$C$133,0)+1,4,4)))</f>
        <v/>
      </c>
      <c r="P85" s="218"/>
      <c r="Q85" s="227" t="str">
        <f ca="1">IF(P85="","", INDIRECT("base!"&amp;ADDRESS(MATCH(CONCATENATE(N85,"|",P85),base!$G$2:'base'!$G$1817,0)+1,6,4)))</f>
        <v/>
      </c>
      <c r="R85" s="219"/>
      <c r="S85" s="235"/>
      <c r="T85" s="235"/>
    </row>
    <row r="86" spans="1:20" x14ac:dyDescent="0.25">
      <c r="A86" s="207"/>
      <c r="B86" s="228" t="str">
        <f>IF(AND(G86&lt;&gt;"",H86&gt;0,I86&lt;&gt;"",J86&lt;&gt;0,K86&lt;&gt;0),COUNT($B$11:B85)+1,"")</f>
        <v/>
      </c>
      <c r="C86" s="209"/>
      <c r="D86" s="210"/>
      <c r="E86" s="207"/>
      <c r="F86" s="229"/>
      <c r="G86" s="212"/>
      <c r="H86" s="230"/>
      <c r="I86" s="231"/>
      <c r="J86" s="232" t="str">
        <f t="shared" si="6"/>
        <v/>
      </c>
      <c r="K86" s="233" t="str">
        <f t="shared" si="5"/>
        <v/>
      </c>
      <c r="L86" s="234"/>
      <c r="M86" s="234"/>
      <c r="N86" s="209"/>
      <c r="O86" s="227" t="str">
        <f ca="1">IF(N86="","", INDIRECT("base!"&amp;ADDRESS(MATCH(N86,base!$C$2:'base'!$C$133,0)+1,4,4)))</f>
        <v/>
      </c>
      <c r="P86" s="218"/>
      <c r="Q86" s="227" t="str">
        <f ca="1">IF(P86="","", INDIRECT("base!"&amp;ADDRESS(MATCH(CONCATENATE(N86,"|",P86),base!$G$2:'base'!$G$1817,0)+1,6,4)))</f>
        <v/>
      </c>
      <c r="R86" s="219"/>
      <c r="S86" s="235"/>
      <c r="T86" s="235"/>
    </row>
    <row r="87" spans="1:20" x14ac:dyDescent="0.25">
      <c r="A87" s="207"/>
      <c r="B87" s="228" t="str">
        <f>IF(AND(G87&lt;&gt;"",H87&gt;0,I87&lt;&gt;"",J87&lt;&gt;0,K87&lt;&gt;0),COUNT($B$11:B86)+1,"")</f>
        <v/>
      </c>
      <c r="C87" s="209"/>
      <c r="D87" s="210"/>
      <c r="E87" s="207"/>
      <c r="F87" s="229"/>
      <c r="G87" s="212"/>
      <c r="H87" s="230"/>
      <c r="I87" s="231"/>
      <c r="J87" s="232" t="str">
        <f t="shared" si="6"/>
        <v/>
      </c>
      <c r="K87" s="233" t="str">
        <f t="shared" si="5"/>
        <v/>
      </c>
      <c r="L87" s="234"/>
      <c r="M87" s="234"/>
      <c r="N87" s="209"/>
      <c r="O87" s="227" t="str">
        <f ca="1">IF(N87="","", INDIRECT("base!"&amp;ADDRESS(MATCH(N87,base!$C$2:'base'!$C$133,0)+1,4,4)))</f>
        <v/>
      </c>
      <c r="P87" s="218"/>
      <c r="Q87" s="227" t="str">
        <f ca="1">IF(P87="","", INDIRECT("base!"&amp;ADDRESS(MATCH(CONCATENATE(N87,"|",P87),base!$G$2:'base'!$G$1817,0)+1,6,4)))</f>
        <v/>
      </c>
      <c r="R87" s="219"/>
      <c r="S87" s="235"/>
      <c r="T87" s="235"/>
    </row>
    <row r="88" spans="1:20" x14ac:dyDescent="0.25">
      <c r="A88" s="207"/>
      <c r="B88" s="228" t="str">
        <f>IF(AND(G88&lt;&gt;"",H88&gt;0,I88&lt;&gt;"",J88&lt;&gt;0,K88&lt;&gt;0),COUNT($B$11:B87)+1,"")</f>
        <v/>
      </c>
      <c r="C88" s="209"/>
      <c r="D88" s="210"/>
      <c r="E88" s="207"/>
      <c r="F88" s="229"/>
      <c r="G88" s="212"/>
      <c r="H88" s="230"/>
      <c r="I88" s="231"/>
      <c r="J88" s="232" t="str">
        <f t="shared" si="6"/>
        <v/>
      </c>
      <c r="K88" s="233" t="str">
        <f t="shared" si="5"/>
        <v/>
      </c>
      <c r="L88" s="234"/>
      <c r="M88" s="234"/>
      <c r="N88" s="209"/>
      <c r="O88" s="227" t="str">
        <f ca="1">IF(N88="","", INDIRECT("base!"&amp;ADDRESS(MATCH(N88,base!$C$2:'base'!$C$133,0)+1,4,4)))</f>
        <v/>
      </c>
      <c r="P88" s="218"/>
      <c r="Q88" s="227" t="str">
        <f ca="1">IF(P88="","", INDIRECT("base!"&amp;ADDRESS(MATCH(CONCATENATE(N88,"|",P88),base!$G$2:'base'!$G$1817,0)+1,6,4)))</f>
        <v/>
      </c>
      <c r="R88" s="219"/>
      <c r="S88" s="235"/>
      <c r="T88" s="235"/>
    </row>
    <row r="89" spans="1:20" x14ac:dyDescent="0.25">
      <c r="A89" s="207"/>
      <c r="B89" s="228" t="str">
        <f>IF(AND(G89&lt;&gt;"",H89&gt;0,I89&lt;&gt;"",J89&lt;&gt;0,K89&lt;&gt;0),COUNT($B$11:B88)+1,"")</f>
        <v/>
      </c>
      <c r="C89" s="209"/>
      <c r="D89" s="210"/>
      <c r="E89" s="207"/>
      <c r="F89" s="229"/>
      <c r="G89" s="212"/>
      <c r="H89" s="230"/>
      <c r="I89" s="231"/>
      <c r="J89" s="232" t="str">
        <f t="shared" si="6"/>
        <v/>
      </c>
      <c r="K89" s="233" t="str">
        <f t="shared" si="5"/>
        <v/>
      </c>
      <c r="L89" s="234"/>
      <c r="M89" s="234"/>
      <c r="N89" s="209"/>
      <c r="O89" s="227" t="str">
        <f ca="1">IF(N89="","", INDIRECT("base!"&amp;ADDRESS(MATCH(N89,base!$C$2:'base'!$C$133,0)+1,4,4)))</f>
        <v/>
      </c>
      <c r="P89" s="218"/>
      <c r="Q89" s="227" t="str">
        <f ca="1">IF(P89="","", INDIRECT("base!"&amp;ADDRESS(MATCH(CONCATENATE(N89,"|",P89),base!$G$2:'base'!$G$1817,0)+1,6,4)))</f>
        <v/>
      </c>
      <c r="R89" s="219"/>
      <c r="S89" s="235"/>
      <c r="T89" s="235"/>
    </row>
    <row r="90" spans="1:20" x14ac:dyDescent="0.25">
      <c r="A90" s="207"/>
      <c r="B90" s="228" t="str">
        <f>IF(AND(G90&lt;&gt;"",H90&gt;0,I90&lt;&gt;"",J90&lt;&gt;0,K90&lt;&gt;0),COUNT($B$11:B89)+1,"")</f>
        <v/>
      </c>
      <c r="C90" s="209"/>
      <c r="D90" s="210"/>
      <c r="E90" s="207"/>
      <c r="F90" s="229"/>
      <c r="G90" s="212"/>
      <c r="H90" s="230"/>
      <c r="I90" s="231"/>
      <c r="J90" s="232" t="str">
        <f t="shared" si="6"/>
        <v/>
      </c>
      <c r="K90" s="233" t="str">
        <f t="shared" si="5"/>
        <v/>
      </c>
      <c r="L90" s="234"/>
      <c r="M90" s="234"/>
      <c r="N90" s="209"/>
      <c r="O90" s="227" t="str">
        <f ca="1">IF(N90="","", INDIRECT("base!"&amp;ADDRESS(MATCH(N90,base!$C$2:'base'!$C$133,0)+1,4,4)))</f>
        <v/>
      </c>
      <c r="P90" s="218"/>
      <c r="Q90" s="227" t="str">
        <f ca="1">IF(P90="","", INDIRECT("base!"&amp;ADDRESS(MATCH(CONCATENATE(N90,"|",P90),base!$G$2:'base'!$G$1817,0)+1,6,4)))</f>
        <v/>
      </c>
      <c r="R90" s="219"/>
      <c r="S90" s="235"/>
      <c r="T90" s="235"/>
    </row>
    <row r="91" spans="1:20" x14ac:dyDescent="0.25">
      <c r="A91" s="207"/>
      <c r="B91" s="228" t="str">
        <f>IF(AND(G91&lt;&gt;"",H91&gt;0,I91&lt;&gt;"",J91&lt;&gt;0,K91&lt;&gt;0),COUNT($B$11:B90)+1,"")</f>
        <v/>
      </c>
      <c r="C91" s="209"/>
      <c r="D91" s="210"/>
      <c r="E91" s="207"/>
      <c r="F91" s="229"/>
      <c r="G91" s="212"/>
      <c r="H91" s="230"/>
      <c r="I91" s="231"/>
      <c r="J91" s="232" t="str">
        <f t="shared" si="6"/>
        <v/>
      </c>
      <c r="K91" s="233" t="str">
        <f t="shared" si="5"/>
        <v/>
      </c>
      <c r="L91" s="234"/>
      <c r="M91" s="234"/>
      <c r="N91" s="209"/>
      <c r="O91" s="227" t="str">
        <f ca="1">IF(N91="","", INDIRECT("base!"&amp;ADDRESS(MATCH(N91,base!$C$2:'base'!$C$133,0)+1,4,4)))</f>
        <v/>
      </c>
      <c r="P91" s="218"/>
      <c r="Q91" s="227" t="str">
        <f ca="1">IF(P91="","", INDIRECT("base!"&amp;ADDRESS(MATCH(CONCATENATE(N91,"|",P91),base!$G$2:'base'!$G$1817,0)+1,6,4)))</f>
        <v/>
      </c>
      <c r="R91" s="219"/>
      <c r="S91" s="235"/>
      <c r="T91" s="235"/>
    </row>
    <row r="92" spans="1:20" x14ac:dyDescent="0.25">
      <c r="A92" s="207"/>
      <c r="B92" s="228" t="str">
        <f>IF(AND(G92&lt;&gt;"",H92&gt;0,I92&lt;&gt;"",J92&lt;&gt;0,K92&lt;&gt;0),COUNT($B$11:B91)+1,"")</f>
        <v/>
      </c>
      <c r="C92" s="209"/>
      <c r="D92" s="210"/>
      <c r="E92" s="207"/>
      <c r="F92" s="229"/>
      <c r="G92" s="212"/>
      <c r="H92" s="230"/>
      <c r="I92" s="231"/>
      <c r="J92" s="232" t="str">
        <f t="shared" si="6"/>
        <v/>
      </c>
      <c r="K92" s="233" t="str">
        <f t="shared" si="5"/>
        <v/>
      </c>
      <c r="L92" s="234"/>
      <c r="M92" s="234"/>
      <c r="N92" s="209"/>
      <c r="O92" s="227" t="str">
        <f ca="1">IF(N92="","", INDIRECT("base!"&amp;ADDRESS(MATCH(N92,base!$C$2:'base'!$C$133,0)+1,4,4)))</f>
        <v/>
      </c>
      <c r="P92" s="218"/>
      <c r="Q92" s="227" t="str">
        <f ca="1">IF(P92="","", INDIRECT("base!"&amp;ADDRESS(MATCH(CONCATENATE(N92,"|",P92),base!$G$2:'base'!$G$1817,0)+1,6,4)))</f>
        <v/>
      </c>
      <c r="R92" s="219"/>
      <c r="S92" s="235"/>
      <c r="T92" s="235"/>
    </row>
    <row r="93" spans="1:20" x14ac:dyDescent="0.25">
      <c r="A93" s="207"/>
      <c r="B93" s="228" t="str">
        <f>IF(AND(G93&lt;&gt;"",H93&gt;0,I93&lt;&gt;"",J93&lt;&gt;0,K93&lt;&gt;0),COUNT($B$11:B92)+1,"")</f>
        <v/>
      </c>
      <c r="C93" s="209"/>
      <c r="D93" s="210"/>
      <c r="E93" s="207"/>
      <c r="F93" s="229"/>
      <c r="G93" s="212"/>
      <c r="H93" s="230"/>
      <c r="I93" s="231"/>
      <c r="J93" s="232" t="str">
        <f t="shared" si="6"/>
        <v/>
      </c>
      <c r="K93" s="233" t="str">
        <f t="shared" si="5"/>
        <v/>
      </c>
      <c r="L93" s="234"/>
      <c r="M93" s="234"/>
      <c r="N93" s="209"/>
      <c r="O93" s="227" t="str">
        <f ca="1">IF(N93="","", INDIRECT("base!"&amp;ADDRESS(MATCH(N93,base!$C$2:'base'!$C$133,0)+1,4,4)))</f>
        <v/>
      </c>
      <c r="P93" s="218"/>
      <c r="Q93" s="227" t="str">
        <f ca="1">IF(P93="","", INDIRECT("base!"&amp;ADDRESS(MATCH(CONCATENATE(N93,"|",P93),base!$G$2:'base'!$G$1817,0)+1,6,4)))</f>
        <v/>
      </c>
      <c r="R93" s="219"/>
      <c r="S93" s="235"/>
      <c r="T93" s="235"/>
    </row>
    <row r="94" spans="1:20" x14ac:dyDescent="0.25">
      <c r="A94" s="207"/>
      <c r="B94" s="228" t="str">
        <f>IF(AND(G94&lt;&gt;"",H94&gt;0,I94&lt;&gt;"",J94&lt;&gt;0,K94&lt;&gt;0),COUNT($B$11:B93)+1,"")</f>
        <v/>
      </c>
      <c r="C94" s="209"/>
      <c r="D94" s="210"/>
      <c r="E94" s="207"/>
      <c r="F94" s="229"/>
      <c r="G94" s="212"/>
      <c r="H94" s="230"/>
      <c r="I94" s="231"/>
      <c r="J94" s="232" t="str">
        <f t="shared" si="6"/>
        <v/>
      </c>
      <c r="K94" s="233" t="str">
        <f t="shared" si="5"/>
        <v/>
      </c>
      <c r="L94" s="234"/>
      <c r="M94" s="234"/>
      <c r="N94" s="209"/>
      <c r="O94" s="227" t="str">
        <f ca="1">IF(N94="","", INDIRECT("base!"&amp;ADDRESS(MATCH(N94,base!$C$2:'base'!$C$133,0)+1,4,4)))</f>
        <v/>
      </c>
      <c r="P94" s="218"/>
      <c r="Q94" s="227" t="str">
        <f ca="1">IF(P94="","", INDIRECT("base!"&amp;ADDRESS(MATCH(CONCATENATE(N94,"|",P94),base!$G$2:'base'!$G$1817,0)+1,6,4)))</f>
        <v/>
      </c>
      <c r="R94" s="219"/>
      <c r="S94" s="235"/>
      <c r="T94" s="235"/>
    </row>
    <row r="95" spans="1:20" x14ac:dyDescent="0.25">
      <c r="A95" s="207"/>
      <c r="B95" s="228" t="str">
        <f>IF(AND(G95&lt;&gt;"",H95&gt;0,I95&lt;&gt;"",J95&lt;&gt;0,K95&lt;&gt;0),COUNT($B$11:B94)+1,"")</f>
        <v/>
      </c>
      <c r="C95" s="209"/>
      <c r="D95" s="210"/>
      <c r="E95" s="207"/>
      <c r="F95" s="229"/>
      <c r="G95" s="212"/>
      <c r="H95" s="230"/>
      <c r="I95" s="231"/>
      <c r="J95" s="232" t="str">
        <f t="shared" si="6"/>
        <v/>
      </c>
      <c r="K95" s="233" t="str">
        <f t="shared" si="5"/>
        <v/>
      </c>
      <c r="L95" s="234"/>
      <c r="M95" s="234"/>
      <c r="N95" s="209"/>
      <c r="O95" s="227" t="str">
        <f ca="1">IF(N95="","", INDIRECT("base!"&amp;ADDRESS(MATCH(N95,base!$C$2:'base'!$C$133,0)+1,4,4)))</f>
        <v/>
      </c>
      <c r="P95" s="218"/>
      <c r="Q95" s="227" t="str">
        <f ca="1">IF(P95="","", INDIRECT("base!"&amp;ADDRESS(MATCH(CONCATENATE(N95,"|",P95),base!$G$2:'base'!$G$1817,0)+1,6,4)))</f>
        <v/>
      </c>
      <c r="R95" s="219"/>
      <c r="S95" s="235"/>
      <c r="T95" s="235"/>
    </row>
    <row r="96" spans="1:20" x14ac:dyDescent="0.25">
      <c r="A96" s="207"/>
      <c r="B96" s="228" t="str">
        <f>IF(AND(G96&lt;&gt;"",H96&gt;0,I96&lt;&gt;"",J96&lt;&gt;0,K96&lt;&gt;0),COUNT($B$11:B95)+1,"")</f>
        <v/>
      </c>
      <c r="C96" s="209"/>
      <c r="D96" s="210"/>
      <c r="E96" s="207"/>
      <c r="F96" s="229"/>
      <c r="G96" s="212"/>
      <c r="H96" s="230"/>
      <c r="I96" s="231"/>
      <c r="J96" s="232" t="str">
        <f t="shared" si="6"/>
        <v/>
      </c>
      <c r="K96" s="233" t="str">
        <f t="shared" si="5"/>
        <v/>
      </c>
      <c r="L96" s="234"/>
      <c r="M96" s="234"/>
      <c r="N96" s="209"/>
      <c r="O96" s="227" t="str">
        <f ca="1">IF(N96="","", INDIRECT("base!"&amp;ADDRESS(MATCH(N96,base!$C$2:'base'!$C$133,0)+1,4,4)))</f>
        <v/>
      </c>
      <c r="P96" s="218"/>
      <c r="Q96" s="227" t="str">
        <f ca="1">IF(P96="","", INDIRECT("base!"&amp;ADDRESS(MATCH(CONCATENATE(N96,"|",P96),base!$G$2:'base'!$G$1817,0)+1,6,4)))</f>
        <v/>
      </c>
      <c r="R96" s="219"/>
      <c r="S96" s="235"/>
      <c r="T96" s="235"/>
    </row>
    <row r="97" spans="1:20" x14ac:dyDescent="0.25">
      <c r="A97" s="207"/>
      <c r="B97" s="228" t="str">
        <f>IF(AND(G97&lt;&gt;"",H97&gt;0,I97&lt;&gt;"",J97&lt;&gt;0,K97&lt;&gt;0),COUNT($B$11:B96)+1,"")</f>
        <v/>
      </c>
      <c r="C97" s="209"/>
      <c r="D97" s="210"/>
      <c r="E97" s="207"/>
      <c r="F97" s="229"/>
      <c r="G97" s="212"/>
      <c r="H97" s="230"/>
      <c r="I97" s="231"/>
      <c r="J97" s="232" t="str">
        <f t="shared" si="6"/>
        <v/>
      </c>
      <c r="K97" s="233" t="str">
        <f t="shared" si="5"/>
        <v/>
      </c>
      <c r="L97" s="234"/>
      <c r="M97" s="234"/>
      <c r="N97" s="209"/>
      <c r="O97" s="227" t="str">
        <f ca="1">IF(N97="","", INDIRECT("base!"&amp;ADDRESS(MATCH(N97,base!$C$2:'base'!$C$133,0)+1,4,4)))</f>
        <v/>
      </c>
      <c r="P97" s="218"/>
      <c r="Q97" s="227" t="str">
        <f ca="1">IF(P97="","", INDIRECT("base!"&amp;ADDRESS(MATCH(CONCATENATE(N97,"|",P97),base!$G$2:'base'!$G$1817,0)+1,6,4)))</f>
        <v/>
      </c>
      <c r="R97" s="219"/>
      <c r="S97" s="235"/>
      <c r="T97" s="235"/>
    </row>
    <row r="98" spans="1:20" x14ac:dyDescent="0.25">
      <c r="A98" s="207"/>
      <c r="B98" s="228" t="str">
        <f>IF(AND(G98&lt;&gt;"",H98&gt;0,I98&lt;&gt;"",J98&lt;&gt;0,K98&lt;&gt;0),COUNT($B$11:B97)+1,"")</f>
        <v/>
      </c>
      <c r="C98" s="209"/>
      <c r="D98" s="210"/>
      <c r="E98" s="207"/>
      <c r="F98" s="229"/>
      <c r="G98" s="212"/>
      <c r="H98" s="230"/>
      <c r="I98" s="231"/>
      <c r="J98" s="232" t="str">
        <f t="shared" si="6"/>
        <v/>
      </c>
      <c r="K98" s="233" t="str">
        <f t="shared" si="5"/>
        <v/>
      </c>
      <c r="L98" s="234"/>
      <c r="M98" s="234"/>
      <c r="N98" s="209"/>
      <c r="O98" s="227" t="str">
        <f ca="1">IF(N98="","", INDIRECT("base!"&amp;ADDRESS(MATCH(N98,base!$C$2:'base'!$C$133,0)+1,4,4)))</f>
        <v/>
      </c>
      <c r="P98" s="218"/>
      <c r="Q98" s="227" t="str">
        <f ca="1">IF(P98="","", INDIRECT("base!"&amp;ADDRESS(MATCH(CONCATENATE(N98,"|",P98),base!$G$2:'base'!$G$1817,0)+1,6,4)))</f>
        <v/>
      </c>
      <c r="R98" s="219"/>
      <c r="S98" s="235"/>
      <c r="T98" s="235"/>
    </row>
    <row r="99" spans="1:20" x14ac:dyDescent="0.25">
      <c r="A99" s="207"/>
      <c r="B99" s="228" t="str">
        <f>IF(AND(G99&lt;&gt;"",H99&gt;0,I99&lt;&gt;"",J99&lt;&gt;0,K99&lt;&gt;0),COUNT($B$11:B98)+1,"")</f>
        <v/>
      </c>
      <c r="C99" s="209"/>
      <c r="D99" s="210"/>
      <c r="E99" s="207"/>
      <c r="F99" s="229"/>
      <c r="G99" s="212"/>
      <c r="H99" s="230"/>
      <c r="I99" s="231"/>
      <c r="J99" s="232" t="str">
        <f t="shared" si="6"/>
        <v/>
      </c>
      <c r="K99" s="233" t="str">
        <f t="shared" si="5"/>
        <v/>
      </c>
      <c r="L99" s="234"/>
      <c r="M99" s="234"/>
      <c r="N99" s="209"/>
      <c r="O99" s="227" t="str">
        <f ca="1">IF(N99="","", INDIRECT("base!"&amp;ADDRESS(MATCH(N99,base!$C$2:'base'!$C$133,0)+1,4,4)))</f>
        <v/>
      </c>
      <c r="P99" s="218"/>
      <c r="Q99" s="227" t="str">
        <f ca="1">IF(P99="","", INDIRECT("base!"&amp;ADDRESS(MATCH(CONCATENATE(N99,"|",P99),base!$G$2:'base'!$G$1817,0)+1,6,4)))</f>
        <v/>
      </c>
      <c r="R99" s="219"/>
      <c r="S99" s="235"/>
      <c r="T99" s="235"/>
    </row>
    <row r="100" spans="1:20" x14ac:dyDescent="0.25">
      <c r="A100" s="207"/>
      <c r="B100" s="228" t="str">
        <f>IF(AND(G100&lt;&gt;"",H100&gt;0,I100&lt;&gt;"",J100&lt;&gt;0,K100&lt;&gt;0),COUNT($B$11:B99)+1,"")</f>
        <v/>
      </c>
      <c r="C100" s="209"/>
      <c r="D100" s="210"/>
      <c r="E100" s="207"/>
      <c r="F100" s="229"/>
      <c r="G100" s="212"/>
      <c r="H100" s="230"/>
      <c r="I100" s="231"/>
      <c r="J100" s="232" t="str">
        <f t="shared" si="6"/>
        <v/>
      </c>
      <c r="K100" s="233" t="str">
        <f t="shared" si="5"/>
        <v/>
      </c>
      <c r="L100" s="234"/>
      <c r="M100" s="234"/>
      <c r="N100" s="209"/>
      <c r="O100" s="227" t="str">
        <f ca="1">IF(N100="","", INDIRECT("base!"&amp;ADDRESS(MATCH(N100,base!$C$2:'base'!$C$133,0)+1,4,4)))</f>
        <v/>
      </c>
      <c r="P100" s="218"/>
      <c r="Q100" s="227" t="str">
        <f ca="1">IF(P100="","", INDIRECT("base!"&amp;ADDRESS(MATCH(CONCATENATE(N100,"|",P100),base!$G$2:'base'!$G$1817,0)+1,6,4)))</f>
        <v/>
      </c>
      <c r="R100" s="219"/>
      <c r="S100" s="235"/>
      <c r="T100" s="235"/>
    </row>
    <row r="101" spans="1:20" x14ac:dyDescent="0.25">
      <c r="A101" s="207"/>
      <c r="B101" s="228" t="str">
        <f>IF(AND(G101&lt;&gt;"",H101&gt;0,I101&lt;&gt;"",J101&lt;&gt;0,K101&lt;&gt;0),COUNT($B$11:B100)+1,"")</f>
        <v/>
      </c>
      <c r="C101" s="209"/>
      <c r="D101" s="210"/>
      <c r="E101" s="207"/>
      <c r="F101" s="229"/>
      <c r="G101" s="212"/>
      <c r="H101" s="230"/>
      <c r="I101" s="231"/>
      <c r="J101" s="232" t="str">
        <f t="shared" si="6"/>
        <v/>
      </c>
      <c r="K101" s="233" t="str">
        <f t="shared" si="5"/>
        <v/>
      </c>
      <c r="L101" s="234"/>
      <c r="M101" s="234"/>
      <c r="N101" s="209"/>
      <c r="O101" s="227" t="str">
        <f ca="1">IF(N101="","", INDIRECT("base!"&amp;ADDRESS(MATCH(N101,base!$C$2:'base'!$C$133,0)+1,4,4)))</f>
        <v/>
      </c>
      <c r="P101" s="218"/>
      <c r="Q101" s="227" t="str">
        <f ca="1">IF(P101="","", INDIRECT("base!"&amp;ADDRESS(MATCH(CONCATENATE(N101,"|",P101),base!$G$2:'base'!$G$1817,0)+1,6,4)))</f>
        <v/>
      </c>
      <c r="R101" s="219"/>
      <c r="S101" s="235"/>
      <c r="T101" s="235"/>
    </row>
    <row r="102" spans="1:20" x14ac:dyDescent="0.25">
      <c r="A102" s="207"/>
      <c r="B102" s="228" t="str">
        <f>IF(AND(G102&lt;&gt;"",H102&gt;0,I102&lt;&gt;"",J102&lt;&gt;0,K102&lt;&gt;0),COUNT($B$11:B101)+1,"")</f>
        <v/>
      </c>
      <c r="C102" s="209"/>
      <c r="D102" s="210"/>
      <c r="E102" s="207"/>
      <c r="F102" s="229"/>
      <c r="G102" s="212"/>
      <c r="H102" s="230"/>
      <c r="I102" s="231"/>
      <c r="J102" s="232" t="str">
        <f t="shared" si="6"/>
        <v/>
      </c>
      <c r="K102" s="233" t="str">
        <f t="shared" si="5"/>
        <v/>
      </c>
      <c r="L102" s="234"/>
      <c r="M102" s="234"/>
      <c r="N102" s="209"/>
      <c r="O102" s="227" t="str">
        <f ca="1">IF(N102="","", INDIRECT("base!"&amp;ADDRESS(MATCH(N102,base!$C$2:'base'!$C$133,0)+1,4,4)))</f>
        <v/>
      </c>
      <c r="P102" s="218"/>
      <c r="Q102" s="227" t="str">
        <f ca="1">IF(P102="","", INDIRECT("base!"&amp;ADDRESS(MATCH(CONCATENATE(N102,"|",P102),base!$G$2:'base'!$G$1817,0)+1,6,4)))</f>
        <v/>
      </c>
      <c r="R102" s="219"/>
      <c r="S102" s="235"/>
      <c r="T102" s="235"/>
    </row>
    <row r="103" spans="1:20" x14ac:dyDescent="0.25">
      <c r="A103" s="207"/>
      <c r="B103" s="228" t="str">
        <f>IF(AND(G103&lt;&gt;"",H103&gt;0,I103&lt;&gt;"",J103&lt;&gt;0,K103&lt;&gt;0),COUNT($B$11:B102)+1,"")</f>
        <v/>
      </c>
      <c r="C103" s="209"/>
      <c r="D103" s="210"/>
      <c r="E103" s="207"/>
      <c r="F103" s="229"/>
      <c r="G103" s="212"/>
      <c r="H103" s="230"/>
      <c r="I103" s="231"/>
      <c r="J103" s="232" t="str">
        <f t="shared" si="6"/>
        <v/>
      </c>
      <c r="K103" s="233" t="str">
        <f t="shared" si="5"/>
        <v/>
      </c>
      <c r="L103" s="234"/>
      <c r="M103" s="234"/>
      <c r="N103" s="209"/>
      <c r="O103" s="227" t="str">
        <f ca="1">IF(N103="","", INDIRECT("base!"&amp;ADDRESS(MATCH(N103,base!$C$2:'base'!$C$133,0)+1,4,4)))</f>
        <v/>
      </c>
      <c r="P103" s="218"/>
      <c r="Q103" s="227" t="str">
        <f ca="1">IF(P103="","", INDIRECT("base!"&amp;ADDRESS(MATCH(CONCATENATE(N103,"|",P103),base!$G$2:'base'!$G$1817,0)+1,6,4)))</f>
        <v/>
      </c>
      <c r="R103" s="219"/>
      <c r="S103" s="235"/>
      <c r="T103" s="235"/>
    </row>
    <row r="104" spans="1:20" x14ac:dyDescent="0.25">
      <c r="A104" s="207"/>
      <c r="B104" s="228" t="str">
        <f>IF(AND(G104&lt;&gt;"",H104&gt;0,I104&lt;&gt;"",J104&lt;&gt;0,K104&lt;&gt;0),COUNT($B$11:B103)+1,"")</f>
        <v/>
      </c>
      <c r="C104" s="209"/>
      <c r="D104" s="210"/>
      <c r="E104" s="207"/>
      <c r="F104" s="229"/>
      <c r="G104" s="212"/>
      <c r="H104" s="230"/>
      <c r="I104" s="231"/>
      <c r="J104" s="232" t="str">
        <f t="shared" si="6"/>
        <v/>
      </c>
      <c r="K104" s="233" t="str">
        <f t="shared" si="5"/>
        <v/>
      </c>
      <c r="L104" s="234"/>
      <c r="M104" s="234"/>
      <c r="N104" s="209"/>
      <c r="O104" s="227" t="str">
        <f ca="1">IF(N104="","", INDIRECT("base!"&amp;ADDRESS(MATCH(N104,base!$C$2:'base'!$C$133,0)+1,4,4)))</f>
        <v/>
      </c>
      <c r="P104" s="218"/>
      <c r="Q104" s="227" t="str">
        <f ca="1">IF(P104="","", INDIRECT("base!"&amp;ADDRESS(MATCH(CONCATENATE(N104,"|",P104),base!$G$2:'base'!$G$1817,0)+1,6,4)))</f>
        <v/>
      </c>
      <c r="R104" s="219"/>
      <c r="S104" s="235"/>
      <c r="T104" s="235"/>
    </row>
    <row r="105" spans="1:20" x14ac:dyDescent="0.25">
      <c r="A105" s="207"/>
      <c r="B105" s="228" t="str">
        <f>IF(AND(G105&lt;&gt;"",H105&gt;0,I105&lt;&gt;"",J105&lt;&gt;0,K105&lt;&gt;0),COUNT($B$11:B104)+1,"")</f>
        <v/>
      </c>
      <c r="C105" s="209"/>
      <c r="D105" s="210"/>
      <c r="E105" s="207"/>
      <c r="F105" s="229"/>
      <c r="G105" s="212"/>
      <c r="H105" s="230"/>
      <c r="I105" s="231"/>
      <c r="J105" s="232" t="str">
        <f t="shared" si="6"/>
        <v/>
      </c>
      <c r="K105" s="233" t="str">
        <f t="shared" si="5"/>
        <v/>
      </c>
      <c r="L105" s="234"/>
      <c r="M105" s="234"/>
      <c r="N105" s="209"/>
      <c r="O105" s="227" t="str">
        <f ca="1">IF(N105="","", INDIRECT("base!"&amp;ADDRESS(MATCH(N105,base!$C$2:'base'!$C$133,0)+1,4,4)))</f>
        <v/>
      </c>
      <c r="P105" s="218"/>
      <c r="Q105" s="227" t="str">
        <f ca="1">IF(P105="","", INDIRECT("base!"&amp;ADDRESS(MATCH(CONCATENATE(N105,"|",P105),base!$G$2:'base'!$G$1817,0)+1,6,4)))</f>
        <v/>
      </c>
      <c r="R105" s="219"/>
      <c r="S105" s="235"/>
      <c r="T105" s="235"/>
    </row>
    <row r="106" spans="1:20" x14ac:dyDescent="0.25">
      <c r="A106" s="207"/>
      <c r="B106" s="228" t="str">
        <f>IF(AND(G106&lt;&gt;"",H106&gt;0,I106&lt;&gt;"",J106&lt;&gt;0,K106&lt;&gt;0),COUNT($B$11:B105)+1,"")</f>
        <v/>
      </c>
      <c r="C106" s="209"/>
      <c r="D106" s="210"/>
      <c r="E106" s="207"/>
      <c r="F106" s="229"/>
      <c r="G106" s="212"/>
      <c r="H106" s="230"/>
      <c r="I106" s="231"/>
      <c r="J106" s="232" t="str">
        <f t="shared" si="6"/>
        <v/>
      </c>
      <c r="K106" s="233" t="str">
        <f t="shared" si="5"/>
        <v/>
      </c>
      <c r="L106" s="234"/>
      <c r="M106" s="234"/>
      <c r="N106" s="209"/>
      <c r="O106" s="227" t="str">
        <f ca="1">IF(N106="","", INDIRECT("base!"&amp;ADDRESS(MATCH(N106,base!$C$2:'base'!$C$133,0)+1,4,4)))</f>
        <v/>
      </c>
      <c r="P106" s="218"/>
      <c r="Q106" s="227" t="str">
        <f ca="1">IF(P106="","", INDIRECT("base!"&amp;ADDRESS(MATCH(CONCATENATE(N106,"|",P106),base!$G$2:'base'!$G$1817,0)+1,6,4)))</f>
        <v/>
      </c>
      <c r="R106" s="219"/>
      <c r="S106" s="235"/>
      <c r="T106" s="235"/>
    </row>
    <row r="107" spans="1:20" x14ac:dyDescent="0.25">
      <c r="A107" s="207"/>
      <c r="B107" s="228" t="str">
        <f>IF(AND(G107&lt;&gt;"",H107&gt;0,I107&lt;&gt;"",J107&lt;&gt;0,K107&lt;&gt;0),COUNT($B$11:B106)+1,"")</f>
        <v/>
      </c>
      <c r="C107" s="209"/>
      <c r="D107" s="210"/>
      <c r="E107" s="207"/>
      <c r="F107" s="229"/>
      <c r="G107" s="212"/>
      <c r="H107" s="230"/>
      <c r="I107" s="231"/>
      <c r="J107" s="232" t="str">
        <f t="shared" si="6"/>
        <v/>
      </c>
      <c r="K107" s="233" t="str">
        <f t="shared" si="5"/>
        <v/>
      </c>
      <c r="L107" s="234"/>
      <c r="M107" s="234"/>
      <c r="N107" s="209"/>
      <c r="O107" s="227" t="str">
        <f ca="1">IF(N107="","", INDIRECT("base!"&amp;ADDRESS(MATCH(N107,base!$C$2:'base'!$C$133,0)+1,4,4)))</f>
        <v/>
      </c>
      <c r="P107" s="218"/>
      <c r="Q107" s="227" t="str">
        <f ca="1">IF(P107="","", INDIRECT("base!"&amp;ADDRESS(MATCH(CONCATENATE(N107,"|",P107),base!$G$2:'base'!$G$1817,0)+1,6,4)))</f>
        <v/>
      </c>
      <c r="R107" s="219"/>
      <c r="S107" s="235"/>
      <c r="T107" s="235"/>
    </row>
    <row r="108" spans="1:20" x14ac:dyDescent="0.25">
      <c r="A108" s="207"/>
      <c r="B108" s="228" t="str">
        <f>IF(AND(G108&lt;&gt;"",H108&gt;0,I108&lt;&gt;"",J108&lt;&gt;0,K108&lt;&gt;0),COUNT($B$11:B107)+1,"")</f>
        <v/>
      </c>
      <c r="C108" s="209"/>
      <c r="D108" s="210"/>
      <c r="E108" s="207"/>
      <c r="F108" s="229"/>
      <c r="G108" s="212"/>
      <c r="H108" s="230"/>
      <c r="I108" s="231"/>
      <c r="J108" s="232" t="str">
        <f t="shared" si="6"/>
        <v/>
      </c>
      <c r="K108" s="233" t="str">
        <f t="shared" ref="K108:K113" si="7">IFERROR(IF(H108*J108&lt;&gt;0,ROUND(ROUND(H108,4)*ROUND(J108,4),2),""),"")</f>
        <v/>
      </c>
      <c r="L108" s="234"/>
      <c r="M108" s="234"/>
      <c r="N108" s="209"/>
      <c r="O108" s="227" t="str">
        <f ca="1">IF(N108="","", INDIRECT("base!"&amp;ADDRESS(MATCH(N108,base!$C$2:'base'!$C$133,0)+1,4,4)))</f>
        <v/>
      </c>
      <c r="P108" s="218"/>
      <c r="Q108" s="227" t="str">
        <f ca="1">IF(P108="","", INDIRECT("base!"&amp;ADDRESS(MATCH(CONCATENATE(N108,"|",P108),base!$G$2:'base'!$G$1817,0)+1,6,4)))</f>
        <v/>
      </c>
      <c r="R108" s="219"/>
      <c r="S108" s="235"/>
      <c r="T108" s="235"/>
    </row>
    <row r="109" spans="1:20" x14ac:dyDescent="0.25">
      <c r="A109" s="207"/>
      <c r="B109" s="228" t="str">
        <f>IF(AND(G109&lt;&gt;"",H109&gt;0,I109&lt;&gt;"",J109&lt;&gt;0,K109&lt;&gt;0),COUNT($B$11:B108)+1,"")</f>
        <v/>
      </c>
      <c r="C109" s="209"/>
      <c r="D109" s="210"/>
      <c r="E109" s="207"/>
      <c r="F109" s="229"/>
      <c r="G109" s="212"/>
      <c r="H109" s="230"/>
      <c r="I109" s="231"/>
      <c r="J109" s="232" t="str">
        <f t="shared" si="6"/>
        <v/>
      </c>
      <c r="K109" s="233" t="str">
        <f t="shared" si="7"/>
        <v/>
      </c>
      <c r="L109" s="234"/>
      <c r="M109" s="234"/>
      <c r="N109" s="209"/>
      <c r="O109" s="227" t="str">
        <f ca="1">IF(N109="","", INDIRECT("base!"&amp;ADDRESS(MATCH(N109,base!$C$2:'base'!$C$133,0)+1,4,4)))</f>
        <v/>
      </c>
      <c r="P109" s="218"/>
      <c r="Q109" s="227" t="str">
        <f ca="1">IF(P109="","", INDIRECT("base!"&amp;ADDRESS(MATCH(CONCATENATE(N109,"|",P109),base!$G$2:'base'!$G$1817,0)+1,6,4)))</f>
        <v/>
      </c>
      <c r="R109" s="219"/>
      <c r="S109" s="235"/>
      <c r="T109" s="235"/>
    </row>
    <row r="110" spans="1:20" x14ac:dyDescent="0.25">
      <c r="A110" s="207"/>
      <c r="B110" s="228" t="str">
        <f>IF(AND(G110&lt;&gt;"",H110&gt;0,I110&lt;&gt;"",J110&lt;&gt;0,K110&lt;&gt;0),COUNT($B$11:B109)+1,"")</f>
        <v/>
      </c>
      <c r="C110" s="209"/>
      <c r="D110" s="210"/>
      <c r="E110" s="207"/>
      <c r="F110" s="229"/>
      <c r="G110" s="212"/>
      <c r="H110" s="230"/>
      <c r="I110" s="231"/>
      <c r="J110" s="232" t="str">
        <f t="shared" si="6"/>
        <v/>
      </c>
      <c r="K110" s="233" t="str">
        <f t="shared" si="7"/>
        <v/>
      </c>
      <c r="L110" s="234"/>
      <c r="M110" s="234"/>
      <c r="N110" s="209"/>
      <c r="O110" s="227" t="str">
        <f ca="1">IF(N110="","", INDIRECT("base!"&amp;ADDRESS(MATCH(N110,base!$C$2:'base'!$C$133,0)+1,4,4)))</f>
        <v/>
      </c>
      <c r="P110" s="218"/>
      <c r="Q110" s="227" t="str">
        <f ca="1">IF(P110="","", INDIRECT("base!"&amp;ADDRESS(MATCH(CONCATENATE(N110,"|",P110),base!$G$2:'base'!$G$1817,0)+1,6,4)))</f>
        <v/>
      </c>
      <c r="R110" s="219"/>
      <c r="S110" s="235"/>
      <c r="T110" s="235"/>
    </row>
    <row r="111" spans="1:20" x14ac:dyDescent="0.25">
      <c r="A111" s="207"/>
      <c r="B111" s="228" t="str">
        <f>IF(AND(G111&lt;&gt;"",H111&gt;0,I111&lt;&gt;"",J111&lt;&gt;0,K111&lt;&gt;0),COUNT($B$11:B110)+1,"")</f>
        <v/>
      </c>
      <c r="C111" s="209"/>
      <c r="D111" s="210"/>
      <c r="E111" s="207"/>
      <c r="F111" s="229"/>
      <c r="G111" s="212"/>
      <c r="H111" s="230"/>
      <c r="I111" s="231"/>
      <c r="J111" s="232" t="str">
        <f t="shared" si="6"/>
        <v/>
      </c>
      <c r="K111" s="233" t="str">
        <f t="shared" si="7"/>
        <v/>
      </c>
      <c r="L111" s="234"/>
      <c r="M111" s="234"/>
      <c r="N111" s="209"/>
      <c r="O111" s="227" t="str">
        <f ca="1">IF(N111="","", INDIRECT("base!"&amp;ADDRESS(MATCH(N111,base!$C$2:'base'!$C$133,0)+1,4,4)))</f>
        <v/>
      </c>
      <c r="P111" s="218"/>
      <c r="Q111" s="227" t="str">
        <f ca="1">IF(P111="","", INDIRECT("base!"&amp;ADDRESS(MATCH(CONCATENATE(N111,"|",P111),base!$G$2:'base'!$G$1817,0)+1,6,4)))</f>
        <v/>
      </c>
      <c r="R111" s="219"/>
      <c r="S111" s="235"/>
      <c r="T111" s="235"/>
    </row>
    <row r="112" spans="1:20" x14ac:dyDescent="0.25">
      <c r="A112" s="207"/>
      <c r="B112" s="228" t="str">
        <f>IF(AND(G112&lt;&gt;"",H112&gt;0,I112&lt;&gt;"",J112&lt;&gt;0,K112&lt;&gt;0),COUNT($B$11:B111)+1,"")</f>
        <v/>
      </c>
      <c r="C112" s="209"/>
      <c r="D112" s="210"/>
      <c r="E112" s="207"/>
      <c r="F112" s="229"/>
      <c r="G112" s="212"/>
      <c r="H112" s="230"/>
      <c r="I112" s="231"/>
      <c r="J112" s="232" t="str">
        <f t="shared" si="6"/>
        <v/>
      </c>
      <c r="K112" s="233" t="str">
        <f t="shared" si="7"/>
        <v/>
      </c>
      <c r="L112" s="234"/>
      <c r="M112" s="234"/>
      <c r="N112" s="209"/>
      <c r="O112" s="227" t="str">
        <f ca="1">IF(N112="","", INDIRECT("base!"&amp;ADDRESS(MATCH(N112,base!$C$2:'base'!$C$133,0)+1,4,4)))</f>
        <v/>
      </c>
      <c r="P112" s="218"/>
      <c r="Q112" s="227" t="str">
        <f ca="1">IF(P112="","", INDIRECT("base!"&amp;ADDRESS(MATCH(CONCATENATE(N112,"|",P112),base!$G$2:'base'!$G$1817,0)+1,6,4)))</f>
        <v/>
      </c>
      <c r="R112" s="219"/>
      <c r="S112" s="235"/>
      <c r="T112" s="235"/>
    </row>
    <row r="113" spans="1:20" x14ac:dyDescent="0.25">
      <c r="A113" s="207"/>
      <c r="B113" s="228" t="str">
        <f>IF(AND(G113&lt;&gt;"",H113&gt;0,I113&lt;&gt;"",J113&lt;&gt;0,K113&lt;&gt;0),COUNT($B$11:B112)+1,"")</f>
        <v/>
      </c>
      <c r="C113" s="209"/>
      <c r="D113" s="210"/>
      <c r="E113" s="207"/>
      <c r="F113" s="229"/>
      <c r="G113" s="212"/>
      <c r="H113" s="230"/>
      <c r="I113" s="231"/>
      <c r="J113" s="232" t="str">
        <f t="shared" si="6"/>
        <v/>
      </c>
      <c r="K113" s="233" t="str">
        <f t="shared" si="7"/>
        <v/>
      </c>
      <c r="L113" s="234"/>
      <c r="M113" s="234"/>
      <c r="N113" s="209"/>
      <c r="O113" s="227" t="str">
        <f ca="1">IF(N113="","", INDIRECT("base!"&amp;ADDRESS(MATCH(N113,base!$C$2:'base'!$C$133,0)+1,4,4)))</f>
        <v/>
      </c>
      <c r="P113" s="218"/>
      <c r="Q113" s="227" t="str">
        <f ca="1">IF(P113="","", INDIRECT("base!"&amp;ADDRESS(MATCH(CONCATENATE(N113,"|",P113),base!$G$2:'base'!$G$1817,0)+1,6,4)))</f>
        <v/>
      </c>
      <c r="R113" s="219"/>
      <c r="S113" s="235"/>
      <c r="T113" s="235"/>
    </row>
  </sheetData>
  <sheetProtection password="DEF7" sheet="1" objects="1" scenarios="1" formatCells="0" formatColumns="0" formatRows="0" insertRows="0" deleteRows="0"/>
  <mergeCells count="20">
    <mergeCell ref="A1:K1"/>
    <mergeCell ref="C2:G2"/>
    <mergeCell ref="A3:B3"/>
    <mergeCell ref="C4:I4"/>
    <mergeCell ref="C3:K3"/>
    <mergeCell ref="A10:A11"/>
    <mergeCell ref="C10:C11"/>
    <mergeCell ref="G10:G11"/>
    <mergeCell ref="B10:B11"/>
    <mergeCell ref="E10:E11"/>
    <mergeCell ref="D10:D11"/>
    <mergeCell ref="F10:F11"/>
    <mergeCell ref="S10:S11"/>
    <mergeCell ref="T10:T11"/>
    <mergeCell ref="R10:R11"/>
    <mergeCell ref="C5:G5"/>
    <mergeCell ref="C6:G6"/>
    <mergeCell ref="N10:O10"/>
    <mergeCell ref="P10:Q10"/>
    <mergeCell ref="H10:M10"/>
  </mergeCells>
  <dataValidations disablePrompts="1"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 xr:uid="{00000000-0002-0000-0100-000000000000}">
      <formula1>INDIRECT(CONCATENATE("F_",N12))</formula1>
    </dataValidation>
  </dataValidations>
  <pageMargins left="0.511811024" right="0.511811024" top="0.78740157499999996" bottom="0.78740157499999996" header="0.31496062000000002" footer="0.31496062000000002"/>
  <pageSetup paperSize="9" scale="40" fitToHeight="0" orientation="landscape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7">
        <x14:dataValidation type="list" allowBlank="1" showInputMessage="1" showErrorMessage="1" errorTitle="Tipo de Orçamento Inválido" error="O tipo de orçamento informado é inválido._x000a_Selecione o tipo de orçamento na lista suspensa." xr:uid="{00000000-0002-0000-0100-000001000000}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2000000}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xr:uid="{00000000-0002-0000-0100-000003000000}">
          <x14:formula1>
            <xm:f>base!#REF!</xm:f>
          </x14:formula1>
          <xm:sqref>D3:D6 D1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xr:uid="{00000000-0002-0000-0100-000004000000}">
          <x14:formula1>
            <xm:f>base!$N$2:$N$36</xm:f>
          </x14:formula1>
          <xm:sqref>D12:D1048576</xm:sqref>
        </x14:dataValidation>
        <x14:dataValidation type="list" allowBlank="1" showInputMessage="1" showErrorMessage="1" xr:uid="{00000000-0002-0000-0100-000005000000}">
          <x14:formula1>
            <xm:f>base!$I$2:$I$126</xm:f>
          </x14:formula1>
          <xm:sqref>I10 I1 I3:I4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00000000-0002-0000-0100-000006000000}">
          <x14:formula1>
            <xm:f>base!$I$2:$I$126</xm:f>
          </x14:formula1>
          <xm:sqref>I12:I1048576</xm:sqref>
        </x14:dataValidation>
        <x14:dataValidation type="list" allowBlank="1" showInputMessage="1" showErrorMessage="1" xr:uid="{00000000-0002-0000-0100-000007000000}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67"/>
  <sheetViews>
    <sheetView zoomScale="80" zoomScaleNormal="80" workbookViewId="0">
      <selection activeCell="C68" sqref="C68"/>
    </sheetView>
  </sheetViews>
  <sheetFormatPr defaultRowHeight="15" x14ac:dyDescent="0.25"/>
  <cols>
    <col min="1" max="1" width="14.28515625" bestFit="1" customWidth="1"/>
    <col min="2" max="2" width="12.85546875" customWidth="1"/>
    <col min="3" max="3" width="72.28515625" style="160" customWidth="1"/>
    <col min="5" max="6" width="9.28515625" bestFit="1" customWidth="1"/>
    <col min="7" max="7" width="9.5703125" bestFit="1" customWidth="1"/>
    <col min="8" max="8" width="10.140625" bestFit="1" customWidth="1"/>
    <col min="9" max="9" width="10.140625" customWidth="1"/>
    <col min="10" max="11" width="18" bestFit="1" customWidth="1"/>
  </cols>
  <sheetData>
    <row r="1" spans="1:11" ht="15.75" thickBot="1" x14ac:dyDescent="0.3">
      <c r="A1" s="305" t="s">
        <v>4045</v>
      </c>
      <c r="B1" s="306"/>
      <c r="C1" s="306"/>
      <c r="D1" s="306"/>
      <c r="E1" s="306"/>
      <c r="F1" s="306"/>
      <c r="G1" s="306"/>
      <c r="H1" s="306"/>
      <c r="I1" s="306"/>
      <c r="J1" s="306"/>
    </row>
    <row r="2" spans="1:11" ht="15.75" thickBot="1" x14ac:dyDescent="0.3">
      <c r="A2" s="115" t="s">
        <v>0</v>
      </c>
      <c r="B2" s="116"/>
      <c r="C2" s="307" t="str">
        <f>Identificação!B2</f>
        <v>Pregão Lei 14.133/21 Eletrônico</v>
      </c>
      <c r="D2" s="307"/>
      <c r="E2" s="307"/>
      <c r="F2" s="307"/>
      <c r="G2" s="26" t="s">
        <v>151</v>
      </c>
      <c r="H2" s="117" t="str">
        <f>IF([1]Identificação!E2=0,"",[1]Identificação!E2)</f>
        <v/>
      </c>
      <c r="I2" s="26" t="s">
        <v>152</v>
      </c>
      <c r="J2" s="27">
        <f>Identificação!G2</f>
        <v>2024</v>
      </c>
    </row>
    <row r="3" spans="1:11" ht="15.75" thickBot="1" x14ac:dyDescent="0.3">
      <c r="A3" s="308" t="s">
        <v>153</v>
      </c>
      <c r="B3" s="309"/>
      <c r="C3" s="310" t="str">
        <f>Identificação!B3</f>
        <v>Registro de preços para futura e eventual contratação de serviços de manutenção e recuperação de passeios públicos, incluindo material e mão de obra.</v>
      </c>
      <c r="D3" s="310"/>
      <c r="E3" s="310"/>
      <c r="F3" s="310"/>
      <c r="G3" s="310"/>
      <c r="H3" s="310"/>
      <c r="I3" s="310"/>
      <c r="J3" s="310"/>
    </row>
    <row r="4" spans="1:11" ht="15.75" thickBot="1" x14ac:dyDescent="0.3">
      <c r="A4" s="118" t="s">
        <v>176</v>
      </c>
      <c r="B4" s="119"/>
      <c r="C4" s="311" t="str">
        <f>Identificação!B4</f>
        <v>Prefeitura Municipal de Montenegro</v>
      </c>
      <c r="D4" s="311"/>
      <c r="E4" s="311"/>
      <c r="F4" s="311"/>
      <c r="G4" s="311"/>
      <c r="H4" s="311"/>
      <c r="I4" s="40" t="s">
        <v>173</v>
      </c>
      <c r="J4" s="86" t="str">
        <f>Identificação!G4</f>
        <v>90.895.905/0001-60</v>
      </c>
    </row>
    <row r="5" spans="1:11" ht="15.75" thickBot="1" x14ac:dyDescent="0.3">
      <c r="A5" s="118" t="s">
        <v>169</v>
      </c>
      <c r="B5" s="119"/>
      <c r="C5" s="312" t="str">
        <f>Identificação!B5</f>
        <v>Obras e Serviços de Engenharia</v>
      </c>
      <c r="D5" s="312"/>
      <c r="E5" s="312"/>
      <c r="F5" s="312"/>
      <c r="G5" s="313"/>
      <c r="H5" s="18"/>
      <c r="I5" s="120"/>
      <c r="J5" s="11"/>
      <c r="K5" s="12"/>
    </row>
    <row r="6" spans="1:11" ht="15.75" thickBot="1" x14ac:dyDescent="0.3">
      <c r="A6" s="301" t="s">
        <v>3762</v>
      </c>
      <c r="B6" s="302"/>
      <c r="C6" s="303">
        <f>Identificação!B6</f>
        <v>1313056.8999999999</v>
      </c>
      <c r="D6" s="303"/>
      <c r="E6" s="303"/>
      <c r="F6" s="303"/>
      <c r="G6" s="304"/>
      <c r="H6" s="18"/>
      <c r="I6" s="92"/>
      <c r="J6" s="5"/>
      <c r="K6" s="6"/>
    </row>
    <row r="7" spans="1:11" x14ac:dyDescent="0.25">
      <c r="A7" s="92"/>
      <c r="B7" s="92"/>
      <c r="C7" s="156"/>
      <c r="D7" s="93"/>
      <c r="E7" s="94"/>
      <c r="F7" s="94"/>
      <c r="G7" s="96"/>
      <c r="H7" s="10"/>
      <c r="I7" s="92"/>
      <c r="J7" s="5"/>
      <c r="K7" s="6"/>
    </row>
    <row r="8" spans="1:11" ht="16.5" x14ac:dyDescent="0.3">
      <c r="A8" s="293" t="s">
        <v>4089</v>
      </c>
      <c r="B8" s="294"/>
      <c r="C8" s="294"/>
      <c r="D8" s="294"/>
      <c r="E8" s="294"/>
      <c r="F8" s="294"/>
      <c r="G8" s="294"/>
      <c r="H8" s="294"/>
      <c r="I8" s="294"/>
      <c r="J8" s="295"/>
    </row>
    <row r="9" spans="1:11" ht="16.5" x14ac:dyDescent="0.25">
      <c r="A9" s="296" t="s">
        <v>4046</v>
      </c>
      <c r="B9" s="296"/>
      <c r="C9" s="297" t="s">
        <v>4047</v>
      </c>
      <c r="D9" s="296" t="s">
        <v>3758</v>
      </c>
      <c r="E9" s="297" t="s">
        <v>4048</v>
      </c>
      <c r="F9" s="298" t="s">
        <v>4049</v>
      </c>
      <c r="G9" s="299"/>
      <c r="H9" s="298" t="s">
        <v>4050</v>
      </c>
      <c r="I9" s="299"/>
      <c r="J9" s="300" t="s">
        <v>4051</v>
      </c>
    </row>
    <row r="10" spans="1:11" ht="33" x14ac:dyDescent="0.25">
      <c r="A10" s="296"/>
      <c r="B10" s="296"/>
      <c r="C10" s="297"/>
      <c r="D10" s="296"/>
      <c r="E10" s="297"/>
      <c r="F10" s="144" t="s">
        <v>4053</v>
      </c>
      <c r="G10" s="144" t="s">
        <v>4052</v>
      </c>
      <c r="H10" s="144" t="s">
        <v>4053</v>
      </c>
      <c r="I10" s="144" t="s">
        <v>4052</v>
      </c>
      <c r="J10" s="300"/>
    </row>
    <row r="11" spans="1:11" ht="33" x14ac:dyDescent="0.25">
      <c r="A11" s="145" t="s">
        <v>3776</v>
      </c>
      <c r="B11" s="145">
        <v>97083</v>
      </c>
      <c r="C11" s="157" t="s">
        <v>4090</v>
      </c>
      <c r="D11" s="145" t="s">
        <v>4057</v>
      </c>
      <c r="E11" s="146">
        <v>1</v>
      </c>
      <c r="F11" s="147">
        <f>3.05-G11</f>
        <v>0.89999999999999991</v>
      </c>
      <c r="G11" s="147">
        <v>2.15</v>
      </c>
      <c r="H11" s="148">
        <f>TRUNC((E11*F11),2)</f>
        <v>0.9</v>
      </c>
      <c r="I11" s="148">
        <f>TRUNC((E11*G11),2)</f>
        <v>2.15</v>
      </c>
      <c r="J11" s="149">
        <f>TRUNC((H11+I11),2)</f>
        <v>3.05</v>
      </c>
    </row>
    <row r="12" spans="1:11" ht="33" x14ac:dyDescent="0.25">
      <c r="A12" s="145" t="s">
        <v>4091</v>
      </c>
      <c r="B12" s="145">
        <v>100324</v>
      </c>
      <c r="C12" s="150" t="s">
        <v>4092</v>
      </c>
      <c r="D12" s="145" t="s">
        <v>4093</v>
      </c>
      <c r="E12" s="148">
        <v>0.05</v>
      </c>
      <c r="F12" s="148">
        <f>151.32-G12</f>
        <v>113.38999999999999</v>
      </c>
      <c r="G12" s="148">
        <v>37.93</v>
      </c>
      <c r="H12" s="148">
        <f>TRUNC((E12*F12),2)</f>
        <v>5.66</v>
      </c>
      <c r="I12" s="148">
        <f>TRUNC((E12*G12),2)</f>
        <v>1.89</v>
      </c>
      <c r="J12" s="149">
        <f>TRUNC((H12+I12),2)</f>
        <v>7.55</v>
      </c>
    </row>
    <row r="13" spans="1:11" ht="16.5" x14ac:dyDescent="0.25">
      <c r="A13" s="145" t="s">
        <v>4094</v>
      </c>
      <c r="B13" s="145">
        <v>1</v>
      </c>
      <c r="C13" s="150" t="s">
        <v>4095</v>
      </c>
      <c r="D13" s="145" t="s">
        <v>4057</v>
      </c>
      <c r="E13" s="146">
        <v>1</v>
      </c>
      <c r="F13" s="148">
        <f>'Preço de Mercado'!E16</f>
        <v>125.28000000000002</v>
      </c>
      <c r="G13" s="148">
        <v>0</v>
      </c>
      <c r="H13" s="148">
        <f>TRUNC((E13*F13),2)</f>
        <v>125.28</v>
      </c>
      <c r="I13" s="148">
        <f>TRUNC((E13*G13),2)</f>
        <v>0</v>
      </c>
      <c r="J13" s="149">
        <f>TRUNC((H13+I13),2)</f>
        <v>125.28</v>
      </c>
    </row>
    <row r="14" spans="1:11" ht="16.5" x14ac:dyDescent="0.25">
      <c r="A14" s="145" t="s">
        <v>3776</v>
      </c>
      <c r="B14" s="145">
        <v>88309</v>
      </c>
      <c r="C14" s="150" t="s">
        <v>4058</v>
      </c>
      <c r="D14" s="145" t="s">
        <v>4055</v>
      </c>
      <c r="E14" s="146">
        <v>0.3</v>
      </c>
      <c r="F14" s="148">
        <f>24.11-G14</f>
        <v>5.8499999999999979</v>
      </c>
      <c r="G14" s="148">
        <v>18.260000000000002</v>
      </c>
      <c r="H14" s="148">
        <f>TRUNC((E14*F14),2)</f>
        <v>1.75</v>
      </c>
      <c r="I14" s="148">
        <f>TRUNC((E14*G14),2)</f>
        <v>5.47</v>
      </c>
      <c r="J14" s="149">
        <f>TRUNC((H14+I14),2)</f>
        <v>7.22</v>
      </c>
    </row>
    <row r="15" spans="1:11" ht="17.25" thickBot="1" x14ac:dyDescent="0.3">
      <c r="A15" s="145" t="s">
        <v>3776</v>
      </c>
      <c r="B15" s="145">
        <v>88316</v>
      </c>
      <c r="C15" s="150" t="s">
        <v>4056</v>
      </c>
      <c r="D15" s="145" t="s">
        <v>4055</v>
      </c>
      <c r="E15" s="146">
        <v>0.3</v>
      </c>
      <c r="F15" s="148">
        <f>20.08-G15</f>
        <v>5.7299999999999986</v>
      </c>
      <c r="G15" s="148">
        <v>14.35</v>
      </c>
      <c r="H15" s="148">
        <f>TRUNC((E15*F15),2)</f>
        <v>1.71</v>
      </c>
      <c r="I15" s="148">
        <f>TRUNC((E15*G15),2)</f>
        <v>4.3</v>
      </c>
      <c r="J15" s="149">
        <f>TRUNC((H15+I15),2)</f>
        <v>6.01</v>
      </c>
    </row>
    <row r="16" spans="1:11" ht="17.25" thickBot="1" x14ac:dyDescent="0.35">
      <c r="A16" s="151"/>
      <c r="B16" s="151"/>
      <c r="C16" s="158"/>
      <c r="D16" s="151"/>
      <c r="E16" s="151"/>
      <c r="F16" s="152"/>
      <c r="G16" s="152"/>
      <c r="H16" s="153">
        <f>TRUNC(SUM(H11:H15),2)</f>
        <v>135.30000000000001</v>
      </c>
      <c r="I16" s="153">
        <f>TRUNC(SUM(I11:I15),2)</f>
        <v>13.81</v>
      </c>
      <c r="J16" s="153">
        <f>TRUNC(SUM(J11:J15),2)</f>
        <v>149.11000000000001</v>
      </c>
    </row>
    <row r="17" spans="1:10" ht="16.5" x14ac:dyDescent="0.3">
      <c r="A17" s="151"/>
      <c r="B17" s="151"/>
      <c r="C17" s="158"/>
      <c r="D17" s="151"/>
      <c r="E17" s="151"/>
      <c r="F17" s="152"/>
      <c r="G17" s="152"/>
      <c r="H17" s="154"/>
      <c r="I17" s="154"/>
      <c r="J17" s="154"/>
    </row>
    <row r="18" spans="1:10" ht="16.5" x14ac:dyDescent="0.3">
      <c r="A18" s="293" t="s">
        <v>4096</v>
      </c>
      <c r="B18" s="294"/>
      <c r="C18" s="294"/>
      <c r="D18" s="294"/>
      <c r="E18" s="294"/>
      <c r="F18" s="294"/>
      <c r="G18" s="294"/>
      <c r="H18" s="294"/>
      <c r="I18" s="294"/>
      <c r="J18" s="295"/>
    </row>
    <row r="19" spans="1:10" ht="16.5" x14ac:dyDescent="0.25">
      <c r="A19" s="296" t="s">
        <v>4046</v>
      </c>
      <c r="B19" s="296"/>
      <c r="C19" s="297" t="s">
        <v>4047</v>
      </c>
      <c r="D19" s="296" t="s">
        <v>3758</v>
      </c>
      <c r="E19" s="297" t="s">
        <v>4048</v>
      </c>
      <c r="F19" s="298" t="s">
        <v>4049</v>
      </c>
      <c r="G19" s="299"/>
      <c r="H19" s="298" t="s">
        <v>4050</v>
      </c>
      <c r="I19" s="299"/>
      <c r="J19" s="300" t="s">
        <v>4051</v>
      </c>
    </row>
    <row r="20" spans="1:10" ht="33" x14ac:dyDescent="0.25">
      <c r="A20" s="296"/>
      <c r="B20" s="296"/>
      <c r="C20" s="297"/>
      <c r="D20" s="296"/>
      <c r="E20" s="297"/>
      <c r="F20" s="144" t="s">
        <v>4053</v>
      </c>
      <c r="G20" s="144" t="s">
        <v>4052</v>
      </c>
      <c r="H20" s="144" t="s">
        <v>4053</v>
      </c>
      <c r="I20" s="144" t="s">
        <v>4052</v>
      </c>
      <c r="J20" s="300"/>
    </row>
    <row r="21" spans="1:10" ht="33" x14ac:dyDescent="0.25">
      <c r="A21" s="145" t="s">
        <v>3776</v>
      </c>
      <c r="B21" s="145">
        <v>97083</v>
      </c>
      <c r="C21" s="157" t="s">
        <v>4090</v>
      </c>
      <c r="D21" s="145" t="s">
        <v>4057</v>
      </c>
      <c r="E21" s="146">
        <v>1</v>
      </c>
      <c r="F21" s="147">
        <f>3.05-G21</f>
        <v>0.89999999999999991</v>
      </c>
      <c r="G21" s="147">
        <v>2.15</v>
      </c>
      <c r="H21" s="148">
        <f>TRUNC((E21*F21),2)</f>
        <v>0.9</v>
      </c>
      <c r="I21" s="148">
        <f>TRUNC((E21*G21),2)</f>
        <v>2.15</v>
      </c>
      <c r="J21" s="149">
        <f>TRUNC((H21+I21),2)</f>
        <v>3.05</v>
      </c>
    </row>
    <row r="22" spans="1:10" ht="33" x14ac:dyDescent="0.25">
      <c r="A22" s="145" t="s">
        <v>4091</v>
      </c>
      <c r="B22" s="145">
        <v>100324</v>
      </c>
      <c r="C22" s="150" t="s">
        <v>4092</v>
      </c>
      <c r="D22" s="145" t="s">
        <v>4093</v>
      </c>
      <c r="E22" s="148">
        <v>0.05</v>
      </c>
      <c r="F22" s="148">
        <f>151.32-G22</f>
        <v>113.38999999999999</v>
      </c>
      <c r="G22" s="148">
        <v>37.93</v>
      </c>
      <c r="H22" s="148">
        <f>TRUNC((E22*F22),2)</f>
        <v>5.66</v>
      </c>
      <c r="I22" s="148">
        <f>TRUNC((E22*G22),2)</f>
        <v>1.89</v>
      </c>
      <c r="J22" s="149">
        <f>TRUNC((H22+I22),2)</f>
        <v>7.55</v>
      </c>
    </row>
    <row r="23" spans="1:10" ht="16.5" x14ac:dyDescent="0.25">
      <c r="A23" s="145" t="s">
        <v>4094</v>
      </c>
      <c r="B23" s="145">
        <v>2</v>
      </c>
      <c r="C23" s="150" t="s">
        <v>4097</v>
      </c>
      <c r="D23" s="145" t="s">
        <v>4057</v>
      </c>
      <c r="E23" s="146">
        <v>1</v>
      </c>
      <c r="F23" s="148">
        <f>'Preço de Mercado'!E25</f>
        <v>49.5</v>
      </c>
      <c r="G23" s="148">
        <v>0</v>
      </c>
      <c r="H23" s="148">
        <f>TRUNC((E23*F23),2)</f>
        <v>49.5</v>
      </c>
      <c r="I23" s="148">
        <f>TRUNC((E23*G23),2)</f>
        <v>0</v>
      </c>
      <c r="J23" s="149">
        <f>TRUNC((H23+I23),2)</f>
        <v>49.5</v>
      </c>
    </row>
    <row r="24" spans="1:10" ht="16.5" x14ac:dyDescent="0.25">
      <c r="A24" s="145" t="s">
        <v>3776</v>
      </c>
      <c r="B24" s="145">
        <v>88309</v>
      </c>
      <c r="C24" s="150" t="s">
        <v>4058</v>
      </c>
      <c r="D24" s="145" t="s">
        <v>4055</v>
      </c>
      <c r="E24" s="146">
        <v>0.3</v>
      </c>
      <c r="F24" s="148">
        <f>24.11-G24</f>
        <v>5.8499999999999979</v>
      </c>
      <c r="G24" s="148">
        <v>18.260000000000002</v>
      </c>
      <c r="H24" s="148">
        <f>TRUNC((E24*F24),2)</f>
        <v>1.75</v>
      </c>
      <c r="I24" s="148">
        <f>TRUNC((E24*G24),2)</f>
        <v>5.47</v>
      </c>
      <c r="J24" s="149">
        <f>TRUNC((H24+I24),2)</f>
        <v>7.22</v>
      </c>
    </row>
    <row r="25" spans="1:10" ht="17.25" thickBot="1" x14ac:dyDescent="0.3">
      <c r="A25" s="145" t="s">
        <v>3776</v>
      </c>
      <c r="B25" s="145">
        <v>88316</v>
      </c>
      <c r="C25" s="150" t="s">
        <v>4056</v>
      </c>
      <c r="D25" s="145" t="s">
        <v>4055</v>
      </c>
      <c r="E25" s="146">
        <v>0.3</v>
      </c>
      <c r="F25" s="148">
        <f>20.08-G25</f>
        <v>5.7299999999999986</v>
      </c>
      <c r="G25" s="148">
        <v>14.35</v>
      </c>
      <c r="H25" s="148">
        <f>TRUNC((E25*F25),2)</f>
        <v>1.71</v>
      </c>
      <c r="I25" s="148">
        <f>TRUNC((E25*G25),2)</f>
        <v>4.3</v>
      </c>
      <c r="J25" s="149">
        <f>TRUNC((H25+I25),2)</f>
        <v>6.01</v>
      </c>
    </row>
    <row r="26" spans="1:10" ht="17.25" thickBot="1" x14ac:dyDescent="0.35">
      <c r="A26" s="151"/>
      <c r="B26" s="151"/>
      <c r="C26" s="158"/>
      <c r="D26" s="151"/>
      <c r="E26" s="151"/>
      <c r="F26" s="152"/>
      <c r="G26" s="152"/>
      <c r="H26" s="153">
        <f>TRUNC(SUM(H21:H25),2)</f>
        <v>59.52</v>
      </c>
      <c r="I26" s="153">
        <f>TRUNC(SUM(I21:I25),2)</f>
        <v>13.81</v>
      </c>
      <c r="J26" s="153">
        <f>TRUNC(SUM(J21:J25),2)</f>
        <v>73.33</v>
      </c>
    </row>
    <row r="27" spans="1:10" ht="16.5" x14ac:dyDescent="0.3">
      <c r="A27" s="151"/>
      <c r="B27" s="151"/>
      <c r="C27" s="158"/>
      <c r="D27" s="151"/>
      <c r="E27" s="151"/>
      <c r="F27" s="152"/>
      <c r="G27" s="152"/>
      <c r="H27" s="154"/>
      <c r="I27" s="154"/>
      <c r="J27" s="154"/>
    </row>
    <row r="28" spans="1:10" ht="16.5" x14ac:dyDescent="0.3">
      <c r="A28" s="293" t="s">
        <v>4098</v>
      </c>
      <c r="B28" s="294"/>
      <c r="C28" s="294"/>
      <c r="D28" s="294"/>
      <c r="E28" s="294"/>
      <c r="F28" s="294"/>
      <c r="G28" s="294"/>
      <c r="H28" s="294"/>
      <c r="I28" s="294"/>
      <c r="J28" s="295"/>
    </row>
    <row r="29" spans="1:10" ht="16.5" x14ac:dyDescent="0.25">
      <c r="A29" s="296" t="s">
        <v>4046</v>
      </c>
      <c r="B29" s="296"/>
      <c r="C29" s="297" t="s">
        <v>4047</v>
      </c>
      <c r="D29" s="296" t="s">
        <v>3758</v>
      </c>
      <c r="E29" s="297" t="s">
        <v>4048</v>
      </c>
      <c r="F29" s="298" t="s">
        <v>4049</v>
      </c>
      <c r="G29" s="299"/>
      <c r="H29" s="298" t="s">
        <v>4050</v>
      </c>
      <c r="I29" s="299"/>
      <c r="J29" s="300" t="s">
        <v>4051</v>
      </c>
    </row>
    <row r="30" spans="1:10" ht="33" x14ac:dyDescent="0.25">
      <c r="A30" s="296"/>
      <c r="B30" s="296"/>
      <c r="C30" s="297"/>
      <c r="D30" s="296"/>
      <c r="E30" s="297"/>
      <c r="F30" s="144" t="s">
        <v>4053</v>
      </c>
      <c r="G30" s="144" t="s">
        <v>4052</v>
      </c>
      <c r="H30" s="144" t="s">
        <v>4053</v>
      </c>
      <c r="I30" s="144" t="s">
        <v>4052</v>
      </c>
      <c r="J30" s="300"/>
    </row>
    <row r="31" spans="1:10" ht="33" x14ac:dyDescent="0.25">
      <c r="A31" s="145" t="s">
        <v>3776</v>
      </c>
      <c r="B31" s="145">
        <v>97083</v>
      </c>
      <c r="C31" s="157" t="s">
        <v>4090</v>
      </c>
      <c r="D31" s="145" t="s">
        <v>4057</v>
      </c>
      <c r="E31" s="146">
        <v>1</v>
      </c>
      <c r="F31" s="147">
        <f>3.05-G31</f>
        <v>0.89999999999999991</v>
      </c>
      <c r="G31" s="147">
        <v>2.15</v>
      </c>
      <c r="H31" s="148">
        <f>TRUNC((E31*F31),2)</f>
        <v>0.9</v>
      </c>
      <c r="I31" s="148">
        <f>TRUNC((E31*G31),2)</f>
        <v>2.15</v>
      </c>
      <c r="J31" s="149">
        <f>TRUNC((H31+I31),2)</f>
        <v>3.05</v>
      </c>
    </row>
    <row r="32" spans="1:10" ht="33" x14ac:dyDescent="0.25">
      <c r="A32" s="145" t="s">
        <v>4091</v>
      </c>
      <c r="B32" s="145">
        <v>100324</v>
      </c>
      <c r="C32" s="150" t="s">
        <v>4092</v>
      </c>
      <c r="D32" s="145" t="s">
        <v>4093</v>
      </c>
      <c r="E32" s="148">
        <v>0.05</v>
      </c>
      <c r="F32" s="148">
        <f>151.32-G32</f>
        <v>113.38999999999999</v>
      </c>
      <c r="G32" s="148">
        <v>37.93</v>
      </c>
      <c r="H32" s="148">
        <f>TRUNC((E32*F32),2)</f>
        <v>5.66</v>
      </c>
      <c r="I32" s="148">
        <f>TRUNC((E32*G32),2)</f>
        <v>1.89</v>
      </c>
      <c r="J32" s="149">
        <f>TRUNC((H32+I32),2)</f>
        <v>7.55</v>
      </c>
    </row>
    <row r="33" spans="1:10" ht="33" x14ac:dyDescent="0.25">
      <c r="A33" s="145" t="s">
        <v>4091</v>
      </c>
      <c r="B33" s="145">
        <v>92396</v>
      </c>
      <c r="C33" s="150" t="s">
        <v>4099</v>
      </c>
      <c r="D33" s="145" t="s">
        <v>4057</v>
      </c>
      <c r="E33" s="146">
        <v>1</v>
      </c>
      <c r="F33" s="148">
        <f>71.93-G33</f>
        <v>60.860000000000007</v>
      </c>
      <c r="G33" s="148">
        <v>11.07</v>
      </c>
      <c r="H33" s="148">
        <f>TRUNC((E33*F33),2)</f>
        <v>60.86</v>
      </c>
      <c r="I33" s="148">
        <f>TRUNC((E33*G33),2)</f>
        <v>11.07</v>
      </c>
      <c r="J33" s="149">
        <f>TRUNC((H33+I33),2)</f>
        <v>71.930000000000007</v>
      </c>
    </row>
    <row r="34" spans="1:10" ht="16.5" x14ac:dyDescent="0.25">
      <c r="A34" s="145" t="s">
        <v>3776</v>
      </c>
      <c r="B34" s="145">
        <v>88309</v>
      </c>
      <c r="C34" s="150" t="s">
        <v>4058</v>
      </c>
      <c r="D34" s="145" t="s">
        <v>4055</v>
      </c>
      <c r="E34" s="146">
        <v>0.12</v>
      </c>
      <c r="F34" s="148">
        <f>24.11-G34</f>
        <v>5.8499999999999979</v>
      </c>
      <c r="G34" s="148">
        <v>18.260000000000002</v>
      </c>
      <c r="H34" s="148">
        <f>TRUNC((E34*F34),2)</f>
        <v>0.7</v>
      </c>
      <c r="I34" s="148">
        <f>TRUNC((E34*G34),2)</f>
        <v>2.19</v>
      </c>
      <c r="J34" s="149">
        <f>TRUNC((H34+I34),2)</f>
        <v>2.89</v>
      </c>
    </row>
    <row r="35" spans="1:10" ht="17.25" thickBot="1" x14ac:dyDescent="0.3">
      <c r="A35" s="145" t="s">
        <v>3776</v>
      </c>
      <c r="B35" s="145">
        <v>88316</v>
      </c>
      <c r="C35" s="150" t="s">
        <v>4056</v>
      </c>
      <c r="D35" s="145" t="s">
        <v>4055</v>
      </c>
      <c r="E35" s="146">
        <v>0.12</v>
      </c>
      <c r="F35" s="148">
        <f>20.08-G35</f>
        <v>5.7299999999999986</v>
      </c>
      <c r="G35" s="148">
        <v>14.35</v>
      </c>
      <c r="H35" s="148">
        <f>TRUNC((E35*F35),2)</f>
        <v>0.68</v>
      </c>
      <c r="I35" s="148">
        <f>TRUNC((E35*G35),2)</f>
        <v>1.72</v>
      </c>
      <c r="J35" s="149">
        <f>TRUNC((H35+I35),2)</f>
        <v>2.4</v>
      </c>
    </row>
    <row r="36" spans="1:10" ht="17.25" thickBot="1" x14ac:dyDescent="0.35">
      <c r="A36" s="151"/>
      <c r="B36" s="151"/>
      <c r="C36" s="158"/>
      <c r="D36" s="151"/>
      <c r="E36" s="151"/>
      <c r="F36" s="152"/>
      <c r="G36" s="152"/>
      <c r="H36" s="153">
        <f>TRUNC(SUM(H31:H35),2)</f>
        <v>68.8</v>
      </c>
      <c r="I36" s="153">
        <f>TRUNC(SUM(I31:I35),2)</f>
        <v>19.02</v>
      </c>
      <c r="J36" s="153">
        <f>TRUNC(SUM(J31:J35),2)</f>
        <v>87.82</v>
      </c>
    </row>
    <row r="37" spans="1:10" ht="16.5" x14ac:dyDescent="0.3">
      <c r="A37" s="151"/>
      <c r="B37" s="151"/>
      <c r="C37" s="158"/>
      <c r="D37" s="151"/>
      <c r="E37" s="151"/>
      <c r="F37" s="152"/>
      <c r="G37" s="152"/>
      <c r="H37" s="154"/>
      <c r="I37" s="154"/>
      <c r="J37" s="154"/>
    </row>
    <row r="38" spans="1:10" ht="16.5" x14ac:dyDescent="0.3">
      <c r="A38" s="293" t="s">
        <v>4100</v>
      </c>
      <c r="B38" s="294"/>
      <c r="C38" s="294"/>
      <c r="D38" s="294"/>
      <c r="E38" s="294"/>
      <c r="F38" s="294"/>
      <c r="G38" s="294"/>
      <c r="H38" s="294"/>
      <c r="I38" s="294"/>
      <c r="J38" s="295"/>
    </row>
    <row r="39" spans="1:10" ht="16.5" x14ac:dyDescent="0.25">
      <c r="A39" s="296" t="s">
        <v>4046</v>
      </c>
      <c r="B39" s="296"/>
      <c r="C39" s="297" t="s">
        <v>4047</v>
      </c>
      <c r="D39" s="296" t="s">
        <v>3758</v>
      </c>
      <c r="E39" s="297" t="s">
        <v>4048</v>
      </c>
      <c r="F39" s="298" t="s">
        <v>4049</v>
      </c>
      <c r="G39" s="299"/>
      <c r="H39" s="298" t="s">
        <v>4050</v>
      </c>
      <c r="I39" s="299"/>
      <c r="J39" s="300" t="s">
        <v>4051</v>
      </c>
    </row>
    <row r="40" spans="1:10" ht="33" x14ac:dyDescent="0.25">
      <c r="A40" s="296"/>
      <c r="B40" s="296"/>
      <c r="C40" s="297"/>
      <c r="D40" s="296"/>
      <c r="E40" s="297"/>
      <c r="F40" s="144" t="s">
        <v>4053</v>
      </c>
      <c r="G40" s="144" t="s">
        <v>4052</v>
      </c>
      <c r="H40" s="144" t="s">
        <v>4053</v>
      </c>
      <c r="I40" s="144" t="s">
        <v>4052</v>
      </c>
      <c r="J40" s="300"/>
    </row>
    <row r="41" spans="1:10" ht="33" x14ac:dyDescent="0.25">
      <c r="A41" s="145" t="s">
        <v>3776</v>
      </c>
      <c r="B41" s="145">
        <v>97083</v>
      </c>
      <c r="C41" s="157" t="s">
        <v>4090</v>
      </c>
      <c r="D41" s="145" t="s">
        <v>4057</v>
      </c>
      <c r="E41" s="146">
        <v>1</v>
      </c>
      <c r="F41" s="147">
        <f>3.05-G41</f>
        <v>0.89999999999999991</v>
      </c>
      <c r="G41" s="147">
        <v>2.15</v>
      </c>
      <c r="H41" s="148">
        <f>TRUNC((E41*F41),2)</f>
        <v>0.9</v>
      </c>
      <c r="I41" s="148">
        <f>TRUNC((E41*G41),2)</f>
        <v>2.15</v>
      </c>
      <c r="J41" s="149">
        <f>TRUNC((H41+I41),2)</f>
        <v>3.05</v>
      </c>
    </row>
    <row r="42" spans="1:10" ht="33" x14ac:dyDescent="0.25">
      <c r="A42" s="145" t="s">
        <v>4091</v>
      </c>
      <c r="B42" s="145">
        <v>100324</v>
      </c>
      <c r="C42" s="150" t="s">
        <v>4092</v>
      </c>
      <c r="D42" s="145" t="s">
        <v>4093</v>
      </c>
      <c r="E42" s="148">
        <v>0.05</v>
      </c>
      <c r="F42" s="148">
        <f>151.32-G42</f>
        <v>113.38999999999999</v>
      </c>
      <c r="G42" s="148">
        <v>37.93</v>
      </c>
      <c r="H42" s="148">
        <f>TRUNC((E42*F42),2)</f>
        <v>5.66</v>
      </c>
      <c r="I42" s="148">
        <f>TRUNC((E42*G42),2)</f>
        <v>1.89</v>
      </c>
      <c r="J42" s="149">
        <f>TRUNC((H42+I42),2)</f>
        <v>7.55</v>
      </c>
    </row>
    <row r="43" spans="1:10" ht="49.5" x14ac:dyDescent="0.25">
      <c r="A43" s="145" t="s">
        <v>4091</v>
      </c>
      <c r="B43" s="145">
        <v>94990</v>
      </c>
      <c r="C43" s="150" t="s">
        <v>4101</v>
      </c>
      <c r="D43" s="145" t="s">
        <v>4093</v>
      </c>
      <c r="E43" s="146">
        <v>0.05</v>
      </c>
      <c r="F43" s="148">
        <f>765.32-G43</f>
        <v>571.13000000000011</v>
      </c>
      <c r="G43" s="155">
        <v>194.19</v>
      </c>
      <c r="H43" s="148">
        <f>TRUNC((E43*F43),2)</f>
        <v>28.55</v>
      </c>
      <c r="I43" s="148">
        <f>TRUNC((E43*G43),2)</f>
        <v>9.6999999999999993</v>
      </c>
      <c r="J43" s="149">
        <f>TRUNC((H43+I43),2)</f>
        <v>38.25</v>
      </c>
    </row>
    <row r="44" spans="1:10" ht="16.5" x14ac:dyDescent="0.25">
      <c r="A44" s="145" t="s">
        <v>3776</v>
      </c>
      <c r="B44" s="145">
        <v>88309</v>
      </c>
      <c r="C44" s="150" t="s">
        <v>4058</v>
      </c>
      <c r="D44" s="145" t="s">
        <v>4055</v>
      </c>
      <c r="E44" s="146">
        <v>0.12</v>
      </c>
      <c r="F44" s="148">
        <f>24.11-G44</f>
        <v>5.8499999999999979</v>
      </c>
      <c r="G44" s="148">
        <v>18.260000000000002</v>
      </c>
      <c r="H44" s="148">
        <f>TRUNC((E44*F44),2)</f>
        <v>0.7</v>
      </c>
      <c r="I44" s="148">
        <f>TRUNC((E44*G44),2)</f>
        <v>2.19</v>
      </c>
      <c r="J44" s="149">
        <f>TRUNC((H44+I44),2)</f>
        <v>2.89</v>
      </c>
    </row>
    <row r="45" spans="1:10" ht="17.25" thickBot="1" x14ac:dyDescent="0.3">
      <c r="A45" s="145" t="s">
        <v>3776</v>
      </c>
      <c r="B45" s="145">
        <v>88316</v>
      </c>
      <c r="C45" s="150" t="s">
        <v>4056</v>
      </c>
      <c r="D45" s="145" t="s">
        <v>4055</v>
      </c>
      <c r="E45" s="146">
        <v>0.12</v>
      </c>
      <c r="F45" s="148">
        <f>20.08-G45</f>
        <v>5.7299999999999986</v>
      </c>
      <c r="G45" s="148">
        <v>14.35</v>
      </c>
      <c r="H45" s="148">
        <f>TRUNC((E45*F45),2)</f>
        <v>0.68</v>
      </c>
      <c r="I45" s="148">
        <f>TRUNC((E45*G45),2)</f>
        <v>1.72</v>
      </c>
      <c r="J45" s="149">
        <f>TRUNC((H45+I45),2)</f>
        <v>2.4</v>
      </c>
    </row>
    <row r="46" spans="1:10" ht="17.25" thickBot="1" x14ac:dyDescent="0.35">
      <c r="A46" s="151"/>
      <c r="B46" s="151"/>
      <c r="C46" s="158"/>
      <c r="D46" s="151"/>
      <c r="E46" s="151"/>
      <c r="F46" s="152"/>
      <c r="G46" s="152"/>
      <c r="H46" s="153">
        <f>TRUNC(SUM(H41:H45),2)</f>
        <v>36.49</v>
      </c>
      <c r="I46" s="153">
        <f>TRUNC(SUM(I41:I45),2)</f>
        <v>17.649999999999999</v>
      </c>
      <c r="J46" s="153">
        <f>TRUNC(SUM(J41:J45),2)</f>
        <v>54.14</v>
      </c>
    </row>
    <row r="47" spans="1:10" ht="16.5" x14ac:dyDescent="0.3">
      <c r="A47" s="151"/>
      <c r="B47" s="151"/>
      <c r="C47" s="158"/>
      <c r="D47" s="151"/>
      <c r="E47" s="151"/>
      <c r="F47" s="151"/>
      <c r="G47" s="151"/>
      <c r="H47" s="151"/>
      <c r="I47" s="151"/>
      <c r="J47" s="151"/>
    </row>
    <row r="48" spans="1:10" ht="16.5" x14ac:dyDescent="0.3">
      <c r="A48" s="293" t="s">
        <v>4102</v>
      </c>
      <c r="B48" s="294"/>
      <c r="C48" s="294"/>
      <c r="D48" s="294"/>
      <c r="E48" s="294"/>
      <c r="F48" s="294"/>
      <c r="G48" s="294"/>
      <c r="H48" s="294"/>
      <c r="I48" s="294"/>
      <c r="J48" s="295"/>
    </row>
    <row r="49" spans="1:10" ht="16.5" x14ac:dyDescent="0.25">
      <c r="A49" s="296" t="s">
        <v>4046</v>
      </c>
      <c r="B49" s="296"/>
      <c r="C49" s="297" t="s">
        <v>4047</v>
      </c>
      <c r="D49" s="296" t="s">
        <v>3758</v>
      </c>
      <c r="E49" s="297" t="s">
        <v>4048</v>
      </c>
      <c r="F49" s="298" t="s">
        <v>4049</v>
      </c>
      <c r="G49" s="299"/>
      <c r="H49" s="298" t="s">
        <v>4050</v>
      </c>
      <c r="I49" s="299"/>
      <c r="J49" s="300" t="s">
        <v>4051</v>
      </c>
    </row>
    <row r="50" spans="1:10" ht="33" x14ac:dyDescent="0.25">
      <c r="A50" s="296"/>
      <c r="B50" s="296"/>
      <c r="C50" s="297"/>
      <c r="D50" s="296"/>
      <c r="E50" s="297"/>
      <c r="F50" s="144" t="s">
        <v>4053</v>
      </c>
      <c r="G50" s="144" t="s">
        <v>4052</v>
      </c>
      <c r="H50" s="144" t="s">
        <v>4053</v>
      </c>
      <c r="I50" s="144" t="s">
        <v>4052</v>
      </c>
      <c r="J50" s="300"/>
    </row>
    <row r="51" spans="1:10" ht="16.5" x14ac:dyDescent="0.25">
      <c r="A51" s="145" t="s">
        <v>3776</v>
      </c>
      <c r="B51" s="145" t="s">
        <v>4103</v>
      </c>
      <c r="C51" s="157" t="s">
        <v>4104</v>
      </c>
      <c r="D51" s="145" t="s">
        <v>4054</v>
      </c>
      <c r="E51" s="146">
        <v>0.24</v>
      </c>
      <c r="F51" s="148">
        <v>0.85</v>
      </c>
      <c r="G51" s="155">
        <v>0</v>
      </c>
      <c r="H51" s="148">
        <f>TRUNC((E51*F51),2)</f>
        <v>0.2</v>
      </c>
      <c r="I51" s="148">
        <f>TRUNC((E51*G51),2)</f>
        <v>0</v>
      </c>
      <c r="J51" s="149">
        <f>TRUNC((H51+I51),2)</f>
        <v>0.2</v>
      </c>
    </row>
    <row r="52" spans="1:10" ht="16.5" x14ac:dyDescent="0.25">
      <c r="A52" s="145" t="s">
        <v>4091</v>
      </c>
      <c r="B52" s="145" t="s">
        <v>4105</v>
      </c>
      <c r="C52" s="150" t="s">
        <v>4106</v>
      </c>
      <c r="D52" s="145" t="s">
        <v>4054</v>
      </c>
      <c r="E52" s="146">
        <v>1.2150000000000001</v>
      </c>
      <c r="F52" s="148">
        <v>2.46</v>
      </c>
      <c r="G52" s="148">
        <v>0</v>
      </c>
      <c r="H52" s="148">
        <f>TRUNC((E52*F52),2)</f>
        <v>2.98</v>
      </c>
      <c r="I52" s="148">
        <f>TRUNC((E52*G52),2)</f>
        <v>0</v>
      </c>
      <c r="J52" s="149">
        <f>TRUNC((H52+I52),2)</f>
        <v>2.98</v>
      </c>
    </row>
    <row r="53" spans="1:10" ht="16.5" x14ac:dyDescent="0.25">
      <c r="A53" s="145" t="s">
        <v>4091</v>
      </c>
      <c r="B53" s="145" t="s">
        <v>4107</v>
      </c>
      <c r="C53" s="150" t="s">
        <v>4108</v>
      </c>
      <c r="D53" s="145" t="s">
        <v>3758</v>
      </c>
      <c r="E53" s="146">
        <v>2.5</v>
      </c>
      <c r="F53" s="148">
        <v>12.81</v>
      </c>
      <c r="G53" s="148">
        <v>0</v>
      </c>
      <c r="H53" s="148">
        <f>TRUNC((E53*F53),2)</f>
        <v>32.020000000000003</v>
      </c>
      <c r="I53" s="148">
        <f>TRUNC((E53*G53),2)</f>
        <v>0</v>
      </c>
      <c r="J53" s="149">
        <f>TRUNC((H53+I53),2)</f>
        <v>32.020000000000003</v>
      </c>
    </row>
    <row r="54" spans="1:10" ht="16.5" x14ac:dyDescent="0.25">
      <c r="A54" s="145" t="s">
        <v>3776</v>
      </c>
      <c r="B54" s="145">
        <v>88309</v>
      </c>
      <c r="C54" s="150" t="s">
        <v>4058</v>
      </c>
      <c r="D54" s="145" t="s">
        <v>4055</v>
      </c>
      <c r="E54" s="146">
        <v>0.437</v>
      </c>
      <c r="F54" s="148">
        <f>24.11-G54</f>
        <v>5.8499999999999979</v>
      </c>
      <c r="G54" s="148">
        <v>18.260000000000002</v>
      </c>
      <c r="H54" s="148">
        <f>TRUNC((E54*F54),2)</f>
        <v>2.5499999999999998</v>
      </c>
      <c r="I54" s="148">
        <f>TRUNC((E54*G54),2)</f>
        <v>7.97</v>
      </c>
      <c r="J54" s="149">
        <f>TRUNC((H54+I54),2)</f>
        <v>10.52</v>
      </c>
    </row>
    <row r="55" spans="1:10" ht="17.25" thickBot="1" x14ac:dyDescent="0.3">
      <c r="A55" s="145" t="s">
        <v>3776</v>
      </c>
      <c r="B55" s="145">
        <v>88316</v>
      </c>
      <c r="C55" s="150" t="s">
        <v>4056</v>
      </c>
      <c r="D55" s="145" t="s">
        <v>4055</v>
      </c>
      <c r="E55" s="146">
        <v>0.218</v>
      </c>
      <c r="F55" s="148">
        <f>20.08-G55</f>
        <v>5.7299999999999986</v>
      </c>
      <c r="G55" s="148">
        <v>14.35</v>
      </c>
      <c r="H55" s="148">
        <f>TRUNC((E55*F55),2)</f>
        <v>1.24</v>
      </c>
      <c r="I55" s="148">
        <f>TRUNC((E55*G55),2)</f>
        <v>3.12</v>
      </c>
      <c r="J55" s="149">
        <f>TRUNC((H55+I55),2)</f>
        <v>4.3600000000000003</v>
      </c>
    </row>
    <row r="56" spans="1:10" ht="17.25" thickBot="1" x14ac:dyDescent="0.35">
      <c r="A56" s="151"/>
      <c r="B56" s="151"/>
      <c r="C56" s="158"/>
      <c r="D56" s="151"/>
      <c r="E56" s="151"/>
      <c r="F56" s="152"/>
      <c r="G56" s="152"/>
      <c r="H56" s="153">
        <f>TRUNC(SUM(H51:H55),2)</f>
        <v>38.99</v>
      </c>
      <c r="I56" s="153">
        <f>TRUNC(SUM(I51:I55),2)</f>
        <v>11.09</v>
      </c>
      <c r="J56" s="153">
        <f>TRUNC(SUM(J51:J55),2)</f>
        <v>50.08</v>
      </c>
    </row>
    <row r="57" spans="1:10" ht="16.5" x14ac:dyDescent="0.3">
      <c r="A57" s="151"/>
      <c r="B57" s="151"/>
      <c r="C57" s="158"/>
      <c r="D57" s="151"/>
      <c r="E57" s="151"/>
      <c r="F57" s="151"/>
      <c r="G57" s="151"/>
      <c r="H57" s="151"/>
      <c r="I57" s="151"/>
      <c r="J57" s="151"/>
    </row>
    <row r="58" spans="1:10" ht="16.5" x14ac:dyDescent="0.3">
      <c r="A58" s="293" t="s">
        <v>4109</v>
      </c>
      <c r="B58" s="294"/>
      <c r="C58" s="294"/>
      <c r="D58" s="294"/>
      <c r="E58" s="294"/>
      <c r="F58" s="294"/>
      <c r="G58" s="294"/>
      <c r="H58" s="294"/>
      <c r="I58" s="294"/>
      <c r="J58" s="295"/>
    </row>
    <row r="59" spans="1:10" ht="16.5" x14ac:dyDescent="0.25">
      <c r="A59" s="296" t="s">
        <v>4046</v>
      </c>
      <c r="B59" s="296"/>
      <c r="C59" s="297" t="s">
        <v>4047</v>
      </c>
      <c r="D59" s="296" t="s">
        <v>3758</v>
      </c>
      <c r="E59" s="297" t="s">
        <v>4048</v>
      </c>
      <c r="F59" s="298" t="s">
        <v>4049</v>
      </c>
      <c r="G59" s="299"/>
      <c r="H59" s="298" t="s">
        <v>4050</v>
      </c>
      <c r="I59" s="299"/>
      <c r="J59" s="300" t="s">
        <v>4051</v>
      </c>
    </row>
    <row r="60" spans="1:10" ht="33" x14ac:dyDescent="0.25">
      <c r="A60" s="296"/>
      <c r="B60" s="296"/>
      <c r="C60" s="297"/>
      <c r="D60" s="296"/>
      <c r="E60" s="297"/>
      <c r="F60" s="144" t="s">
        <v>4053</v>
      </c>
      <c r="G60" s="144" t="s">
        <v>4052</v>
      </c>
      <c r="H60" s="144" t="s">
        <v>4053</v>
      </c>
      <c r="I60" s="144" t="s">
        <v>4052</v>
      </c>
      <c r="J60" s="300"/>
    </row>
    <row r="61" spans="1:10" ht="33" x14ac:dyDescent="0.25">
      <c r="A61" s="145" t="s">
        <v>3776</v>
      </c>
      <c r="B61" s="145">
        <v>97083</v>
      </c>
      <c r="C61" s="157" t="s">
        <v>4090</v>
      </c>
      <c r="D61" s="145" t="s">
        <v>4057</v>
      </c>
      <c r="E61" s="146">
        <v>1</v>
      </c>
      <c r="F61" s="147">
        <f>3.05-G61</f>
        <v>0.89999999999999991</v>
      </c>
      <c r="G61" s="147">
        <v>2.15</v>
      </c>
      <c r="H61" s="148">
        <f>TRUNC((E61*F61),2)</f>
        <v>0.9</v>
      </c>
      <c r="I61" s="148">
        <f>TRUNC((E61*G61),2)</f>
        <v>2.15</v>
      </c>
      <c r="J61" s="149">
        <f>TRUNC((H61+I61),2)</f>
        <v>3.05</v>
      </c>
    </row>
    <row r="62" spans="1:10" ht="41.25" customHeight="1" x14ac:dyDescent="0.25">
      <c r="A62" s="145" t="s">
        <v>4091</v>
      </c>
      <c r="B62" s="145">
        <v>100324</v>
      </c>
      <c r="C62" s="150" t="s">
        <v>4092</v>
      </c>
      <c r="D62" s="145" t="s">
        <v>4093</v>
      </c>
      <c r="E62" s="148">
        <v>0.05</v>
      </c>
      <c r="F62" s="148">
        <f>151.32-G62</f>
        <v>113.38999999999999</v>
      </c>
      <c r="G62" s="148">
        <v>37.93</v>
      </c>
      <c r="H62" s="148">
        <f>TRUNC((E62*F62),2)</f>
        <v>5.66</v>
      </c>
      <c r="I62" s="148">
        <f>TRUNC((E62*G62),2)</f>
        <v>1.89</v>
      </c>
      <c r="J62" s="149">
        <f>TRUNC((H62+I62),2)</f>
        <v>7.55</v>
      </c>
    </row>
    <row r="63" spans="1:10" ht="16.5" x14ac:dyDescent="0.25">
      <c r="A63" s="145" t="s">
        <v>4094</v>
      </c>
      <c r="B63" s="145">
        <v>3</v>
      </c>
      <c r="C63" s="150" t="s">
        <v>4110</v>
      </c>
      <c r="D63" s="145" t="s">
        <v>4057</v>
      </c>
      <c r="E63" s="146">
        <v>1</v>
      </c>
      <c r="F63" s="148">
        <f>'Preço de Mercado'!E36</f>
        <v>37.89</v>
      </c>
      <c r="G63" s="148">
        <v>0</v>
      </c>
      <c r="H63" s="148">
        <f>TRUNC((E63*F63),2)</f>
        <v>37.89</v>
      </c>
      <c r="I63" s="148">
        <f>TRUNC((E63*G63),2)</f>
        <v>0</v>
      </c>
      <c r="J63" s="149">
        <f>TRUNC((H63+I63),2)</f>
        <v>37.89</v>
      </c>
    </row>
    <row r="64" spans="1:10" ht="16.5" x14ac:dyDescent="0.25">
      <c r="A64" s="145" t="s">
        <v>3776</v>
      </c>
      <c r="B64" s="145">
        <v>88309</v>
      </c>
      <c r="C64" s="150" t="s">
        <v>4058</v>
      </c>
      <c r="D64" s="145" t="s">
        <v>4055</v>
      </c>
      <c r="E64" s="146">
        <v>0.3</v>
      </c>
      <c r="F64" s="148">
        <f>24.11-G64</f>
        <v>5.8499999999999979</v>
      </c>
      <c r="G64" s="148">
        <v>18.260000000000002</v>
      </c>
      <c r="H64" s="148">
        <f>TRUNC((E64*F64),2)</f>
        <v>1.75</v>
      </c>
      <c r="I64" s="148">
        <f>TRUNC((E64*G64),2)</f>
        <v>5.47</v>
      </c>
      <c r="J64" s="149">
        <f>TRUNC((H64+I64),2)</f>
        <v>7.22</v>
      </c>
    </row>
    <row r="65" spans="1:10" ht="17.25" thickBot="1" x14ac:dyDescent="0.3">
      <c r="A65" s="145" t="s">
        <v>3776</v>
      </c>
      <c r="B65" s="145">
        <v>88316</v>
      </c>
      <c r="C65" s="150" t="s">
        <v>4056</v>
      </c>
      <c r="D65" s="145" t="s">
        <v>4055</v>
      </c>
      <c r="E65" s="146">
        <v>0.3</v>
      </c>
      <c r="F65" s="148">
        <f>20.08-G65</f>
        <v>5.7299999999999986</v>
      </c>
      <c r="G65" s="148">
        <v>14.35</v>
      </c>
      <c r="H65" s="148">
        <f>TRUNC((E65*F65),2)</f>
        <v>1.71</v>
      </c>
      <c r="I65" s="148">
        <f>TRUNC((E65*G65),2)</f>
        <v>4.3</v>
      </c>
      <c r="J65" s="149">
        <f>TRUNC((H65+I65),2)</f>
        <v>6.01</v>
      </c>
    </row>
    <row r="66" spans="1:10" ht="17.25" thickBot="1" x14ac:dyDescent="0.35">
      <c r="A66" s="151"/>
      <c r="B66" s="151"/>
      <c r="C66" s="158"/>
      <c r="D66" s="151"/>
      <c r="E66" s="151"/>
      <c r="F66" s="152"/>
      <c r="G66" s="152"/>
      <c r="H66" s="153">
        <f>TRUNC(SUM(H61:H65),2)</f>
        <v>47.91</v>
      </c>
      <c r="I66" s="153">
        <f>TRUNC(SUM(I61:I65),2)</f>
        <v>13.81</v>
      </c>
      <c r="J66" s="153">
        <f>TRUNC(SUM(J61:J65),2)</f>
        <v>61.72</v>
      </c>
    </row>
    <row r="67" spans="1:10" ht="16.5" x14ac:dyDescent="0.3">
      <c r="A67" s="151"/>
      <c r="B67" s="152"/>
      <c r="C67" s="159"/>
      <c r="D67" s="152"/>
      <c r="E67" s="152"/>
      <c r="F67" s="151"/>
      <c r="G67" s="151"/>
      <c r="H67" s="151"/>
      <c r="I67" s="151"/>
      <c r="J67" s="151"/>
    </row>
  </sheetData>
  <mergeCells count="56">
    <mergeCell ref="A6:B6"/>
    <mergeCell ref="C6:G6"/>
    <mergeCell ref="A1:J1"/>
    <mergeCell ref="C2:F2"/>
    <mergeCell ref="A3:B3"/>
    <mergeCell ref="C3:J3"/>
    <mergeCell ref="C4:H4"/>
    <mergeCell ref="C5:G5"/>
    <mergeCell ref="A38:J38"/>
    <mergeCell ref="A39:B40"/>
    <mergeCell ref="C39:C40"/>
    <mergeCell ref="D39:D40"/>
    <mergeCell ref="E39:E40"/>
    <mergeCell ref="F39:G39"/>
    <mergeCell ref="H39:I39"/>
    <mergeCell ref="J39:J40"/>
    <mergeCell ref="A48:J48"/>
    <mergeCell ref="A49:B50"/>
    <mergeCell ref="C49:C50"/>
    <mergeCell ref="D49:D50"/>
    <mergeCell ref="E49:E50"/>
    <mergeCell ref="F49:G49"/>
    <mergeCell ref="H49:I49"/>
    <mergeCell ref="J49:J50"/>
    <mergeCell ref="A8:J8"/>
    <mergeCell ref="A9:B10"/>
    <mergeCell ref="C9:C10"/>
    <mergeCell ref="D9:D10"/>
    <mergeCell ref="E9:E10"/>
    <mergeCell ref="F9:G9"/>
    <mergeCell ref="H9:I9"/>
    <mergeCell ref="J9:J10"/>
    <mergeCell ref="A18:J18"/>
    <mergeCell ref="A19:B20"/>
    <mergeCell ref="C19:C20"/>
    <mergeCell ref="D19:D20"/>
    <mergeCell ref="E19:E20"/>
    <mergeCell ref="F19:G19"/>
    <mergeCell ref="H19:I19"/>
    <mergeCell ref="J19:J20"/>
    <mergeCell ref="A28:J28"/>
    <mergeCell ref="A29:B30"/>
    <mergeCell ref="C29:C30"/>
    <mergeCell ref="D29:D30"/>
    <mergeCell ref="E29:E30"/>
    <mergeCell ref="F29:G29"/>
    <mergeCell ref="H29:I29"/>
    <mergeCell ref="J29:J30"/>
    <mergeCell ref="A58:J58"/>
    <mergeCell ref="A59:B60"/>
    <mergeCell ref="C59:C60"/>
    <mergeCell ref="D59:D60"/>
    <mergeCell ref="E59:E60"/>
    <mergeCell ref="F59:G59"/>
    <mergeCell ref="H59:I59"/>
    <mergeCell ref="J59:J60"/>
  </mergeCells>
  <pageMargins left="0.511811024" right="0.511811024" top="0.78740157499999996" bottom="0.78740157499999996" header="0.31496062000000002" footer="0.31496062000000002"/>
  <pageSetup paperSize="9" scale="52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200-000000000000}">
          <x14:formula1>
            <xm:f>'C:\Users\valeria.wollmann\Desktop\[Planilha_LICITACON_ponte2.xlsx]base'!#REF!</xm:f>
          </x14:formula1>
          <xm:sqref>D5:D6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IH41"/>
  <sheetViews>
    <sheetView topLeftCell="A19" zoomScale="60" zoomScaleNormal="60" workbookViewId="0">
      <selection activeCell="D44" sqref="D44"/>
    </sheetView>
  </sheetViews>
  <sheetFormatPr defaultColWidth="10.28515625" defaultRowHeight="20.25" x14ac:dyDescent="0.3"/>
  <cols>
    <col min="1" max="1" width="13.5703125" style="121" customWidth="1"/>
    <col min="2" max="2" width="17.85546875" style="121" bestFit="1" customWidth="1"/>
    <col min="3" max="3" width="26.85546875" style="121" customWidth="1"/>
    <col min="4" max="4" width="104.85546875" style="121" customWidth="1"/>
    <col min="5" max="5" width="44.5703125" style="121" customWidth="1"/>
    <col min="6" max="8" width="10.28515625" style="121"/>
    <col min="9" max="9" width="12.42578125" style="121" customWidth="1"/>
    <col min="10" max="256" width="10.28515625" style="121"/>
    <col min="257" max="257" width="13.5703125" style="121" customWidth="1"/>
    <col min="258" max="258" width="17.85546875" style="121" bestFit="1" customWidth="1"/>
    <col min="259" max="259" width="26.85546875" style="121" customWidth="1"/>
    <col min="260" max="260" width="104.85546875" style="121" customWidth="1"/>
    <col min="261" max="261" width="44.5703125" style="121" customWidth="1"/>
    <col min="262" max="512" width="10.28515625" style="121"/>
    <col min="513" max="513" width="13.5703125" style="121" customWidth="1"/>
    <col min="514" max="514" width="17.85546875" style="121" bestFit="1" customWidth="1"/>
    <col min="515" max="515" width="26.85546875" style="121" customWidth="1"/>
    <col min="516" max="516" width="104.85546875" style="121" customWidth="1"/>
    <col min="517" max="517" width="44.5703125" style="121" customWidth="1"/>
    <col min="518" max="768" width="10.28515625" style="121"/>
    <col min="769" max="769" width="13.5703125" style="121" customWidth="1"/>
    <col min="770" max="770" width="17.85546875" style="121" bestFit="1" customWidth="1"/>
    <col min="771" max="771" width="26.85546875" style="121" customWidth="1"/>
    <col min="772" max="772" width="104.85546875" style="121" customWidth="1"/>
    <col min="773" max="773" width="44.5703125" style="121" customWidth="1"/>
    <col min="774" max="1024" width="10.28515625" style="121"/>
    <col min="1025" max="1025" width="13.5703125" style="121" customWidth="1"/>
    <col min="1026" max="1026" width="17.85546875" style="121" bestFit="1" customWidth="1"/>
    <col min="1027" max="1027" width="26.85546875" style="121" customWidth="1"/>
    <col min="1028" max="1028" width="104.85546875" style="121" customWidth="1"/>
    <col min="1029" max="1029" width="44.5703125" style="121" customWidth="1"/>
    <col min="1030" max="1280" width="10.28515625" style="121"/>
    <col min="1281" max="1281" width="13.5703125" style="121" customWidth="1"/>
    <col min="1282" max="1282" width="17.85546875" style="121" bestFit="1" customWidth="1"/>
    <col min="1283" max="1283" width="26.85546875" style="121" customWidth="1"/>
    <col min="1284" max="1284" width="104.85546875" style="121" customWidth="1"/>
    <col min="1285" max="1285" width="44.5703125" style="121" customWidth="1"/>
    <col min="1286" max="1536" width="10.28515625" style="121"/>
    <col min="1537" max="1537" width="13.5703125" style="121" customWidth="1"/>
    <col min="1538" max="1538" width="17.85546875" style="121" bestFit="1" customWidth="1"/>
    <col min="1539" max="1539" width="26.85546875" style="121" customWidth="1"/>
    <col min="1540" max="1540" width="104.85546875" style="121" customWidth="1"/>
    <col min="1541" max="1541" width="44.5703125" style="121" customWidth="1"/>
    <col min="1542" max="1792" width="10.28515625" style="121"/>
    <col min="1793" max="1793" width="13.5703125" style="121" customWidth="1"/>
    <col min="1794" max="1794" width="17.85546875" style="121" bestFit="1" customWidth="1"/>
    <col min="1795" max="1795" width="26.85546875" style="121" customWidth="1"/>
    <col min="1796" max="1796" width="104.85546875" style="121" customWidth="1"/>
    <col min="1797" max="1797" width="44.5703125" style="121" customWidth="1"/>
    <col min="1798" max="2048" width="10.28515625" style="121"/>
    <col min="2049" max="2049" width="13.5703125" style="121" customWidth="1"/>
    <col min="2050" max="2050" width="17.85546875" style="121" bestFit="1" customWidth="1"/>
    <col min="2051" max="2051" width="26.85546875" style="121" customWidth="1"/>
    <col min="2052" max="2052" width="104.85546875" style="121" customWidth="1"/>
    <col min="2053" max="2053" width="44.5703125" style="121" customWidth="1"/>
    <col min="2054" max="2304" width="10.28515625" style="121"/>
    <col min="2305" max="2305" width="13.5703125" style="121" customWidth="1"/>
    <col min="2306" max="2306" width="17.85546875" style="121" bestFit="1" customWidth="1"/>
    <col min="2307" max="2307" width="26.85546875" style="121" customWidth="1"/>
    <col min="2308" max="2308" width="104.85546875" style="121" customWidth="1"/>
    <col min="2309" max="2309" width="44.5703125" style="121" customWidth="1"/>
    <col min="2310" max="2560" width="10.28515625" style="121"/>
    <col min="2561" max="2561" width="13.5703125" style="121" customWidth="1"/>
    <col min="2562" max="2562" width="17.85546875" style="121" bestFit="1" customWidth="1"/>
    <col min="2563" max="2563" width="26.85546875" style="121" customWidth="1"/>
    <col min="2564" max="2564" width="104.85546875" style="121" customWidth="1"/>
    <col min="2565" max="2565" width="44.5703125" style="121" customWidth="1"/>
    <col min="2566" max="2816" width="10.28515625" style="121"/>
    <col min="2817" max="2817" width="13.5703125" style="121" customWidth="1"/>
    <col min="2818" max="2818" width="17.85546875" style="121" bestFit="1" customWidth="1"/>
    <col min="2819" max="2819" width="26.85546875" style="121" customWidth="1"/>
    <col min="2820" max="2820" width="104.85546875" style="121" customWidth="1"/>
    <col min="2821" max="2821" width="44.5703125" style="121" customWidth="1"/>
    <col min="2822" max="3072" width="10.28515625" style="121"/>
    <col min="3073" max="3073" width="13.5703125" style="121" customWidth="1"/>
    <col min="3074" max="3074" width="17.85546875" style="121" bestFit="1" customWidth="1"/>
    <col min="3075" max="3075" width="26.85546875" style="121" customWidth="1"/>
    <col min="3076" max="3076" width="104.85546875" style="121" customWidth="1"/>
    <col min="3077" max="3077" width="44.5703125" style="121" customWidth="1"/>
    <col min="3078" max="3328" width="10.28515625" style="121"/>
    <col min="3329" max="3329" width="13.5703125" style="121" customWidth="1"/>
    <col min="3330" max="3330" width="17.85546875" style="121" bestFit="1" customWidth="1"/>
    <col min="3331" max="3331" width="26.85546875" style="121" customWidth="1"/>
    <col min="3332" max="3332" width="104.85546875" style="121" customWidth="1"/>
    <col min="3333" max="3333" width="44.5703125" style="121" customWidth="1"/>
    <col min="3334" max="3584" width="10.28515625" style="121"/>
    <col min="3585" max="3585" width="13.5703125" style="121" customWidth="1"/>
    <col min="3586" max="3586" width="17.85546875" style="121" bestFit="1" customWidth="1"/>
    <col min="3587" max="3587" width="26.85546875" style="121" customWidth="1"/>
    <col min="3588" max="3588" width="104.85546875" style="121" customWidth="1"/>
    <col min="3589" max="3589" width="44.5703125" style="121" customWidth="1"/>
    <col min="3590" max="3840" width="10.28515625" style="121"/>
    <col min="3841" max="3841" width="13.5703125" style="121" customWidth="1"/>
    <col min="3842" max="3842" width="17.85546875" style="121" bestFit="1" customWidth="1"/>
    <col min="3843" max="3843" width="26.85546875" style="121" customWidth="1"/>
    <col min="3844" max="3844" width="104.85546875" style="121" customWidth="1"/>
    <col min="3845" max="3845" width="44.5703125" style="121" customWidth="1"/>
    <col min="3846" max="4096" width="10.28515625" style="121"/>
    <col min="4097" max="4097" width="13.5703125" style="121" customWidth="1"/>
    <col min="4098" max="4098" width="17.85546875" style="121" bestFit="1" customWidth="1"/>
    <col min="4099" max="4099" width="26.85546875" style="121" customWidth="1"/>
    <col min="4100" max="4100" width="104.85546875" style="121" customWidth="1"/>
    <col min="4101" max="4101" width="44.5703125" style="121" customWidth="1"/>
    <col min="4102" max="4352" width="10.28515625" style="121"/>
    <col min="4353" max="4353" width="13.5703125" style="121" customWidth="1"/>
    <col min="4354" max="4354" width="17.85546875" style="121" bestFit="1" customWidth="1"/>
    <col min="4355" max="4355" width="26.85546875" style="121" customWidth="1"/>
    <col min="4356" max="4356" width="104.85546875" style="121" customWidth="1"/>
    <col min="4357" max="4357" width="44.5703125" style="121" customWidth="1"/>
    <col min="4358" max="4608" width="10.28515625" style="121"/>
    <col min="4609" max="4609" width="13.5703125" style="121" customWidth="1"/>
    <col min="4610" max="4610" width="17.85546875" style="121" bestFit="1" customWidth="1"/>
    <col min="4611" max="4611" width="26.85546875" style="121" customWidth="1"/>
    <col min="4612" max="4612" width="104.85546875" style="121" customWidth="1"/>
    <col min="4613" max="4613" width="44.5703125" style="121" customWidth="1"/>
    <col min="4614" max="4864" width="10.28515625" style="121"/>
    <col min="4865" max="4865" width="13.5703125" style="121" customWidth="1"/>
    <col min="4866" max="4866" width="17.85546875" style="121" bestFit="1" customWidth="1"/>
    <col min="4867" max="4867" width="26.85546875" style="121" customWidth="1"/>
    <col min="4868" max="4868" width="104.85546875" style="121" customWidth="1"/>
    <col min="4869" max="4869" width="44.5703125" style="121" customWidth="1"/>
    <col min="4870" max="5120" width="10.28515625" style="121"/>
    <col min="5121" max="5121" width="13.5703125" style="121" customWidth="1"/>
    <col min="5122" max="5122" width="17.85546875" style="121" bestFit="1" customWidth="1"/>
    <col min="5123" max="5123" width="26.85546875" style="121" customWidth="1"/>
    <col min="5124" max="5124" width="104.85546875" style="121" customWidth="1"/>
    <col min="5125" max="5125" width="44.5703125" style="121" customWidth="1"/>
    <col min="5126" max="5376" width="10.28515625" style="121"/>
    <col min="5377" max="5377" width="13.5703125" style="121" customWidth="1"/>
    <col min="5378" max="5378" width="17.85546875" style="121" bestFit="1" customWidth="1"/>
    <col min="5379" max="5379" width="26.85546875" style="121" customWidth="1"/>
    <col min="5380" max="5380" width="104.85546875" style="121" customWidth="1"/>
    <col min="5381" max="5381" width="44.5703125" style="121" customWidth="1"/>
    <col min="5382" max="5632" width="10.28515625" style="121"/>
    <col min="5633" max="5633" width="13.5703125" style="121" customWidth="1"/>
    <col min="5634" max="5634" width="17.85546875" style="121" bestFit="1" customWidth="1"/>
    <col min="5635" max="5635" width="26.85546875" style="121" customWidth="1"/>
    <col min="5636" max="5636" width="104.85546875" style="121" customWidth="1"/>
    <col min="5637" max="5637" width="44.5703125" style="121" customWidth="1"/>
    <col min="5638" max="5888" width="10.28515625" style="121"/>
    <col min="5889" max="5889" width="13.5703125" style="121" customWidth="1"/>
    <col min="5890" max="5890" width="17.85546875" style="121" bestFit="1" customWidth="1"/>
    <col min="5891" max="5891" width="26.85546875" style="121" customWidth="1"/>
    <col min="5892" max="5892" width="104.85546875" style="121" customWidth="1"/>
    <col min="5893" max="5893" width="44.5703125" style="121" customWidth="1"/>
    <col min="5894" max="6144" width="10.28515625" style="121"/>
    <col min="6145" max="6145" width="13.5703125" style="121" customWidth="1"/>
    <col min="6146" max="6146" width="17.85546875" style="121" bestFit="1" customWidth="1"/>
    <col min="6147" max="6147" width="26.85546875" style="121" customWidth="1"/>
    <col min="6148" max="6148" width="104.85546875" style="121" customWidth="1"/>
    <col min="6149" max="6149" width="44.5703125" style="121" customWidth="1"/>
    <col min="6150" max="6400" width="10.28515625" style="121"/>
    <col min="6401" max="6401" width="13.5703125" style="121" customWidth="1"/>
    <col min="6402" max="6402" width="17.85546875" style="121" bestFit="1" customWidth="1"/>
    <col min="6403" max="6403" width="26.85546875" style="121" customWidth="1"/>
    <col min="6404" max="6404" width="104.85546875" style="121" customWidth="1"/>
    <col min="6405" max="6405" width="44.5703125" style="121" customWidth="1"/>
    <col min="6406" max="6656" width="10.28515625" style="121"/>
    <col min="6657" max="6657" width="13.5703125" style="121" customWidth="1"/>
    <col min="6658" max="6658" width="17.85546875" style="121" bestFit="1" customWidth="1"/>
    <col min="6659" max="6659" width="26.85546875" style="121" customWidth="1"/>
    <col min="6660" max="6660" width="104.85546875" style="121" customWidth="1"/>
    <col min="6661" max="6661" width="44.5703125" style="121" customWidth="1"/>
    <col min="6662" max="6912" width="10.28515625" style="121"/>
    <col min="6913" max="6913" width="13.5703125" style="121" customWidth="1"/>
    <col min="6914" max="6914" width="17.85546875" style="121" bestFit="1" customWidth="1"/>
    <col min="6915" max="6915" width="26.85546875" style="121" customWidth="1"/>
    <col min="6916" max="6916" width="104.85546875" style="121" customWidth="1"/>
    <col min="6917" max="6917" width="44.5703125" style="121" customWidth="1"/>
    <col min="6918" max="7168" width="10.28515625" style="121"/>
    <col min="7169" max="7169" width="13.5703125" style="121" customWidth="1"/>
    <col min="7170" max="7170" width="17.85546875" style="121" bestFit="1" customWidth="1"/>
    <col min="7171" max="7171" width="26.85546875" style="121" customWidth="1"/>
    <col min="7172" max="7172" width="104.85546875" style="121" customWidth="1"/>
    <col min="7173" max="7173" width="44.5703125" style="121" customWidth="1"/>
    <col min="7174" max="7424" width="10.28515625" style="121"/>
    <col min="7425" max="7425" width="13.5703125" style="121" customWidth="1"/>
    <col min="7426" max="7426" width="17.85546875" style="121" bestFit="1" customWidth="1"/>
    <col min="7427" max="7427" width="26.85546875" style="121" customWidth="1"/>
    <col min="7428" max="7428" width="104.85546875" style="121" customWidth="1"/>
    <col min="7429" max="7429" width="44.5703125" style="121" customWidth="1"/>
    <col min="7430" max="7680" width="10.28515625" style="121"/>
    <col min="7681" max="7681" width="13.5703125" style="121" customWidth="1"/>
    <col min="7682" max="7682" width="17.85546875" style="121" bestFit="1" customWidth="1"/>
    <col min="7683" max="7683" width="26.85546875" style="121" customWidth="1"/>
    <col min="7684" max="7684" width="104.85546875" style="121" customWidth="1"/>
    <col min="7685" max="7685" width="44.5703125" style="121" customWidth="1"/>
    <col min="7686" max="7936" width="10.28515625" style="121"/>
    <col min="7937" max="7937" width="13.5703125" style="121" customWidth="1"/>
    <col min="7938" max="7938" width="17.85546875" style="121" bestFit="1" customWidth="1"/>
    <col min="7939" max="7939" width="26.85546875" style="121" customWidth="1"/>
    <col min="7940" max="7940" width="104.85546875" style="121" customWidth="1"/>
    <col min="7941" max="7941" width="44.5703125" style="121" customWidth="1"/>
    <col min="7942" max="8192" width="10.28515625" style="121"/>
    <col min="8193" max="8193" width="13.5703125" style="121" customWidth="1"/>
    <col min="8194" max="8194" width="17.85546875" style="121" bestFit="1" customWidth="1"/>
    <col min="8195" max="8195" width="26.85546875" style="121" customWidth="1"/>
    <col min="8196" max="8196" width="104.85546875" style="121" customWidth="1"/>
    <col min="8197" max="8197" width="44.5703125" style="121" customWidth="1"/>
    <col min="8198" max="8448" width="10.28515625" style="121"/>
    <col min="8449" max="8449" width="13.5703125" style="121" customWidth="1"/>
    <col min="8450" max="8450" width="17.85546875" style="121" bestFit="1" customWidth="1"/>
    <col min="8451" max="8451" width="26.85546875" style="121" customWidth="1"/>
    <col min="8452" max="8452" width="104.85546875" style="121" customWidth="1"/>
    <col min="8453" max="8453" width="44.5703125" style="121" customWidth="1"/>
    <col min="8454" max="8704" width="10.28515625" style="121"/>
    <col min="8705" max="8705" width="13.5703125" style="121" customWidth="1"/>
    <col min="8706" max="8706" width="17.85546875" style="121" bestFit="1" customWidth="1"/>
    <col min="8707" max="8707" width="26.85546875" style="121" customWidth="1"/>
    <col min="8708" max="8708" width="104.85546875" style="121" customWidth="1"/>
    <col min="8709" max="8709" width="44.5703125" style="121" customWidth="1"/>
    <col min="8710" max="8960" width="10.28515625" style="121"/>
    <col min="8961" max="8961" width="13.5703125" style="121" customWidth="1"/>
    <col min="8962" max="8962" width="17.85546875" style="121" bestFit="1" customWidth="1"/>
    <col min="8963" max="8963" width="26.85546875" style="121" customWidth="1"/>
    <col min="8964" max="8964" width="104.85546875" style="121" customWidth="1"/>
    <col min="8965" max="8965" width="44.5703125" style="121" customWidth="1"/>
    <col min="8966" max="9216" width="10.28515625" style="121"/>
    <col min="9217" max="9217" width="13.5703125" style="121" customWidth="1"/>
    <col min="9218" max="9218" width="17.85546875" style="121" bestFit="1" customWidth="1"/>
    <col min="9219" max="9219" width="26.85546875" style="121" customWidth="1"/>
    <col min="9220" max="9220" width="104.85546875" style="121" customWidth="1"/>
    <col min="9221" max="9221" width="44.5703125" style="121" customWidth="1"/>
    <col min="9222" max="9472" width="10.28515625" style="121"/>
    <col min="9473" max="9473" width="13.5703125" style="121" customWidth="1"/>
    <col min="9474" max="9474" width="17.85546875" style="121" bestFit="1" customWidth="1"/>
    <col min="9475" max="9475" width="26.85546875" style="121" customWidth="1"/>
    <col min="9476" max="9476" width="104.85546875" style="121" customWidth="1"/>
    <col min="9477" max="9477" width="44.5703125" style="121" customWidth="1"/>
    <col min="9478" max="9728" width="10.28515625" style="121"/>
    <col min="9729" max="9729" width="13.5703125" style="121" customWidth="1"/>
    <col min="9730" max="9730" width="17.85546875" style="121" bestFit="1" customWidth="1"/>
    <col min="9731" max="9731" width="26.85546875" style="121" customWidth="1"/>
    <col min="9732" max="9732" width="104.85546875" style="121" customWidth="1"/>
    <col min="9733" max="9733" width="44.5703125" style="121" customWidth="1"/>
    <col min="9734" max="9984" width="10.28515625" style="121"/>
    <col min="9985" max="9985" width="13.5703125" style="121" customWidth="1"/>
    <col min="9986" max="9986" width="17.85546875" style="121" bestFit="1" customWidth="1"/>
    <col min="9987" max="9987" width="26.85546875" style="121" customWidth="1"/>
    <col min="9988" max="9988" width="104.85546875" style="121" customWidth="1"/>
    <col min="9989" max="9989" width="44.5703125" style="121" customWidth="1"/>
    <col min="9990" max="10240" width="10.28515625" style="121"/>
    <col min="10241" max="10241" width="13.5703125" style="121" customWidth="1"/>
    <col min="10242" max="10242" width="17.85546875" style="121" bestFit="1" customWidth="1"/>
    <col min="10243" max="10243" width="26.85546875" style="121" customWidth="1"/>
    <col min="10244" max="10244" width="104.85546875" style="121" customWidth="1"/>
    <col min="10245" max="10245" width="44.5703125" style="121" customWidth="1"/>
    <col min="10246" max="10496" width="10.28515625" style="121"/>
    <col min="10497" max="10497" width="13.5703125" style="121" customWidth="1"/>
    <col min="10498" max="10498" width="17.85546875" style="121" bestFit="1" customWidth="1"/>
    <col min="10499" max="10499" width="26.85546875" style="121" customWidth="1"/>
    <col min="10500" max="10500" width="104.85546875" style="121" customWidth="1"/>
    <col min="10501" max="10501" width="44.5703125" style="121" customWidth="1"/>
    <col min="10502" max="10752" width="10.28515625" style="121"/>
    <col min="10753" max="10753" width="13.5703125" style="121" customWidth="1"/>
    <col min="10754" max="10754" width="17.85546875" style="121" bestFit="1" customWidth="1"/>
    <col min="10755" max="10755" width="26.85546875" style="121" customWidth="1"/>
    <col min="10756" max="10756" width="104.85546875" style="121" customWidth="1"/>
    <col min="10757" max="10757" width="44.5703125" style="121" customWidth="1"/>
    <col min="10758" max="11008" width="10.28515625" style="121"/>
    <col min="11009" max="11009" width="13.5703125" style="121" customWidth="1"/>
    <col min="11010" max="11010" width="17.85546875" style="121" bestFit="1" customWidth="1"/>
    <col min="11011" max="11011" width="26.85546875" style="121" customWidth="1"/>
    <col min="11012" max="11012" width="104.85546875" style="121" customWidth="1"/>
    <col min="11013" max="11013" width="44.5703125" style="121" customWidth="1"/>
    <col min="11014" max="11264" width="10.28515625" style="121"/>
    <col min="11265" max="11265" width="13.5703125" style="121" customWidth="1"/>
    <col min="11266" max="11266" width="17.85546875" style="121" bestFit="1" customWidth="1"/>
    <col min="11267" max="11267" width="26.85546875" style="121" customWidth="1"/>
    <col min="11268" max="11268" width="104.85546875" style="121" customWidth="1"/>
    <col min="11269" max="11269" width="44.5703125" style="121" customWidth="1"/>
    <col min="11270" max="11520" width="10.28515625" style="121"/>
    <col min="11521" max="11521" width="13.5703125" style="121" customWidth="1"/>
    <col min="11522" max="11522" width="17.85546875" style="121" bestFit="1" customWidth="1"/>
    <col min="11523" max="11523" width="26.85546875" style="121" customWidth="1"/>
    <col min="11524" max="11524" width="104.85546875" style="121" customWidth="1"/>
    <col min="11525" max="11525" width="44.5703125" style="121" customWidth="1"/>
    <col min="11526" max="11776" width="10.28515625" style="121"/>
    <col min="11777" max="11777" width="13.5703125" style="121" customWidth="1"/>
    <col min="11778" max="11778" width="17.85546875" style="121" bestFit="1" customWidth="1"/>
    <col min="11779" max="11779" width="26.85546875" style="121" customWidth="1"/>
    <col min="11780" max="11780" width="104.85546875" style="121" customWidth="1"/>
    <col min="11781" max="11781" width="44.5703125" style="121" customWidth="1"/>
    <col min="11782" max="12032" width="10.28515625" style="121"/>
    <col min="12033" max="12033" width="13.5703125" style="121" customWidth="1"/>
    <col min="12034" max="12034" width="17.85546875" style="121" bestFit="1" customWidth="1"/>
    <col min="12035" max="12035" width="26.85546875" style="121" customWidth="1"/>
    <col min="12036" max="12036" width="104.85546875" style="121" customWidth="1"/>
    <col min="12037" max="12037" width="44.5703125" style="121" customWidth="1"/>
    <col min="12038" max="12288" width="10.28515625" style="121"/>
    <col min="12289" max="12289" width="13.5703125" style="121" customWidth="1"/>
    <col min="12290" max="12290" width="17.85546875" style="121" bestFit="1" customWidth="1"/>
    <col min="12291" max="12291" width="26.85546875" style="121" customWidth="1"/>
    <col min="12292" max="12292" width="104.85546875" style="121" customWidth="1"/>
    <col min="12293" max="12293" width="44.5703125" style="121" customWidth="1"/>
    <col min="12294" max="12544" width="10.28515625" style="121"/>
    <col min="12545" max="12545" width="13.5703125" style="121" customWidth="1"/>
    <col min="12546" max="12546" width="17.85546875" style="121" bestFit="1" customWidth="1"/>
    <col min="12547" max="12547" width="26.85546875" style="121" customWidth="1"/>
    <col min="12548" max="12548" width="104.85546875" style="121" customWidth="1"/>
    <col min="12549" max="12549" width="44.5703125" style="121" customWidth="1"/>
    <col min="12550" max="12800" width="10.28515625" style="121"/>
    <col min="12801" max="12801" width="13.5703125" style="121" customWidth="1"/>
    <col min="12802" max="12802" width="17.85546875" style="121" bestFit="1" customWidth="1"/>
    <col min="12803" max="12803" width="26.85546875" style="121" customWidth="1"/>
    <col min="12804" max="12804" width="104.85546875" style="121" customWidth="1"/>
    <col min="12805" max="12805" width="44.5703125" style="121" customWidth="1"/>
    <col min="12806" max="13056" width="10.28515625" style="121"/>
    <col min="13057" max="13057" width="13.5703125" style="121" customWidth="1"/>
    <col min="13058" max="13058" width="17.85546875" style="121" bestFit="1" customWidth="1"/>
    <col min="13059" max="13059" width="26.85546875" style="121" customWidth="1"/>
    <col min="13060" max="13060" width="104.85546875" style="121" customWidth="1"/>
    <col min="13061" max="13061" width="44.5703125" style="121" customWidth="1"/>
    <col min="13062" max="13312" width="10.28515625" style="121"/>
    <col min="13313" max="13313" width="13.5703125" style="121" customWidth="1"/>
    <col min="13314" max="13314" width="17.85546875" style="121" bestFit="1" customWidth="1"/>
    <col min="13315" max="13315" width="26.85546875" style="121" customWidth="1"/>
    <col min="13316" max="13316" width="104.85546875" style="121" customWidth="1"/>
    <col min="13317" max="13317" width="44.5703125" style="121" customWidth="1"/>
    <col min="13318" max="13568" width="10.28515625" style="121"/>
    <col min="13569" max="13569" width="13.5703125" style="121" customWidth="1"/>
    <col min="13570" max="13570" width="17.85546875" style="121" bestFit="1" customWidth="1"/>
    <col min="13571" max="13571" width="26.85546875" style="121" customWidth="1"/>
    <col min="13572" max="13572" width="104.85546875" style="121" customWidth="1"/>
    <col min="13573" max="13573" width="44.5703125" style="121" customWidth="1"/>
    <col min="13574" max="13824" width="10.28515625" style="121"/>
    <col min="13825" max="13825" width="13.5703125" style="121" customWidth="1"/>
    <col min="13826" max="13826" width="17.85546875" style="121" bestFit="1" customWidth="1"/>
    <col min="13827" max="13827" width="26.85546875" style="121" customWidth="1"/>
    <col min="13828" max="13828" width="104.85546875" style="121" customWidth="1"/>
    <col min="13829" max="13829" width="44.5703125" style="121" customWidth="1"/>
    <col min="13830" max="14080" width="10.28515625" style="121"/>
    <col min="14081" max="14081" width="13.5703125" style="121" customWidth="1"/>
    <col min="14082" max="14082" width="17.85546875" style="121" bestFit="1" customWidth="1"/>
    <col min="14083" max="14083" width="26.85546875" style="121" customWidth="1"/>
    <col min="14084" max="14084" width="104.85546875" style="121" customWidth="1"/>
    <col min="14085" max="14085" width="44.5703125" style="121" customWidth="1"/>
    <col min="14086" max="14336" width="10.28515625" style="121"/>
    <col min="14337" max="14337" width="13.5703125" style="121" customWidth="1"/>
    <col min="14338" max="14338" width="17.85546875" style="121" bestFit="1" customWidth="1"/>
    <col min="14339" max="14339" width="26.85546875" style="121" customWidth="1"/>
    <col min="14340" max="14340" width="104.85546875" style="121" customWidth="1"/>
    <col min="14341" max="14341" width="44.5703125" style="121" customWidth="1"/>
    <col min="14342" max="14592" width="10.28515625" style="121"/>
    <col min="14593" max="14593" width="13.5703125" style="121" customWidth="1"/>
    <col min="14594" max="14594" width="17.85546875" style="121" bestFit="1" customWidth="1"/>
    <col min="14595" max="14595" width="26.85546875" style="121" customWidth="1"/>
    <col min="14596" max="14596" width="104.85546875" style="121" customWidth="1"/>
    <col min="14597" max="14597" width="44.5703125" style="121" customWidth="1"/>
    <col min="14598" max="14848" width="10.28515625" style="121"/>
    <col min="14849" max="14849" width="13.5703125" style="121" customWidth="1"/>
    <col min="14850" max="14850" width="17.85546875" style="121" bestFit="1" customWidth="1"/>
    <col min="14851" max="14851" width="26.85546875" style="121" customWidth="1"/>
    <col min="14852" max="14852" width="104.85546875" style="121" customWidth="1"/>
    <col min="14853" max="14853" width="44.5703125" style="121" customWidth="1"/>
    <col min="14854" max="15104" width="10.28515625" style="121"/>
    <col min="15105" max="15105" width="13.5703125" style="121" customWidth="1"/>
    <col min="15106" max="15106" width="17.85546875" style="121" bestFit="1" customWidth="1"/>
    <col min="15107" max="15107" width="26.85546875" style="121" customWidth="1"/>
    <col min="15108" max="15108" width="104.85546875" style="121" customWidth="1"/>
    <col min="15109" max="15109" width="44.5703125" style="121" customWidth="1"/>
    <col min="15110" max="15360" width="10.28515625" style="121"/>
    <col min="15361" max="15361" width="13.5703125" style="121" customWidth="1"/>
    <col min="15362" max="15362" width="17.85546875" style="121" bestFit="1" customWidth="1"/>
    <col min="15363" max="15363" width="26.85546875" style="121" customWidth="1"/>
    <col min="15364" max="15364" width="104.85546875" style="121" customWidth="1"/>
    <col min="15365" max="15365" width="44.5703125" style="121" customWidth="1"/>
    <col min="15366" max="15616" width="10.28515625" style="121"/>
    <col min="15617" max="15617" width="13.5703125" style="121" customWidth="1"/>
    <col min="15618" max="15618" width="17.85546875" style="121" bestFit="1" customWidth="1"/>
    <col min="15619" max="15619" width="26.85546875" style="121" customWidth="1"/>
    <col min="15620" max="15620" width="104.85546875" style="121" customWidth="1"/>
    <col min="15621" max="15621" width="44.5703125" style="121" customWidth="1"/>
    <col min="15622" max="15872" width="10.28515625" style="121"/>
    <col min="15873" max="15873" width="13.5703125" style="121" customWidth="1"/>
    <col min="15874" max="15874" width="17.85546875" style="121" bestFit="1" customWidth="1"/>
    <col min="15875" max="15875" width="26.85546875" style="121" customWidth="1"/>
    <col min="15876" max="15876" width="104.85546875" style="121" customWidth="1"/>
    <col min="15877" max="15877" width="44.5703125" style="121" customWidth="1"/>
    <col min="15878" max="16128" width="10.28515625" style="121"/>
    <col min="16129" max="16129" width="13.5703125" style="121" customWidth="1"/>
    <col min="16130" max="16130" width="17.85546875" style="121" bestFit="1" customWidth="1"/>
    <col min="16131" max="16131" width="26.85546875" style="121" customWidth="1"/>
    <col min="16132" max="16132" width="104.85546875" style="121" customWidth="1"/>
    <col min="16133" max="16133" width="44.5703125" style="121" customWidth="1"/>
    <col min="16134" max="16384" width="10.28515625" style="121"/>
  </cols>
  <sheetData>
    <row r="1" spans="2:242" ht="13.5" customHeight="1" thickBot="1" x14ac:dyDescent="0.35"/>
    <row r="2" spans="2:242" ht="21" thickTop="1" x14ac:dyDescent="0.3">
      <c r="B2" s="326" t="s">
        <v>4059</v>
      </c>
      <c r="C2" s="327"/>
      <c r="D2" s="327"/>
      <c r="E2" s="328"/>
    </row>
    <row r="3" spans="2:242" ht="20.25" customHeight="1" x14ac:dyDescent="0.3">
      <c r="B3" s="329" t="s">
        <v>4060</v>
      </c>
      <c r="C3" s="330"/>
      <c r="D3" s="330"/>
      <c r="E3" s="331"/>
    </row>
    <row r="4" spans="2:242" x14ac:dyDescent="0.3">
      <c r="B4" s="332" t="s">
        <v>4029</v>
      </c>
      <c r="C4" s="333"/>
      <c r="D4" s="333"/>
      <c r="E4" s="334"/>
    </row>
    <row r="5" spans="2:242" x14ac:dyDescent="0.3">
      <c r="B5" s="335" t="s">
        <v>4061</v>
      </c>
      <c r="C5" s="336"/>
      <c r="D5" s="336"/>
      <c r="E5" s="337"/>
    </row>
    <row r="6" spans="2:242" ht="42.75" customHeight="1" x14ac:dyDescent="0.3">
      <c r="B6" s="122" t="s">
        <v>4062</v>
      </c>
      <c r="C6" s="338" t="str">
        <f>[2]Planilha!D6</f>
        <v>Registro de preços para futura e eventual contratação de serviços de manutenção e recuperação de passeios públicos, incluindo material e mão de obra.</v>
      </c>
      <c r="D6" s="338"/>
      <c r="E6" s="123"/>
    </row>
    <row r="7" spans="2:242" x14ac:dyDescent="0.3">
      <c r="B7" s="124" t="s">
        <v>4063</v>
      </c>
      <c r="C7" s="125" t="s">
        <v>4111</v>
      </c>
      <c r="D7" s="126"/>
      <c r="E7" s="123"/>
    </row>
    <row r="8" spans="2:242" ht="26.45" customHeight="1" thickBot="1" x14ac:dyDescent="0.35">
      <c r="B8" s="127"/>
      <c r="C8" s="128"/>
      <c r="D8" s="128"/>
      <c r="E8" s="129"/>
      <c r="F8" s="130"/>
      <c r="G8" s="130"/>
      <c r="H8" s="130"/>
      <c r="I8" s="130"/>
      <c r="J8" s="130"/>
      <c r="K8" s="130"/>
      <c r="L8" s="130"/>
      <c r="M8" s="130"/>
      <c r="N8" s="130"/>
      <c r="O8" s="130"/>
      <c r="P8" s="130"/>
      <c r="Q8" s="130"/>
      <c r="R8" s="130"/>
      <c r="S8" s="130"/>
      <c r="T8" s="130"/>
      <c r="U8" s="130"/>
      <c r="V8" s="130"/>
      <c r="W8" s="130"/>
      <c r="X8" s="130"/>
      <c r="Y8" s="130"/>
      <c r="Z8" s="130"/>
      <c r="AA8" s="130"/>
      <c r="AB8" s="130"/>
      <c r="AC8" s="130"/>
      <c r="AD8" s="130"/>
      <c r="AE8" s="130"/>
      <c r="AF8" s="130"/>
      <c r="AG8" s="130"/>
      <c r="AH8" s="130"/>
      <c r="AI8" s="130"/>
      <c r="AJ8" s="130"/>
      <c r="AK8" s="130"/>
      <c r="AL8" s="130"/>
      <c r="AM8" s="130"/>
      <c r="AN8" s="130"/>
      <c r="AO8" s="130"/>
      <c r="AP8" s="130"/>
      <c r="AQ8" s="130"/>
      <c r="AR8" s="130"/>
      <c r="AS8" s="130"/>
      <c r="AT8" s="130"/>
      <c r="AU8" s="130"/>
      <c r="AV8" s="130"/>
      <c r="AW8" s="130"/>
      <c r="AX8" s="130"/>
      <c r="AY8" s="130"/>
      <c r="AZ8" s="130"/>
      <c r="BA8" s="130"/>
      <c r="BB8" s="130"/>
      <c r="BC8" s="130"/>
      <c r="BD8" s="130"/>
      <c r="BE8" s="130"/>
      <c r="BF8" s="130"/>
      <c r="BG8" s="130"/>
      <c r="BH8" s="130"/>
      <c r="BI8" s="130"/>
      <c r="BJ8" s="130"/>
      <c r="BK8" s="130"/>
      <c r="BL8" s="130"/>
      <c r="BM8" s="130"/>
      <c r="BN8" s="130"/>
      <c r="BO8" s="130"/>
      <c r="BP8" s="130"/>
      <c r="BQ8" s="130"/>
      <c r="BR8" s="130"/>
      <c r="BS8" s="130"/>
      <c r="BT8" s="130"/>
      <c r="BU8" s="130"/>
      <c r="BV8" s="130"/>
      <c r="BW8" s="130"/>
      <c r="BX8" s="130"/>
      <c r="BY8" s="130"/>
      <c r="BZ8" s="130"/>
      <c r="CA8" s="130"/>
      <c r="CB8" s="130"/>
      <c r="CC8" s="130"/>
      <c r="CD8" s="130"/>
      <c r="CE8" s="130"/>
      <c r="CF8" s="130"/>
      <c r="CG8" s="130"/>
      <c r="CH8" s="130"/>
      <c r="CI8" s="130"/>
      <c r="CJ8" s="130"/>
      <c r="CK8" s="130"/>
      <c r="CL8" s="130"/>
      <c r="CM8" s="130"/>
      <c r="CN8" s="130"/>
      <c r="CO8" s="130"/>
      <c r="CP8" s="130"/>
      <c r="CQ8" s="130"/>
      <c r="CR8" s="130"/>
      <c r="CS8" s="130"/>
      <c r="CT8" s="130"/>
      <c r="CU8" s="130"/>
      <c r="CV8" s="130"/>
      <c r="CW8" s="130"/>
      <c r="CX8" s="130"/>
      <c r="CY8" s="130"/>
      <c r="CZ8" s="130"/>
      <c r="DA8" s="130"/>
      <c r="DB8" s="130"/>
      <c r="DC8" s="130"/>
      <c r="DD8" s="130"/>
      <c r="DE8" s="130"/>
      <c r="DF8" s="130"/>
      <c r="DG8" s="130"/>
      <c r="DH8" s="130"/>
      <c r="DI8" s="130"/>
      <c r="DJ8" s="130"/>
      <c r="DK8" s="130"/>
      <c r="DL8" s="130"/>
      <c r="DM8" s="130"/>
      <c r="DN8" s="130"/>
      <c r="DO8" s="130"/>
      <c r="DP8" s="130"/>
      <c r="DQ8" s="130"/>
      <c r="DR8" s="130"/>
      <c r="DS8" s="130"/>
      <c r="DT8" s="130"/>
      <c r="DU8" s="130"/>
      <c r="DV8" s="130"/>
      <c r="DW8" s="130"/>
      <c r="DX8" s="130"/>
      <c r="DY8" s="130"/>
      <c r="DZ8" s="130"/>
      <c r="EA8" s="130"/>
      <c r="EB8" s="130"/>
      <c r="EC8" s="130"/>
      <c r="ED8" s="130"/>
      <c r="EE8" s="130"/>
      <c r="EF8" s="130"/>
      <c r="EG8" s="130"/>
      <c r="EH8" s="130"/>
      <c r="EI8" s="130"/>
      <c r="EJ8" s="130"/>
      <c r="EK8" s="130"/>
      <c r="EL8" s="130"/>
      <c r="EM8" s="130"/>
      <c r="EN8" s="130"/>
      <c r="EO8" s="130"/>
      <c r="EP8" s="130"/>
      <c r="EQ8" s="130"/>
      <c r="ER8" s="130"/>
      <c r="ES8" s="130"/>
      <c r="ET8" s="130"/>
      <c r="EU8" s="130"/>
      <c r="EV8" s="130"/>
      <c r="EW8" s="130"/>
      <c r="EX8" s="130"/>
      <c r="EY8" s="130"/>
      <c r="EZ8" s="130"/>
      <c r="FA8" s="130"/>
      <c r="FB8" s="130"/>
      <c r="FC8" s="130"/>
      <c r="FD8" s="130"/>
      <c r="FE8" s="130"/>
      <c r="FF8" s="130"/>
      <c r="FG8" s="130"/>
      <c r="FH8" s="130"/>
      <c r="FI8" s="130"/>
      <c r="FJ8" s="130"/>
      <c r="FK8" s="130"/>
      <c r="FL8" s="130"/>
      <c r="FM8" s="130"/>
      <c r="FN8" s="130"/>
      <c r="FO8" s="130"/>
      <c r="FP8" s="130"/>
      <c r="FQ8" s="130"/>
      <c r="FR8" s="130"/>
      <c r="FS8" s="130"/>
      <c r="FT8" s="130"/>
      <c r="FU8" s="130"/>
      <c r="FV8" s="130"/>
      <c r="FW8" s="130"/>
      <c r="FX8" s="130"/>
      <c r="FY8" s="130"/>
      <c r="FZ8" s="130"/>
      <c r="GA8" s="130"/>
      <c r="GB8" s="130"/>
      <c r="GC8" s="130"/>
      <c r="GD8" s="130"/>
      <c r="GE8" s="130"/>
      <c r="GF8" s="130"/>
      <c r="GG8" s="130"/>
      <c r="GH8" s="130"/>
      <c r="GI8" s="130"/>
      <c r="GJ8" s="130"/>
      <c r="GK8" s="130"/>
      <c r="GL8" s="130"/>
      <c r="GM8" s="130"/>
      <c r="GN8" s="130"/>
      <c r="GO8" s="130"/>
      <c r="GP8" s="130"/>
      <c r="GQ8" s="130"/>
      <c r="GR8" s="130"/>
      <c r="GS8" s="130"/>
      <c r="GT8" s="130"/>
      <c r="GU8" s="130"/>
      <c r="GV8" s="130"/>
      <c r="GW8" s="130"/>
      <c r="GX8" s="130"/>
      <c r="GY8" s="130"/>
      <c r="GZ8" s="130"/>
      <c r="HA8" s="130"/>
      <c r="HB8" s="130"/>
      <c r="HC8" s="130"/>
      <c r="HD8" s="130"/>
      <c r="HE8" s="130"/>
      <c r="HF8" s="130"/>
      <c r="HG8" s="130"/>
      <c r="HH8" s="130"/>
      <c r="HI8" s="130"/>
      <c r="HJ8" s="130"/>
      <c r="HK8" s="130"/>
      <c r="HL8" s="130"/>
      <c r="HM8" s="130"/>
      <c r="HN8" s="130"/>
      <c r="HO8" s="130"/>
      <c r="HP8" s="130"/>
      <c r="HQ8" s="130"/>
      <c r="HR8" s="130"/>
      <c r="HS8" s="130"/>
      <c r="HT8" s="130"/>
      <c r="HU8" s="130"/>
      <c r="HV8" s="130"/>
      <c r="HW8" s="130"/>
      <c r="HX8" s="130"/>
      <c r="HY8" s="130"/>
      <c r="HZ8" s="130"/>
      <c r="IA8" s="130"/>
      <c r="IB8" s="130"/>
      <c r="IC8" s="130"/>
      <c r="ID8" s="130"/>
      <c r="IE8" s="130"/>
      <c r="IF8" s="130"/>
      <c r="IG8" s="130"/>
      <c r="IH8" s="130"/>
    </row>
    <row r="9" spans="2:242" ht="21" thickTop="1" x14ac:dyDescent="0.3"/>
    <row r="10" spans="2:242" x14ac:dyDescent="0.3">
      <c r="B10" s="320" t="s">
        <v>4064</v>
      </c>
      <c r="C10" s="320"/>
      <c r="D10" s="320"/>
      <c r="E10" s="320"/>
    </row>
    <row r="11" spans="2:242" x14ac:dyDescent="0.3">
      <c r="B11" s="321" t="s">
        <v>4047</v>
      </c>
      <c r="C11" s="322"/>
      <c r="D11" s="322"/>
      <c r="E11" s="323"/>
    </row>
    <row r="12" spans="2:242" x14ac:dyDescent="0.3">
      <c r="B12" s="324" t="s">
        <v>4065</v>
      </c>
      <c r="C12" s="325"/>
      <c r="D12" s="131" t="s">
        <v>4066</v>
      </c>
      <c r="E12" s="131" t="s">
        <v>4067</v>
      </c>
    </row>
    <row r="13" spans="2:242" ht="60.75" x14ac:dyDescent="0.3">
      <c r="B13" s="324" t="s">
        <v>4128</v>
      </c>
      <c r="C13" s="325"/>
      <c r="D13" s="250" t="s">
        <v>4127</v>
      </c>
      <c r="E13" s="133">
        <v>124.9</v>
      </c>
      <c r="G13" s="135" t="s">
        <v>4129</v>
      </c>
    </row>
    <row r="14" spans="2:242" s="134" customFormat="1" ht="70.5" customHeight="1" x14ac:dyDescent="0.35">
      <c r="B14" s="318" t="s">
        <v>4068</v>
      </c>
      <c r="C14" s="319"/>
      <c r="D14" s="132" t="s">
        <v>4069</v>
      </c>
      <c r="E14" s="133">
        <v>125.94</v>
      </c>
      <c r="G14" s="135" t="s">
        <v>4070</v>
      </c>
      <c r="K14" s="136">
        <f>0.4*0.4</f>
        <v>0.16000000000000003</v>
      </c>
      <c r="L14" s="136">
        <f>1/0.16</f>
        <v>6.25</v>
      </c>
      <c r="M14" s="134">
        <f>20.15*6.25</f>
        <v>125.93749999999999</v>
      </c>
    </row>
    <row r="15" spans="2:242" ht="69.75" x14ac:dyDescent="0.35">
      <c r="B15" s="318" t="s">
        <v>4071</v>
      </c>
      <c r="C15" s="319"/>
      <c r="D15" s="132" t="s">
        <v>4072</v>
      </c>
      <c r="E15" s="133">
        <v>125</v>
      </c>
      <c r="G15" s="135" t="s">
        <v>4073</v>
      </c>
    </row>
    <row r="16" spans="2:242" x14ac:dyDescent="0.3">
      <c r="D16" s="137" t="s">
        <v>4074</v>
      </c>
      <c r="E16" s="138">
        <f>(E14+E15+E13)/3</f>
        <v>125.28000000000002</v>
      </c>
    </row>
    <row r="17" spans="2:7" x14ac:dyDescent="0.3">
      <c r="D17" s="139"/>
    </row>
    <row r="19" spans="2:7" x14ac:dyDescent="0.3">
      <c r="B19" s="320" t="s">
        <v>4075</v>
      </c>
      <c r="C19" s="320"/>
      <c r="D19" s="320"/>
      <c r="E19" s="320"/>
    </row>
    <row r="20" spans="2:7" x14ac:dyDescent="0.3">
      <c r="B20" s="321" t="s">
        <v>4047</v>
      </c>
      <c r="C20" s="322"/>
      <c r="D20" s="322"/>
      <c r="E20" s="323"/>
    </row>
    <row r="21" spans="2:7" x14ac:dyDescent="0.3">
      <c r="B21" s="324" t="s">
        <v>4065</v>
      </c>
      <c r="C21" s="325"/>
      <c r="D21" s="131" t="s">
        <v>4066</v>
      </c>
      <c r="E21" s="131" t="s">
        <v>4067</v>
      </c>
      <c r="G21" s="135"/>
    </row>
    <row r="22" spans="2:7" ht="60.75" x14ac:dyDescent="0.3">
      <c r="B22" s="318" t="s">
        <v>4125</v>
      </c>
      <c r="C22" s="319"/>
      <c r="D22" s="250" t="s">
        <v>4124</v>
      </c>
      <c r="E22" s="133">
        <v>56</v>
      </c>
      <c r="G22" s="135" t="s">
        <v>4126</v>
      </c>
    </row>
    <row r="23" spans="2:7" ht="60.75" x14ac:dyDescent="0.3">
      <c r="B23" s="318" t="s">
        <v>4122</v>
      </c>
      <c r="C23" s="319"/>
      <c r="D23" s="250" t="s">
        <v>4121</v>
      </c>
      <c r="E23" s="133">
        <v>45</v>
      </c>
      <c r="G23" s="135" t="s">
        <v>4123</v>
      </c>
    </row>
    <row r="24" spans="2:7" ht="69.75" x14ac:dyDescent="0.35">
      <c r="B24" s="318" t="s">
        <v>4076</v>
      </c>
      <c r="C24" s="319"/>
      <c r="D24" s="132" t="s">
        <v>4077</v>
      </c>
      <c r="E24" s="133">
        <v>47.5</v>
      </c>
      <c r="G24" s="135" t="s">
        <v>4078</v>
      </c>
    </row>
    <row r="25" spans="2:7" x14ac:dyDescent="0.3">
      <c r="D25" s="137" t="s">
        <v>4074</v>
      </c>
      <c r="E25" s="138">
        <f>(E22+E23+E24)/3</f>
        <v>49.5</v>
      </c>
    </row>
    <row r="26" spans="2:7" x14ac:dyDescent="0.3">
      <c r="D26" s="139"/>
    </row>
    <row r="28" spans="2:7" x14ac:dyDescent="0.3">
      <c r="B28" s="320" t="s">
        <v>4079</v>
      </c>
      <c r="C28" s="320"/>
      <c r="D28" s="320"/>
      <c r="E28" s="320"/>
    </row>
    <row r="29" spans="2:7" x14ac:dyDescent="0.3">
      <c r="B29" s="321" t="s">
        <v>4047</v>
      </c>
      <c r="C29" s="322"/>
      <c r="D29" s="322"/>
      <c r="E29" s="323"/>
    </row>
    <row r="30" spans="2:7" x14ac:dyDescent="0.3">
      <c r="B30" s="324" t="s">
        <v>4065</v>
      </c>
      <c r="C30" s="325"/>
      <c r="D30" s="131" t="s">
        <v>4066</v>
      </c>
      <c r="E30" s="131" t="s">
        <v>4067</v>
      </c>
    </row>
    <row r="31" spans="2:7" ht="60.75" x14ac:dyDescent="0.3">
      <c r="B31" s="314" t="s">
        <v>4112</v>
      </c>
      <c r="C31" s="315"/>
      <c r="D31" s="251" t="s">
        <v>4113</v>
      </c>
      <c r="E31" s="133">
        <v>35.97</v>
      </c>
      <c r="G31" s="136" t="s">
        <v>4120</v>
      </c>
    </row>
    <row r="32" spans="2:7" ht="60.75" x14ac:dyDescent="0.3">
      <c r="B32" s="318" t="s">
        <v>4115</v>
      </c>
      <c r="C32" s="319"/>
      <c r="D32" s="251" t="s">
        <v>4114</v>
      </c>
      <c r="E32" s="133">
        <v>36.799999999999997</v>
      </c>
      <c r="G32" s="136" t="s">
        <v>4116</v>
      </c>
    </row>
    <row r="33" spans="2:7" ht="60.75" x14ac:dyDescent="0.3">
      <c r="B33" s="318" t="s">
        <v>4118</v>
      </c>
      <c r="C33" s="319"/>
      <c r="D33" s="250" t="s">
        <v>4117</v>
      </c>
      <c r="E33" s="133">
        <v>42.08</v>
      </c>
      <c r="G33" s="136" t="s">
        <v>4119</v>
      </c>
    </row>
    <row r="34" spans="2:7" s="141" customFormat="1" ht="69.75" x14ac:dyDescent="0.35">
      <c r="B34" s="314" t="s">
        <v>4080</v>
      </c>
      <c r="C34" s="315"/>
      <c r="D34" s="132" t="s">
        <v>4081</v>
      </c>
      <c r="E34" s="140">
        <v>36.799999999999997</v>
      </c>
      <c r="G34" s="135" t="s">
        <v>4082</v>
      </c>
    </row>
    <row r="35" spans="2:7" s="141" customFormat="1" ht="69.75" x14ac:dyDescent="0.35">
      <c r="B35" s="316" t="s">
        <v>4083</v>
      </c>
      <c r="C35" s="317"/>
      <c r="D35" s="132" t="s">
        <v>4084</v>
      </c>
      <c r="E35" s="140">
        <v>37.799999999999997</v>
      </c>
      <c r="G35" s="135" t="s">
        <v>4085</v>
      </c>
    </row>
    <row r="36" spans="2:7" x14ac:dyDescent="0.3">
      <c r="D36" s="137" t="s">
        <v>4074</v>
      </c>
      <c r="E36" s="138">
        <f>(E31+E32+E34+E35+E33)/5</f>
        <v>37.89</v>
      </c>
    </row>
    <row r="37" spans="2:7" x14ac:dyDescent="0.3">
      <c r="D37" s="142"/>
      <c r="E37" s="143"/>
    </row>
    <row r="39" spans="2:7" x14ac:dyDescent="0.3">
      <c r="D39" s="143" t="s">
        <v>4086</v>
      </c>
    </row>
    <row r="40" spans="2:7" x14ac:dyDescent="0.3">
      <c r="D40" s="139" t="s">
        <v>4087</v>
      </c>
    </row>
    <row r="41" spans="2:7" x14ac:dyDescent="0.3">
      <c r="D41" s="139" t="s">
        <v>4088</v>
      </c>
    </row>
  </sheetData>
  <mergeCells count="25">
    <mergeCell ref="B10:E10"/>
    <mergeCell ref="B2:E2"/>
    <mergeCell ref="B3:E3"/>
    <mergeCell ref="B4:E4"/>
    <mergeCell ref="B5:E5"/>
    <mergeCell ref="C6:D6"/>
    <mergeCell ref="B19:E19"/>
    <mergeCell ref="B20:E20"/>
    <mergeCell ref="B21:C21"/>
    <mergeCell ref="B23:C23"/>
    <mergeCell ref="B22:C22"/>
    <mergeCell ref="B11:E11"/>
    <mergeCell ref="B12:C12"/>
    <mergeCell ref="B14:C14"/>
    <mergeCell ref="B15:C15"/>
    <mergeCell ref="B13:C13"/>
    <mergeCell ref="B34:C34"/>
    <mergeCell ref="B35:C35"/>
    <mergeCell ref="B24:C24"/>
    <mergeCell ref="B28:E28"/>
    <mergeCell ref="B29:E29"/>
    <mergeCell ref="B30:C30"/>
    <mergeCell ref="B31:C31"/>
    <mergeCell ref="B32:C32"/>
    <mergeCell ref="B33:C33"/>
  </mergeCells>
  <hyperlinks>
    <hyperlink ref="D31" r:id="rId1" xr:uid="{00000000-0004-0000-0300-000000000000}"/>
    <hyperlink ref="D32" r:id="rId2" xr:uid="{00000000-0004-0000-0300-000001000000}"/>
  </hyperlinks>
  <pageMargins left="0.51181102362204722" right="0.51181102362204722" top="0.78740157480314965" bottom="0.78740157480314965" header="0.31496062992125984" footer="0.31496062992125984"/>
  <pageSetup paperSize="9" scale="50" orientation="portrait" r:id="rId3"/>
  <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18"/>
  <sheetViews>
    <sheetView workbookViewId="0">
      <selection activeCell="G18" sqref="G18"/>
    </sheetView>
  </sheetViews>
  <sheetFormatPr defaultRowHeight="15" x14ac:dyDescent="0.25"/>
  <cols>
    <col min="1" max="1" width="9" style="112" customWidth="1"/>
    <col min="2" max="2" width="10.5703125" style="112" customWidth="1"/>
    <col min="3" max="3" width="6.28515625" style="112" customWidth="1"/>
    <col min="4" max="4" width="57.28515625" style="95" customWidth="1"/>
    <col min="5" max="5" width="11.140625" style="38" bestFit="1" customWidth="1"/>
    <col min="6" max="6" width="13.140625" style="39" customWidth="1"/>
    <col min="7" max="7" width="11.5703125" style="89" customWidth="1"/>
    <col min="8" max="8" width="15.140625" style="34" bestFit="1" customWidth="1"/>
    <col min="9" max="9" width="8" style="75" bestFit="1" customWidth="1"/>
    <col min="10" max="10" width="14.140625" style="76" bestFit="1" customWidth="1"/>
    <col min="11" max="11" width="10.7109375" style="35" customWidth="1"/>
    <col min="12" max="12" width="11.28515625" style="33" customWidth="1"/>
    <col min="13" max="13" width="11.5703125" style="32" customWidth="1"/>
    <col min="14" max="14" width="11.28515625" style="32" customWidth="1"/>
    <col min="15" max="16384" width="9.140625" style="32"/>
  </cols>
  <sheetData>
    <row r="1" spans="1:13" customFormat="1" ht="16.5" thickBot="1" x14ac:dyDescent="0.3">
      <c r="A1" s="339" t="s">
        <v>3679</v>
      </c>
      <c r="B1" s="340"/>
      <c r="C1" s="340"/>
      <c r="D1" s="340"/>
      <c r="E1" s="340"/>
      <c r="F1" s="340"/>
      <c r="G1" s="340"/>
      <c r="H1" s="341"/>
      <c r="I1" s="77"/>
      <c r="J1" s="78"/>
      <c r="K1" s="2"/>
      <c r="L1" s="1"/>
    </row>
    <row r="2" spans="1:13" s="18" customFormat="1" ht="15.75" thickBot="1" x14ac:dyDescent="0.3">
      <c r="A2" s="99" t="s">
        <v>0</v>
      </c>
      <c r="B2" s="100"/>
      <c r="C2" s="347" t="str">
        <f>IF(Identificação!B2=0,"",Identificação!B2)</f>
        <v>Pregão Lei 14.133/21 Eletrônico</v>
      </c>
      <c r="D2" s="347"/>
      <c r="E2" s="19" t="s">
        <v>151</v>
      </c>
      <c r="F2" s="20" t="str">
        <f>IF(Identificação!E2=0,"",Identificação!E2)</f>
        <v/>
      </c>
      <c r="G2" s="19" t="s">
        <v>152</v>
      </c>
      <c r="H2" s="21">
        <f>IF(Identificação!G2=0,"",Identificação!G2)</f>
        <v>2024</v>
      </c>
      <c r="I2" s="79"/>
      <c r="J2" s="79"/>
      <c r="K2" s="2"/>
    </row>
    <row r="3" spans="1:13" s="18" customFormat="1" ht="30.75" customHeight="1" thickBot="1" x14ac:dyDescent="0.3">
      <c r="A3" s="345" t="s">
        <v>153</v>
      </c>
      <c r="B3" s="346"/>
      <c r="C3" s="310" t="str">
        <f>IF(Identificação!B3=0,"",Identificação!B3)</f>
        <v>Registro de preços para futura e eventual contratação de serviços de manutenção e recuperação de passeios públicos, incluindo material e mão de obra.</v>
      </c>
      <c r="D3" s="310"/>
      <c r="E3" s="310"/>
      <c r="F3" s="310"/>
      <c r="G3" s="310"/>
      <c r="H3" s="344"/>
      <c r="I3" s="79"/>
      <c r="J3" s="79"/>
    </row>
    <row r="4" spans="1:13" s="18" customFormat="1" ht="15.75" thickBot="1" x14ac:dyDescent="0.3">
      <c r="A4" s="101" t="s">
        <v>3791</v>
      </c>
      <c r="B4" s="102"/>
      <c r="C4" s="261"/>
      <c r="D4" s="261"/>
      <c r="E4" s="261"/>
      <c r="F4" s="261"/>
      <c r="G4" s="14" t="s">
        <v>3753</v>
      </c>
      <c r="H4" s="63"/>
      <c r="I4" s="79"/>
      <c r="J4" s="79"/>
    </row>
    <row r="5" spans="1:13" s="18" customFormat="1" ht="15.75" thickBot="1" x14ac:dyDescent="0.3">
      <c r="A5" s="103" t="s">
        <v>169</v>
      </c>
      <c r="B5" s="104"/>
      <c r="C5" s="348" t="str">
        <f>IF(Identificação!B5=0,"",Identificação!B5)</f>
        <v>Obras e Serviços de Engenharia</v>
      </c>
      <c r="D5" s="349"/>
      <c r="E5" s="17"/>
      <c r="F5" s="11"/>
      <c r="G5" s="12"/>
      <c r="H5" s="13"/>
      <c r="I5" s="79"/>
      <c r="J5" s="79"/>
    </row>
    <row r="6" spans="1:13" s="18" customFormat="1" ht="15.75" thickBot="1" x14ac:dyDescent="0.3">
      <c r="A6" s="103" t="s">
        <v>172</v>
      </c>
      <c r="B6" s="104"/>
      <c r="C6" s="342">
        <f>SUMIFS(H12:H39953,B12:B39953,"&gt;0",H12:H39953,"&lt;&gt;0")</f>
        <v>0</v>
      </c>
      <c r="D6" s="343"/>
      <c r="E6" s="5"/>
      <c r="F6" s="5"/>
      <c r="G6" s="6"/>
      <c r="I6" s="79"/>
      <c r="J6" s="79"/>
    </row>
    <row r="7" spans="1:13" s="18" customFormat="1" x14ac:dyDescent="0.25">
      <c r="A7" s="105" t="s">
        <v>3821</v>
      </c>
      <c r="B7" s="92"/>
      <c r="C7" s="92"/>
      <c r="D7" s="96"/>
      <c r="E7" s="10"/>
      <c r="F7" s="5"/>
      <c r="G7" s="5"/>
      <c r="H7" s="6"/>
      <c r="I7" s="79"/>
      <c r="J7" s="79"/>
    </row>
    <row r="8" spans="1:13" s="8" customFormat="1" x14ac:dyDescent="0.25">
      <c r="A8" s="106" t="s">
        <v>3942</v>
      </c>
      <c r="B8" s="105"/>
      <c r="C8" s="105"/>
      <c r="D8" s="96"/>
      <c r="E8" s="10"/>
      <c r="F8" s="73"/>
      <c r="G8" s="73"/>
      <c r="H8" s="6"/>
      <c r="I8" s="80"/>
      <c r="J8" s="80"/>
    </row>
    <row r="9" spans="1:13" s="8" customFormat="1" x14ac:dyDescent="0.25">
      <c r="A9" s="107" t="s">
        <v>154</v>
      </c>
      <c r="B9" s="107"/>
      <c r="C9" s="108"/>
      <c r="D9" s="109"/>
      <c r="E9" s="9"/>
      <c r="F9" s="16" t="s">
        <v>174</v>
      </c>
      <c r="G9" s="7"/>
      <c r="H9" s="7"/>
      <c r="I9" s="80"/>
      <c r="J9" s="80"/>
      <c r="K9" s="18"/>
    </row>
    <row r="10" spans="1:13" customFormat="1" x14ac:dyDescent="0.25">
      <c r="A10" s="350" t="s">
        <v>3754</v>
      </c>
      <c r="B10" s="350" t="s">
        <v>3755</v>
      </c>
      <c r="C10" s="350" t="s">
        <v>3677</v>
      </c>
      <c r="D10" s="352" t="s">
        <v>3756</v>
      </c>
      <c r="E10" s="354" t="s">
        <v>171</v>
      </c>
      <c r="F10" s="355"/>
      <c r="G10" s="355"/>
      <c r="H10" s="355"/>
      <c r="I10" s="355"/>
      <c r="J10" s="355"/>
      <c r="K10" s="355"/>
      <c r="L10" s="355"/>
      <c r="M10" s="355"/>
    </row>
    <row r="11" spans="1:13" customFormat="1" ht="45" x14ac:dyDescent="0.25">
      <c r="A11" s="351"/>
      <c r="B11" s="351"/>
      <c r="C11" s="351"/>
      <c r="D11" s="353"/>
      <c r="E11" s="43" t="s">
        <v>3757</v>
      </c>
      <c r="F11" s="15" t="s">
        <v>3758</v>
      </c>
      <c r="G11" s="3" t="s">
        <v>159</v>
      </c>
      <c r="H11" s="3" t="s">
        <v>160</v>
      </c>
      <c r="I11" s="81" t="s">
        <v>166</v>
      </c>
      <c r="J11" s="81" t="s">
        <v>167</v>
      </c>
      <c r="K11" s="4" t="s">
        <v>3673</v>
      </c>
      <c r="L11" s="15" t="s">
        <v>3973</v>
      </c>
      <c r="M11" s="15" t="s">
        <v>3972</v>
      </c>
    </row>
    <row r="12" spans="1:13" customFormat="1" ht="45" x14ac:dyDescent="0.25">
      <c r="A12" s="110">
        <f>IF('Orçamento-base'!A12&gt;0,'Orçamento-base'!A12,"")</f>
        <v>1</v>
      </c>
      <c r="B12" s="110">
        <f>'Orçamento-base'!B12</f>
        <v>1</v>
      </c>
      <c r="C12" s="110">
        <f>IF('Orçamento-base'!C12&gt;0,'Orçamento-base'!C12,"")</f>
        <v>1</v>
      </c>
      <c r="D12" s="97" t="str">
        <f>IF('Orçamento-base'!G12&gt;0,'Orçamento-base'!G12,"")</f>
        <v>ASSENTAMENTO DE GUIA (MEIO-FIO) EM TRECHO RETO, CONFECCIONADA EM CONCRETO PRÉ-FABRICADO, DIMENSÕES 100X15X13X30.</v>
      </c>
      <c r="E12" s="161">
        <f>IF('Orçamento-base'!H12&gt;0,'Orçamento-base'!H12,"")</f>
        <v>2420</v>
      </c>
      <c r="F12" s="113" t="str">
        <f>IF('Orçamento-base'!I12&gt;0,'Orçamento-base'!I12,"")</f>
        <v>m</v>
      </c>
      <c r="G12" s="90" t="str">
        <f>IFERROR(IF(L12+M12&lt;&gt;0,ROUND(ROUND(L12,4)+ROUND(M12,4),4),""),"")</f>
        <v/>
      </c>
      <c r="H12" s="44" t="str">
        <f>IFERROR(IF(E12*G12&lt;&gt;0,ROUND(ROUND(E12,4)*ROUND(G12,4),2),""),"")</f>
        <v/>
      </c>
      <c r="I12" s="74"/>
      <c r="J12" s="74"/>
      <c r="K12" s="37"/>
      <c r="L12" s="88"/>
      <c r="M12" s="88"/>
    </row>
    <row r="13" spans="1:13" ht="30" x14ac:dyDescent="0.25">
      <c r="A13" s="110">
        <f>IF('Orçamento-base'!A13&gt;0,'Orçamento-base'!A13,"")</f>
        <v>1</v>
      </c>
      <c r="B13" s="110">
        <f>'Orçamento-base'!B13</f>
        <v>2</v>
      </c>
      <c r="C13" s="110">
        <f>IF('Orçamento-base'!C13&gt;0,'Orçamento-base'!C13,"")</f>
        <v>2</v>
      </c>
      <c r="D13" s="97" t="str">
        <f>IF('Orçamento-base'!G13&gt;0,'Orçamento-base'!G13,"")</f>
        <v>EXECUÇÃO DE PASSEIO (CALÇADA) EM BASALTO SERRADO REGULAR 40CMX40CM.</v>
      </c>
      <c r="E13" s="161">
        <f>IF('Orçamento-base'!H13&gt;0,'Orçamento-base'!H13,"")</f>
        <v>1000</v>
      </c>
      <c r="F13" s="113" t="str">
        <f>IF('Orçamento-base'!I13&gt;0,'Orçamento-base'!I13,"")</f>
        <v>m2</v>
      </c>
      <c r="G13" s="90" t="str">
        <f>IFERROR(IF(L13+M13&lt;&gt;0,ROUND(ROUND(L13,4)+ROUND(M13,4),4),""),"")</f>
        <v/>
      </c>
      <c r="H13" s="44" t="str">
        <f>IFERROR(IF(E13*G13&lt;&gt;0,ROUND(ROUND(E13,4)*ROUND(G13,4),2),""),"")</f>
        <v/>
      </c>
      <c r="I13" s="74"/>
      <c r="J13" s="74"/>
      <c r="K13" s="37"/>
      <c r="L13" s="88"/>
      <c r="M13" s="88"/>
    </row>
    <row r="14" spans="1:13" ht="30" x14ac:dyDescent="0.25">
      <c r="A14" s="111">
        <f>IF('Orçamento-base'!A14&gt;0,'Orçamento-base'!A14,"")</f>
        <v>1</v>
      </c>
      <c r="B14" s="111">
        <f>'Orçamento-base'!B14</f>
        <v>3</v>
      </c>
      <c r="C14" s="111">
        <f>IF('Orçamento-base'!C14&gt;0,'Orçamento-base'!C14,"")</f>
        <v>3</v>
      </c>
      <c r="D14" s="98" t="str">
        <f>IF('Orçamento-base'!G14&gt;0,'Orçamento-base'!G14,"")</f>
        <v>EXECUÇÃO DE PASSEIO (CALÇADA) EM BASALTO SERRADO IRREGULAR, MEDIDAS VARIÁVEIS.</v>
      </c>
      <c r="E14" s="162">
        <f>IF('Orçamento-base'!H14&gt;0,'Orçamento-base'!H14,"")</f>
        <v>1000</v>
      </c>
      <c r="F14" s="114" t="str">
        <f>IF('Orçamento-base'!I14&gt;0,'Orçamento-base'!I14,"")</f>
        <v>m2</v>
      </c>
      <c r="G14" s="91" t="str">
        <f t="shared" ref="G14:G18" si="0">IFERROR(IF(L14+M14&lt;&gt;0,ROUND(ROUND(L14,4)+ROUND(M14,4),4),""),"")</f>
        <v/>
      </c>
      <c r="H14" s="82" t="str">
        <f t="shared" ref="H14:H18" si="1">IFERROR(IF(E14*G14&lt;&gt;0,ROUND(ROUND(E14,4)*ROUND(G14,4),2),""),"")</f>
        <v/>
      </c>
      <c r="I14" s="74"/>
      <c r="J14" s="74"/>
      <c r="K14" s="37"/>
      <c r="L14" s="88"/>
      <c r="M14" s="88"/>
    </row>
    <row r="15" spans="1:13" ht="30" x14ac:dyDescent="0.25">
      <c r="A15" s="111">
        <f>IF('Orçamento-base'!A15&gt;0,'Orçamento-base'!A15,"")</f>
        <v>1</v>
      </c>
      <c r="B15" s="111">
        <f>'Orçamento-base'!B15</f>
        <v>4</v>
      </c>
      <c r="C15" s="111">
        <f>IF('Orçamento-base'!C15&gt;0,'Orçamento-base'!C15,"")</f>
        <v>4</v>
      </c>
      <c r="D15" s="98" t="str">
        <f>IF('Orçamento-base'!G15&gt;0,'Orçamento-base'!G15,"")</f>
        <v>EXECUÇÃO DE PASSEIO (CALÇADA) EM PISO INTERTRAVADO, COR NATURAL, E=6 cm.</v>
      </c>
      <c r="E15" s="162">
        <f>IF('Orçamento-base'!H15&gt;0,'Orçamento-base'!H15,"")</f>
        <v>2030</v>
      </c>
      <c r="F15" s="114" t="str">
        <f>IF('Orçamento-base'!I15&gt;0,'Orçamento-base'!I15,"")</f>
        <v>m2</v>
      </c>
      <c r="G15" s="91" t="str">
        <f t="shared" si="0"/>
        <v/>
      </c>
      <c r="H15" s="82" t="str">
        <f t="shared" si="1"/>
        <v/>
      </c>
      <c r="I15" s="74"/>
      <c r="J15" s="74"/>
      <c r="K15" s="37"/>
      <c r="L15" s="88"/>
      <c r="M15" s="88"/>
    </row>
    <row r="16" spans="1:13" ht="30" x14ac:dyDescent="0.25">
      <c r="A16" s="111">
        <f>IF('Orçamento-base'!A16&gt;0,'Orçamento-base'!A16,"")</f>
        <v>1</v>
      </c>
      <c r="B16" s="111">
        <f>'Orçamento-base'!B16</f>
        <v>5</v>
      </c>
      <c r="C16" s="111">
        <f>IF('Orçamento-base'!C16&gt;0,'Orçamento-base'!C16,"")</f>
        <v>5</v>
      </c>
      <c r="D16" s="98" t="str">
        <f>IF('Orçamento-base'!G16&gt;0,'Orçamento-base'!G16,"")</f>
        <v>EXECUÇÃO DE PASSEIO (CALÇADA) EM PISO DE CONCRETO, MOLDADO IN LOCO, E=5 cm.</v>
      </c>
      <c r="E16" s="162">
        <f>IF('Orçamento-base'!H16&gt;0,'Orçamento-base'!H16,"")</f>
        <v>5830</v>
      </c>
      <c r="F16" s="114" t="str">
        <f>IF('Orçamento-base'!I16&gt;0,'Orçamento-base'!I16,"")</f>
        <v>m2</v>
      </c>
      <c r="G16" s="91" t="str">
        <f t="shared" si="0"/>
        <v/>
      </c>
      <c r="H16" s="82" t="str">
        <f t="shared" si="1"/>
        <v/>
      </c>
      <c r="I16" s="74"/>
      <c r="J16" s="74"/>
      <c r="K16" s="37"/>
      <c r="L16" s="88"/>
      <c r="M16" s="88"/>
    </row>
    <row r="17" spans="1:13" ht="30" x14ac:dyDescent="0.25">
      <c r="A17" s="111">
        <f>IF('Orçamento-base'!A17&gt;0,'Orçamento-base'!A17,"")</f>
        <v>1</v>
      </c>
      <c r="B17" s="111">
        <f>'Orçamento-base'!B17</f>
        <v>6</v>
      </c>
      <c r="C17" s="111">
        <f>IF('Orçamento-base'!C17&gt;0,'Orçamento-base'!C17,"")</f>
        <v>6</v>
      </c>
      <c r="D17" s="98" t="str">
        <f>IF('Orçamento-base'!G17&gt;0,'Orçamento-base'!G17,"")</f>
        <v>PISO PODOTÁTIL, ALERTA/DIRECIONAL, ASSENTADO SOBRE ARGAMASSA.</v>
      </c>
      <c r="E17" s="162">
        <f>IF('Orçamento-base'!H17&gt;0,'Orçamento-base'!H17,"")</f>
        <v>2330</v>
      </c>
      <c r="F17" s="114" t="str">
        <f>IF('Orçamento-base'!I17&gt;0,'Orçamento-base'!I17,"")</f>
        <v>m</v>
      </c>
      <c r="G17" s="91" t="str">
        <f t="shared" si="0"/>
        <v/>
      </c>
      <c r="H17" s="82" t="str">
        <f t="shared" si="1"/>
        <v/>
      </c>
      <c r="I17" s="74"/>
      <c r="J17" s="74"/>
      <c r="K17" s="37"/>
      <c r="L17" s="88"/>
      <c r="M17" s="88"/>
    </row>
    <row r="18" spans="1:13" ht="30" x14ac:dyDescent="0.25">
      <c r="A18" s="111">
        <f>IF('Orçamento-base'!A18&gt;0,'Orçamento-base'!A18,"")</f>
        <v>1</v>
      </c>
      <c r="B18" s="111">
        <f>'Orçamento-base'!B18</f>
        <v>7</v>
      </c>
      <c r="C18" s="111">
        <f>IF('Orçamento-base'!C18&gt;0,'Orçamento-base'!C18,"")</f>
        <v>7</v>
      </c>
      <c r="D18" s="98" t="str">
        <f>IF('Orçamento-base'!G18&gt;0,'Orçamento-base'!G18,"")</f>
        <v>EXECUÇÃO DE PASSEIO (CALÇADA) EM PISO DE CONCRETO TIPO COPACABANA, COR NATURAL</v>
      </c>
      <c r="E18" s="162">
        <f>IF('Orçamento-base'!H18&gt;0,'Orçamento-base'!H18,"")</f>
        <v>1430</v>
      </c>
      <c r="F18" s="114" t="str">
        <f>IF('Orçamento-base'!I18&gt;0,'Orçamento-base'!I18,"")</f>
        <v>m2</v>
      </c>
      <c r="G18" s="91" t="str">
        <f t="shared" si="0"/>
        <v/>
      </c>
      <c r="H18" s="82" t="str">
        <f t="shared" si="1"/>
        <v/>
      </c>
      <c r="I18" s="74"/>
      <c r="J18" s="74"/>
      <c r="K18" s="37"/>
      <c r="L18" s="88"/>
      <c r="M18" s="88"/>
    </row>
  </sheetData>
  <sheetProtection password="A137" sheet="1" objects="1" scenarios="1" formatCells="0" formatColumns="0" formatRows="0" deleteRows="0"/>
  <mergeCells count="12">
    <mergeCell ref="A10:A11"/>
    <mergeCell ref="C10:C11"/>
    <mergeCell ref="D10:D11"/>
    <mergeCell ref="B10:B11"/>
    <mergeCell ref="E10:M10"/>
    <mergeCell ref="A1:H1"/>
    <mergeCell ref="C6:D6"/>
    <mergeCell ref="C3:H3"/>
    <mergeCell ref="A3:B3"/>
    <mergeCell ref="C2:D2"/>
    <mergeCell ref="C4:F4"/>
    <mergeCell ref="C5:D5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filterMode="1"/>
  <dimension ref="A1:E3484"/>
  <sheetViews>
    <sheetView topLeftCell="B3251" workbookViewId="0">
      <selection activeCell="B3265" sqref="B3265"/>
    </sheetView>
  </sheetViews>
  <sheetFormatPr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8"/>
  </cols>
  <sheetData>
    <row r="1" spans="1:5" s="61" customFormat="1" ht="24.75" thickBot="1" x14ac:dyDescent="0.25">
      <c r="A1" s="70" t="s">
        <v>169</v>
      </c>
      <c r="B1" s="70" t="s">
        <v>3790</v>
      </c>
      <c r="C1" s="70" t="s">
        <v>177</v>
      </c>
      <c r="D1" s="70" t="s">
        <v>3799</v>
      </c>
      <c r="E1" s="70" t="s">
        <v>178</v>
      </c>
    </row>
    <row r="2" spans="1:5" ht="15.75" hidden="1" thickBot="1" x14ac:dyDescent="0.3">
      <c r="A2" s="65" t="s">
        <v>3683</v>
      </c>
      <c r="B2" s="71">
        <v>736</v>
      </c>
      <c r="C2" s="65" t="s">
        <v>3789</v>
      </c>
      <c r="D2" s="71">
        <v>460</v>
      </c>
      <c r="E2" s="65" t="s">
        <v>1289</v>
      </c>
    </row>
    <row r="3" spans="1:5" ht="15.75" hidden="1" thickBot="1" x14ac:dyDescent="0.3">
      <c r="A3" s="65" t="s">
        <v>3683</v>
      </c>
      <c r="B3" s="71">
        <v>736</v>
      </c>
      <c r="C3" s="65" t="s">
        <v>3789</v>
      </c>
      <c r="D3" s="71">
        <v>640</v>
      </c>
      <c r="E3" s="65" t="s">
        <v>1290</v>
      </c>
    </row>
    <row r="4" spans="1:5" ht="15.75" hidden="1" thickBot="1" x14ac:dyDescent="0.3">
      <c r="A4" s="65" t="s">
        <v>3683</v>
      </c>
      <c r="B4" s="71">
        <v>736</v>
      </c>
      <c r="C4" s="65" t="s">
        <v>3789</v>
      </c>
      <c r="D4" s="71">
        <v>641</v>
      </c>
      <c r="E4" s="65" t="s">
        <v>1291</v>
      </c>
    </row>
    <row r="5" spans="1:5" ht="15.75" hidden="1" thickBot="1" x14ac:dyDescent="0.3">
      <c r="A5" s="65" t="s">
        <v>3683</v>
      </c>
      <c r="B5" s="71">
        <v>736</v>
      </c>
      <c r="C5" s="65" t="s">
        <v>3789</v>
      </c>
      <c r="D5" s="71">
        <v>643</v>
      </c>
      <c r="E5" s="65" t="s">
        <v>1293</v>
      </c>
    </row>
    <row r="6" spans="1:5" ht="15.75" hidden="1" thickBot="1" x14ac:dyDescent="0.3">
      <c r="A6" s="65" t="s">
        <v>3683</v>
      </c>
      <c r="B6" s="71">
        <v>736</v>
      </c>
      <c r="C6" s="65" t="s">
        <v>3789</v>
      </c>
      <c r="D6" s="71">
        <v>642</v>
      </c>
      <c r="E6" s="65" t="s">
        <v>1292</v>
      </c>
    </row>
    <row r="7" spans="1:5" ht="15.75" hidden="1" thickBot="1" x14ac:dyDescent="0.3">
      <c r="A7" s="65" t="s">
        <v>3683</v>
      </c>
      <c r="B7" s="71">
        <v>965</v>
      </c>
      <c r="C7" s="65" t="s">
        <v>20</v>
      </c>
      <c r="D7" s="71">
        <v>1</v>
      </c>
      <c r="E7" s="65" t="s">
        <v>1833</v>
      </c>
    </row>
    <row r="8" spans="1:5" ht="15.75" hidden="1" thickBot="1" x14ac:dyDescent="0.3">
      <c r="A8" s="65" t="s">
        <v>3683</v>
      </c>
      <c r="B8" s="71">
        <v>965</v>
      </c>
      <c r="C8" s="65" t="s">
        <v>20</v>
      </c>
      <c r="D8" s="71">
        <v>89</v>
      </c>
      <c r="E8" s="65" t="s">
        <v>1834</v>
      </c>
    </row>
    <row r="9" spans="1:5" ht="15.75" hidden="1" thickBot="1" x14ac:dyDescent="0.3">
      <c r="A9" s="65" t="s">
        <v>3683</v>
      </c>
      <c r="B9" s="71">
        <v>788</v>
      </c>
      <c r="C9" s="65" t="s">
        <v>21</v>
      </c>
      <c r="D9" s="71">
        <v>700</v>
      </c>
      <c r="E9" s="65" t="s">
        <v>1361</v>
      </c>
    </row>
    <row r="10" spans="1:5" ht="15.75" hidden="1" thickBot="1" x14ac:dyDescent="0.3">
      <c r="A10" s="65" t="s">
        <v>3683</v>
      </c>
      <c r="B10" s="71">
        <v>788</v>
      </c>
      <c r="C10" s="65" t="s">
        <v>21</v>
      </c>
      <c r="D10" s="71">
        <v>133</v>
      </c>
      <c r="E10" s="65" t="s">
        <v>1357</v>
      </c>
    </row>
    <row r="11" spans="1:5" ht="15.75" hidden="1" thickBot="1" x14ac:dyDescent="0.3">
      <c r="A11" s="65" t="s">
        <v>3683</v>
      </c>
      <c r="B11" s="71">
        <v>788</v>
      </c>
      <c r="C11" s="65" t="s">
        <v>21</v>
      </c>
      <c r="D11" s="71">
        <v>456</v>
      </c>
      <c r="E11" s="65" t="s">
        <v>1358</v>
      </c>
    </row>
    <row r="12" spans="1:5" ht="15.75" hidden="1" thickBot="1" x14ac:dyDescent="0.3">
      <c r="A12" s="65" t="s">
        <v>3683</v>
      </c>
      <c r="B12" s="71">
        <v>788</v>
      </c>
      <c r="C12" s="65" t="s">
        <v>21</v>
      </c>
      <c r="D12" s="71">
        <v>500</v>
      </c>
      <c r="E12" s="65" t="s">
        <v>1359</v>
      </c>
    </row>
    <row r="13" spans="1:5" ht="15.75" hidden="1" thickBot="1" x14ac:dyDescent="0.3">
      <c r="A13" s="65" t="s">
        <v>3683</v>
      </c>
      <c r="B13" s="71">
        <v>788</v>
      </c>
      <c r="C13" s="65" t="s">
        <v>21</v>
      </c>
      <c r="D13" s="71">
        <v>676</v>
      </c>
      <c r="E13" s="65" t="s">
        <v>1360</v>
      </c>
    </row>
    <row r="14" spans="1:5" ht="15.75" hidden="1" thickBot="1" x14ac:dyDescent="0.3">
      <c r="A14" s="65" t="s">
        <v>3683</v>
      </c>
      <c r="B14" s="71">
        <v>775</v>
      </c>
      <c r="C14" s="65" t="s">
        <v>22</v>
      </c>
      <c r="D14" s="71">
        <v>95</v>
      </c>
      <c r="E14" s="65" t="s">
        <v>1348</v>
      </c>
    </row>
    <row r="15" spans="1:5" ht="15.75" hidden="1" thickBot="1" x14ac:dyDescent="0.3">
      <c r="A15" s="65" t="s">
        <v>3683</v>
      </c>
      <c r="B15" s="71">
        <v>775</v>
      </c>
      <c r="C15" s="65" t="s">
        <v>22</v>
      </c>
      <c r="D15" s="71">
        <v>225</v>
      </c>
      <c r="E15" s="65" t="s">
        <v>1349</v>
      </c>
    </row>
    <row r="16" spans="1:5" ht="15.75" hidden="1" thickBot="1" x14ac:dyDescent="0.3">
      <c r="A16" s="65" t="s">
        <v>3683</v>
      </c>
      <c r="B16" s="71">
        <v>775</v>
      </c>
      <c r="C16" s="65" t="s">
        <v>22</v>
      </c>
      <c r="D16" s="71">
        <v>226</v>
      </c>
      <c r="E16" s="65" t="s">
        <v>1350</v>
      </c>
    </row>
    <row r="17" spans="1:5" ht="15.75" hidden="1" thickBot="1" x14ac:dyDescent="0.3">
      <c r="A17" s="65" t="s">
        <v>3683</v>
      </c>
      <c r="B17" s="71">
        <v>775</v>
      </c>
      <c r="C17" s="65" t="s">
        <v>22</v>
      </c>
      <c r="D17" s="71">
        <v>460</v>
      </c>
      <c r="E17" s="65" t="s">
        <v>1351</v>
      </c>
    </row>
    <row r="18" spans="1:5" ht="15.75" hidden="1" thickBot="1" x14ac:dyDescent="0.3">
      <c r="A18" s="65" t="s">
        <v>3683</v>
      </c>
      <c r="B18" s="71">
        <v>775</v>
      </c>
      <c r="C18" s="65" t="s">
        <v>22</v>
      </c>
      <c r="D18" s="71">
        <v>641</v>
      </c>
      <c r="E18" s="65" t="s">
        <v>1293</v>
      </c>
    </row>
    <row r="19" spans="1:5" ht="15.75" hidden="1" thickBot="1" x14ac:dyDescent="0.3">
      <c r="A19" s="65" t="s">
        <v>3683</v>
      </c>
      <c r="B19" s="71">
        <v>775</v>
      </c>
      <c r="C19" s="65" t="s">
        <v>22</v>
      </c>
      <c r="D19" s="71">
        <v>640</v>
      </c>
      <c r="E19" s="65" t="s">
        <v>1292</v>
      </c>
    </row>
    <row r="20" spans="1:5" ht="15.75" hidden="1" thickBot="1" x14ac:dyDescent="0.3">
      <c r="A20" s="65" t="s">
        <v>3683</v>
      </c>
      <c r="B20" s="71">
        <v>775</v>
      </c>
      <c r="C20" s="65" t="s">
        <v>22</v>
      </c>
      <c r="D20" s="71">
        <v>632</v>
      </c>
      <c r="E20" s="65" t="s">
        <v>1352</v>
      </c>
    </row>
    <row r="21" spans="1:5" ht="15.75" hidden="1" thickBot="1" x14ac:dyDescent="0.3">
      <c r="A21" s="65" t="s">
        <v>3683</v>
      </c>
      <c r="B21" s="71">
        <v>773</v>
      </c>
      <c r="C21" s="65" t="s">
        <v>23</v>
      </c>
      <c r="D21" s="71">
        <v>90</v>
      </c>
      <c r="E21" s="65" t="s">
        <v>1339</v>
      </c>
    </row>
    <row r="22" spans="1:5" ht="15.75" hidden="1" thickBot="1" x14ac:dyDescent="0.3">
      <c r="A22" s="65" t="s">
        <v>3683</v>
      </c>
      <c r="B22" s="71">
        <v>773</v>
      </c>
      <c r="C22" s="65" t="s">
        <v>23</v>
      </c>
      <c r="D22" s="71">
        <v>89</v>
      </c>
      <c r="E22" s="65" t="s">
        <v>1338</v>
      </c>
    </row>
    <row r="23" spans="1:5" ht="15.75" hidden="1" thickBot="1" x14ac:dyDescent="0.3">
      <c r="A23" s="65" t="s">
        <v>3683</v>
      </c>
      <c r="B23" s="71">
        <v>773</v>
      </c>
      <c r="C23" s="65" t="s">
        <v>23</v>
      </c>
      <c r="D23" s="71">
        <v>91</v>
      </c>
      <c r="E23" s="65" t="s">
        <v>1340</v>
      </c>
    </row>
    <row r="24" spans="1:5" ht="15.75" hidden="1" thickBot="1" x14ac:dyDescent="0.3">
      <c r="A24" s="65" t="s">
        <v>3683</v>
      </c>
      <c r="B24" s="71">
        <v>773</v>
      </c>
      <c r="C24" s="65" t="s">
        <v>23</v>
      </c>
      <c r="D24" s="71">
        <v>92</v>
      </c>
      <c r="E24" s="65" t="s">
        <v>1341</v>
      </c>
    </row>
    <row r="25" spans="1:5" ht="15.75" hidden="1" thickBot="1" x14ac:dyDescent="0.3">
      <c r="A25" s="65" t="s">
        <v>3683</v>
      </c>
      <c r="B25" s="71">
        <v>773</v>
      </c>
      <c r="C25" s="65" t="s">
        <v>23</v>
      </c>
      <c r="D25" s="71">
        <v>456</v>
      </c>
      <c r="E25" s="65" t="s">
        <v>1342</v>
      </c>
    </row>
    <row r="26" spans="1:5" ht="15.75" hidden="1" thickBot="1" x14ac:dyDescent="0.3">
      <c r="A26" s="65" t="s">
        <v>3683</v>
      </c>
      <c r="B26" s="71">
        <v>773</v>
      </c>
      <c r="C26" s="65" t="s">
        <v>23</v>
      </c>
      <c r="D26" s="71">
        <v>635</v>
      </c>
      <c r="E26" s="65" t="s">
        <v>1345</v>
      </c>
    </row>
    <row r="27" spans="1:5" ht="15.75" hidden="1" thickBot="1" x14ac:dyDescent="0.3">
      <c r="A27" s="65" t="s">
        <v>3683</v>
      </c>
      <c r="B27" s="71">
        <v>773</v>
      </c>
      <c r="C27" s="65" t="s">
        <v>23</v>
      </c>
      <c r="D27" s="71">
        <v>632</v>
      </c>
      <c r="E27" s="65" t="s">
        <v>1343</v>
      </c>
    </row>
    <row r="28" spans="1:5" ht="15.75" hidden="1" thickBot="1" x14ac:dyDescent="0.3">
      <c r="A28" s="65" t="s">
        <v>3683</v>
      </c>
      <c r="B28" s="71">
        <v>773</v>
      </c>
      <c r="C28" s="65" t="s">
        <v>23</v>
      </c>
      <c r="D28" s="71">
        <v>633</v>
      </c>
      <c r="E28" s="65" t="s">
        <v>1344</v>
      </c>
    </row>
    <row r="29" spans="1:5" ht="15.75" hidden="1" thickBot="1" x14ac:dyDescent="0.3">
      <c r="A29" s="65" t="s">
        <v>3683</v>
      </c>
      <c r="B29" s="71">
        <v>773</v>
      </c>
      <c r="C29" s="65" t="s">
        <v>23</v>
      </c>
      <c r="D29" s="71">
        <v>735</v>
      </c>
      <c r="E29" s="65" t="s">
        <v>1346</v>
      </c>
    </row>
    <row r="30" spans="1:5" ht="15.75" hidden="1" thickBot="1" x14ac:dyDescent="0.3">
      <c r="A30" s="65" t="s">
        <v>3683</v>
      </c>
      <c r="B30" s="71">
        <v>773</v>
      </c>
      <c r="C30" s="65" t="s">
        <v>23</v>
      </c>
      <c r="D30" s="71">
        <v>779</v>
      </c>
      <c r="E30" s="65" t="s">
        <v>1347</v>
      </c>
    </row>
    <row r="31" spans="1:5" ht="15.75" hidden="1" thickBot="1" x14ac:dyDescent="0.3">
      <c r="A31" s="65" t="s">
        <v>3683</v>
      </c>
      <c r="B31" s="71">
        <v>784</v>
      </c>
      <c r="C31" s="65" t="s">
        <v>24</v>
      </c>
      <c r="D31" s="71">
        <v>221</v>
      </c>
      <c r="E31" s="65" t="s">
        <v>1355</v>
      </c>
    </row>
    <row r="32" spans="1:5" ht="15.75" hidden="1" thickBot="1" x14ac:dyDescent="0.3">
      <c r="A32" s="65" t="s">
        <v>3683</v>
      </c>
      <c r="B32" s="71">
        <v>784</v>
      </c>
      <c r="C32" s="65" t="s">
        <v>24</v>
      </c>
      <c r="D32" s="71">
        <v>309</v>
      </c>
      <c r="E32" s="65" t="s">
        <v>1356</v>
      </c>
    </row>
    <row r="33" spans="1:5" ht="15.75" hidden="1" thickBot="1" x14ac:dyDescent="0.3">
      <c r="A33" s="65" t="s">
        <v>3683</v>
      </c>
      <c r="B33" s="71">
        <v>784</v>
      </c>
      <c r="C33" s="65" t="s">
        <v>24</v>
      </c>
      <c r="D33" s="71">
        <v>632</v>
      </c>
      <c r="E33" s="65" t="s">
        <v>1352</v>
      </c>
    </row>
    <row r="34" spans="1:5" ht="15.75" hidden="1" thickBot="1" x14ac:dyDescent="0.3">
      <c r="A34" s="65" t="s">
        <v>3683</v>
      </c>
      <c r="B34" s="71">
        <v>796</v>
      </c>
      <c r="C34" s="65" t="s">
        <v>25</v>
      </c>
      <c r="D34" s="71">
        <v>45</v>
      </c>
      <c r="E34" s="65" t="s">
        <v>1387</v>
      </c>
    </row>
    <row r="35" spans="1:5" ht="15.75" hidden="1" thickBot="1" x14ac:dyDescent="0.3">
      <c r="A35" s="65" t="s">
        <v>3683</v>
      </c>
      <c r="B35" s="71">
        <v>796</v>
      </c>
      <c r="C35" s="65" t="s">
        <v>25</v>
      </c>
      <c r="D35" s="71">
        <v>89</v>
      </c>
      <c r="E35" s="65" t="s">
        <v>1388</v>
      </c>
    </row>
    <row r="36" spans="1:5" ht="15.75" hidden="1" thickBot="1" x14ac:dyDescent="0.3">
      <c r="A36" s="65" t="s">
        <v>3683</v>
      </c>
      <c r="B36" s="71">
        <v>796</v>
      </c>
      <c r="C36" s="65" t="s">
        <v>25</v>
      </c>
      <c r="D36" s="71">
        <v>133</v>
      </c>
      <c r="E36" s="65" t="s">
        <v>1389</v>
      </c>
    </row>
    <row r="37" spans="1:5" ht="15.75" hidden="1" thickBot="1" x14ac:dyDescent="0.3">
      <c r="A37" s="65" t="s">
        <v>3683</v>
      </c>
      <c r="B37" s="71">
        <v>796</v>
      </c>
      <c r="C37" s="65" t="s">
        <v>25</v>
      </c>
      <c r="D37" s="71">
        <v>632</v>
      </c>
      <c r="E37" s="65" t="s">
        <v>1390</v>
      </c>
    </row>
    <row r="38" spans="1:5" ht="15.75" hidden="1" thickBot="1" x14ac:dyDescent="0.3">
      <c r="A38" s="65" t="s">
        <v>3683</v>
      </c>
      <c r="B38" s="71">
        <v>792</v>
      </c>
      <c r="C38" s="65" t="s">
        <v>26</v>
      </c>
      <c r="D38" s="71">
        <v>1</v>
      </c>
      <c r="E38" s="65" t="s">
        <v>1362</v>
      </c>
    </row>
    <row r="39" spans="1:5" ht="15.75" hidden="1" thickBot="1" x14ac:dyDescent="0.3">
      <c r="A39" s="65" t="s">
        <v>3683</v>
      </c>
      <c r="B39" s="71">
        <v>792</v>
      </c>
      <c r="C39" s="65" t="s">
        <v>26</v>
      </c>
      <c r="D39" s="71">
        <v>4</v>
      </c>
      <c r="E39" s="65" t="s">
        <v>1365</v>
      </c>
    </row>
    <row r="40" spans="1:5" ht="15.75" hidden="1" thickBot="1" x14ac:dyDescent="0.3">
      <c r="A40" s="65" t="s">
        <v>3683</v>
      </c>
      <c r="B40" s="71">
        <v>792</v>
      </c>
      <c r="C40" s="65" t="s">
        <v>26</v>
      </c>
      <c r="D40" s="71">
        <v>3</v>
      </c>
      <c r="E40" s="65" t="s">
        <v>1364</v>
      </c>
    </row>
    <row r="41" spans="1:5" ht="15.75" hidden="1" thickBot="1" x14ac:dyDescent="0.3">
      <c r="A41" s="65" t="s">
        <v>3683</v>
      </c>
      <c r="B41" s="71">
        <v>792</v>
      </c>
      <c r="C41" s="65" t="s">
        <v>26</v>
      </c>
      <c r="D41" s="71">
        <v>2</v>
      </c>
      <c r="E41" s="65" t="s">
        <v>1363</v>
      </c>
    </row>
    <row r="42" spans="1:5" ht="15.75" hidden="1" thickBot="1" x14ac:dyDescent="0.3">
      <c r="A42" s="65" t="s">
        <v>3683</v>
      </c>
      <c r="B42" s="71">
        <v>792</v>
      </c>
      <c r="C42" s="65" t="s">
        <v>26</v>
      </c>
      <c r="D42" s="71">
        <v>5</v>
      </c>
      <c r="E42" s="65" t="s">
        <v>1366</v>
      </c>
    </row>
    <row r="43" spans="1:5" ht="15.75" hidden="1" thickBot="1" x14ac:dyDescent="0.3">
      <c r="A43" s="65" t="s">
        <v>3683</v>
      </c>
      <c r="B43" s="71">
        <v>792</v>
      </c>
      <c r="C43" s="65" t="s">
        <v>26</v>
      </c>
      <c r="D43" s="71">
        <v>6</v>
      </c>
      <c r="E43" s="65" t="s">
        <v>1367</v>
      </c>
    </row>
    <row r="44" spans="1:5" ht="15.75" hidden="1" thickBot="1" x14ac:dyDescent="0.3">
      <c r="A44" s="65" t="s">
        <v>3683</v>
      </c>
      <c r="B44" s="71">
        <v>792</v>
      </c>
      <c r="C44" s="65" t="s">
        <v>26</v>
      </c>
      <c r="D44" s="71">
        <v>89</v>
      </c>
      <c r="E44" s="65" t="s">
        <v>1368</v>
      </c>
    </row>
    <row r="45" spans="1:5" ht="15.75" hidden="1" thickBot="1" x14ac:dyDescent="0.3">
      <c r="A45" s="65" t="s">
        <v>3683</v>
      </c>
      <c r="B45" s="71">
        <v>792</v>
      </c>
      <c r="C45" s="65" t="s">
        <v>26</v>
      </c>
      <c r="D45" s="71">
        <v>94</v>
      </c>
      <c r="E45" s="65" t="s">
        <v>1373</v>
      </c>
    </row>
    <row r="46" spans="1:5" ht="15.75" hidden="1" thickBot="1" x14ac:dyDescent="0.3">
      <c r="A46" s="65" t="s">
        <v>3683</v>
      </c>
      <c r="B46" s="71">
        <v>792</v>
      </c>
      <c r="C46" s="65" t="s">
        <v>26</v>
      </c>
      <c r="D46" s="71">
        <v>90</v>
      </c>
      <c r="E46" s="65" t="s">
        <v>1369</v>
      </c>
    </row>
    <row r="47" spans="1:5" ht="15.75" hidden="1" thickBot="1" x14ac:dyDescent="0.3">
      <c r="A47" s="65" t="s">
        <v>3683</v>
      </c>
      <c r="B47" s="71">
        <v>792</v>
      </c>
      <c r="C47" s="65" t="s">
        <v>26</v>
      </c>
      <c r="D47" s="71">
        <v>91</v>
      </c>
      <c r="E47" s="65" t="s">
        <v>1370</v>
      </c>
    </row>
    <row r="48" spans="1:5" ht="15.75" hidden="1" thickBot="1" x14ac:dyDescent="0.3">
      <c r="A48" s="65" t="s">
        <v>3683</v>
      </c>
      <c r="B48" s="71">
        <v>792</v>
      </c>
      <c r="C48" s="65" t="s">
        <v>26</v>
      </c>
      <c r="D48" s="71">
        <v>92</v>
      </c>
      <c r="E48" s="65" t="s">
        <v>1371</v>
      </c>
    </row>
    <row r="49" spans="1:5" ht="15.75" hidden="1" thickBot="1" x14ac:dyDescent="0.3">
      <c r="A49" s="65" t="s">
        <v>3683</v>
      </c>
      <c r="B49" s="71">
        <v>792</v>
      </c>
      <c r="C49" s="65" t="s">
        <v>26</v>
      </c>
      <c r="D49" s="71">
        <v>93</v>
      </c>
      <c r="E49" s="65" t="s">
        <v>1372</v>
      </c>
    </row>
    <row r="50" spans="1:5" ht="15.75" hidden="1" thickBot="1" x14ac:dyDescent="0.3">
      <c r="A50" s="65" t="s">
        <v>3683</v>
      </c>
      <c r="B50" s="71">
        <v>792</v>
      </c>
      <c r="C50" s="65" t="s">
        <v>26</v>
      </c>
      <c r="D50" s="71">
        <v>133</v>
      </c>
      <c r="E50" s="65" t="s">
        <v>1374</v>
      </c>
    </row>
    <row r="51" spans="1:5" ht="15.75" hidden="1" thickBot="1" x14ac:dyDescent="0.3">
      <c r="A51" s="65" t="s">
        <v>3683</v>
      </c>
      <c r="B51" s="71">
        <v>792</v>
      </c>
      <c r="C51" s="65" t="s">
        <v>26</v>
      </c>
      <c r="D51" s="71">
        <v>221</v>
      </c>
      <c r="E51" s="65" t="s">
        <v>1375</v>
      </c>
    </row>
    <row r="52" spans="1:5" ht="15.75" hidden="1" thickBot="1" x14ac:dyDescent="0.3">
      <c r="A52" s="65" t="s">
        <v>3683</v>
      </c>
      <c r="B52" s="71">
        <v>792</v>
      </c>
      <c r="C52" s="65" t="s">
        <v>26</v>
      </c>
      <c r="D52" s="71">
        <v>222</v>
      </c>
      <c r="E52" s="65" t="s">
        <v>1376</v>
      </c>
    </row>
    <row r="53" spans="1:5" ht="15.75" hidden="1" thickBot="1" x14ac:dyDescent="0.3">
      <c r="A53" s="65" t="s">
        <v>3683</v>
      </c>
      <c r="B53" s="71">
        <v>792</v>
      </c>
      <c r="C53" s="65" t="s">
        <v>26</v>
      </c>
      <c r="D53" s="71">
        <v>223</v>
      </c>
      <c r="E53" s="65" t="s">
        <v>1377</v>
      </c>
    </row>
    <row r="54" spans="1:5" ht="15.75" hidden="1" thickBot="1" x14ac:dyDescent="0.3">
      <c r="A54" s="65" t="s">
        <v>3683</v>
      </c>
      <c r="B54" s="71">
        <v>792</v>
      </c>
      <c r="C54" s="65" t="s">
        <v>26</v>
      </c>
      <c r="D54" s="71">
        <v>265</v>
      </c>
      <c r="E54" s="65" t="s">
        <v>1378</v>
      </c>
    </row>
    <row r="55" spans="1:5" ht="15.75" hidden="1" thickBot="1" x14ac:dyDescent="0.3">
      <c r="A55" s="65" t="s">
        <v>3683</v>
      </c>
      <c r="B55" s="71">
        <v>792</v>
      </c>
      <c r="C55" s="65" t="s">
        <v>26</v>
      </c>
      <c r="D55" s="71">
        <v>500</v>
      </c>
      <c r="E55" s="65" t="s">
        <v>1379</v>
      </c>
    </row>
    <row r="56" spans="1:5" ht="15.75" hidden="1" thickBot="1" x14ac:dyDescent="0.3">
      <c r="A56" s="65" t="s">
        <v>3683</v>
      </c>
      <c r="B56" s="71">
        <v>792</v>
      </c>
      <c r="C56" s="65" t="s">
        <v>26</v>
      </c>
      <c r="D56" s="71">
        <v>501</v>
      </c>
      <c r="E56" s="65" t="s">
        <v>1380</v>
      </c>
    </row>
    <row r="57" spans="1:5" ht="15.75" hidden="1" thickBot="1" x14ac:dyDescent="0.3">
      <c r="A57" s="65" t="s">
        <v>3683</v>
      </c>
      <c r="B57" s="71">
        <v>792</v>
      </c>
      <c r="C57" s="65" t="s">
        <v>26</v>
      </c>
      <c r="D57" s="71">
        <v>588</v>
      </c>
      <c r="E57" s="65" t="s">
        <v>1381</v>
      </c>
    </row>
    <row r="58" spans="1:5" ht="15.75" hidden="1" thickBot="1" x14ac:dyDescent="0.3">
      <c r="A58" s="65" t="s">
        <v>3683</v>
      </c>
      <c r="B58" s="71">
        <v>792</v>
      </c>
      <c r="C58" s="65" t="s">
        <v>26</v>
      </c>
      <c r="D58" s="71">
        <v>632</v>
      </c>
      <c r="E58" s="65" t="s">
        <v>1382</v>
      </c>
    </row>
    <row r="59" spans="1:5" ht="15.75" hidden="1" thickBot="1" x14ac:dyDescent="0.3">
      <c r="A59" s="65" t="s">
        <v>3683</v>
      </c>
      <c r="B59" s="71">
        <v>792</v>
      </c>
      <c r="C59" s="65" t="s">
        <v>26</v>
      </c>
      <c r="D59" s="71">
        <v>633</v>
      </c>
      <c r="E59" s="65" t="s">
        <v>1352</v>
      </c>
    </row>
    <row r="60" spans="1:5" ht="15.75" hidden="1" thickBot="1" x14ac:dyDescent="0.3">
      <c r="A60" s="65" t="s">
        <v>3683</v>
      </c>
      <c r="B60" s="71">
        <v>792</v>
      </c>
      <c r="C60" s="65" t="s">
        <v>26</v>
      </c>
      <c r="D60" s="71">
        <v>735</v>
      </c>
      <c r="E60" s="65" t="s">
        <v>1383</v>
      </c>
    </row>
    <row r="61" spans="1:5" ht="15.75" hidden="1" thickBot="1" x14ac:dyDescent="0.3">
      <c r="A61" s="65" t="s">
        <v>3683</v>
      </c>
      <c r="B61" s="71">
        <v>792</v>
      </c>
      <c r="C61" s="65" t="s">
        <v>26</v>
      </c>
      <c r="D61" s="71">
        <v>739</v>
      </c>
      <c r="E61" s="65" t="s">
        <v>1385</v>
      </c>
    </row>
    <row r="62" spans="1:5" ht="15.75" hidden="1" thickBot="1" x14ac:dyDescent="0.3">
      <c r="A62" s="65" t="s">
        <v>3683</v>
      </c>
      <c r="B62" s="71">
        <v>792</v>
      </c>
      <c r="C62" s="65" t="s">
        <v>26</v>
      </c>
      <c r="D62" s="71">
        <v>737</v>
      </c>
      <c r="E62" s="65" t="s">
        <v>1384</v>
      </c>
    </row>
    <row r="63" spans="1:5" ht="15.75" hidden="1" thickBot="1" x14ac:dyDescent="0.3">
      <c r="A63" s="65" t="s">
        <v>3683</v>
      </c>
      <c r="B63" s="71">
        <v>792</v>
      </c>
      <c r="C63" s="65" t="s">
        <v>26</v>
      </c>
      <c r="D63" s="71">
        <v>867</v>
      </c>
      <c r="E63" s="65" t="s">
        <v>1386</v>
      </c>
    </row>
    <row r="64" spans="1:5" ht="15.75" hidden="1" thickBot="1" x14ac:dyDescent="0.3">
      <c r="A64" s="65" t="s">
        <v>3683</v>
      </c>
      <c r="B64" s="71">
        <v>802</v>
      </c>
      <c r="C64" s="65" t="s">
        <v>27</v>
      </c>
      <c r="D64" s="71">
        <v>89</v>
      </c>
      <c r="E64" s="65" t="s">
        <v>1391</v>
      </c>
    </row>
    <row r="65" spans="1:5" ht="15.75" hidden="1" thickBot="1" x14ac:dyDescent="0.3">
      <c r="A65" s="65" t="s">
        <v>3683</v>
      </c>
      <c r="B65" s="71">
        <v>802</v>
      </c>
      <c r="C65" s="65" t="s">
        <v>27</v>
      </c>
      <c r="D65" s="71">
        <v>133</v>
      </c>
      <c r="E65" s="65" t="s">
        <v>1392</v>
      </c>
    </row>
    <row r="66" spans="1:5" ht="15.75" hidden="1" thickBot="1" x14ac:dyDescent="0.3">
      <c r="A66" s="65" t="s">
        <v>3683</v>
      </c>
      <c r="B66" s="71">
        <v>803</v>
      </c>
      <c r="C66" s="65" t="s">
        <v>28</v>
      </c>
      <c r="D66" s="71">
        <v>45</v>
      </c>
      <c r="E66" s="65" t="s">
        <v>1387</v>
      </c>
    </row>
    <row r="67" spans="1:5" ht="15.75" hidden="1" thickBot="1" x14ac:dyDescent="0.3">
      <c r="A67" s="65" t="s">
        <v>3683</v>
      </c>
      <c r="B67" s="71">
        <v>803</v>
      </c>
      <c r="C67" s="65" t="s">
        <v>28</v>
      </c>
      <c r="D67" s="71">
        <v>89</v>
      </c>
      <c r="E67" s="65" t="s">
        <v>1393</v>
      </c>
    </row>
    <row r="68" spans="1:5" ht="15.75" hidden="1" thickBot="1" x14ac:dyDescent="0.3">
      <c r="A68" s="65" t="s">
        <v>3683</v>
      </c>
      <c r="B68" s="71">
        <v>803</v>
      </c>
      <c r="C68" s="65" t="s">
        <v>28</v>
      </c>
      <c r="D68" s="71">
        <v>133</v>
      </c>
      <c r="E68" s="65" t="s">
        <v>1389</v>
      </c>
    </row>
    <row r="69" spans="1:5" ht="15.75" hidden="1" thickBot="1" x14ac:dyDescent="0.3">
      <c r="A69" s="65" t="s">
        <v>3683</v>
      </c>
      <c r="B69" s="71">
        <v>803</v>
      </c>
      <c r="C69" s="65" t="s">
        <v>28</v>
      </c>
      <c r="D69" s="71">
        <v>225</v>
      </c>
      <c r="E69" s="65" t="s">
        <v>1394</v>
      </c>
    </row>
    <row r="70" spans="1:5" ht="15.75" hidden="1" thickBot="1" x14ac:dyDescent="0.3">
      <c r="A70" s="65" t="s">
        <v>3683</v>
      </c>
      <c r="B70" s="71">
        <v>803</v>
      </c>
      <c r="C70" s="65" t="s">
        <v>28</v>
      </c>
      <c r="D70" s="71">
        <v>632</v>
      </c>
      <c r="E70" s="65" t="s">
        <v>1396</v>
      </c>
    </row>
    <row r="71" spans="1:5" ht="15.75" hidden="1" thickBot="1" x14ac:dyDescent="0.3">
      <c r="A71" s="65" t="s">
        <v>3683</v>
      </c>
      <c r="B71" s="71">
        <v>803</v>
      </c>
      <c r="C71" s="65" t="s">
        <v>28</v>
      </c>
      <c r="D71" s="71">
        <v>460</v>
      </c>
      <c r="E71" s="65" t="s">
        <v>1395</v>
      </c>
    </row>
    <row r="72" spans="1:5" ht="15.75" hidden="1" thickBot="1" x14ac:dyDescent="0.3">
      <c r="A72" s="65" t="s">
        <v>3683</v>
      </c>
      <c r="B72" s="71">
        <v>779</v>
      </c>
      <c r="C72" s="65" t="s">
        <v>29</v>
      </c>
      <c r="D72" s="71">
        <v>456</v>
      </c>
      <c r="E72" s="65" t="s">
        <v>1353</v>
      </c>
    </row>
    <row r="73" spans="1:5" ht="15.75" hidden="1" thickBot="1" x14ac:dyDescent="0.3">
      <c r="A73" s="65" t="s">
        <v>3683</v>
      </c>
      <c r="B73" s="71">
        <v>779</v>
      </c>
      <c r="C73" s="65" t="s">
        <v>29</v>
      </c>
      <c r="D73" s="71">
        <v>632</v>
      </c>
      <c r="E73" s="65" t="s">
        <v>1345</v>
      </c>
    </row>
    <row r="74" spans="1:5" ht="15.75" hidden="1" thickBot="1" x14ac:dyDescent="0.3">
      <c r="A74" s="65" t="s">
        <v>3683</v>
      </c>
      <c r="B74" s="71">
        <v>779</v>
      </c>
      <c r="C74" s="65" t="s">
        <v>29</v>
      </c>
      <c r="D74" s="71">
        <v>735</v>
      </c>
      <c r="E74" s="65" t="s">
        <v>1354</v>
      </c>
    </row>
    <row r="75" spans="1:5" ht="15.75" hidden="1" thickBot="1" x14ac:dyDescent="0.3">
      <c r="A75" s="65" t="s">
        <v>3683</v>
      </c>
      <c r="B75" s="71">
        <v>779</v>
      </c>
      <c r="C75" s="65" t="s">
        <v>29</v>
      </c>
      <c r="D75" s="71">
        <v>779</v>
      </c>
      <c r="E75" s="65" t="s">
        <v>1347</v>
      </c>
    </row>
    <row r="76" spans="1:5" ht="15.75" hidden="1" thickBot="1" x14ac:dyDescent="0.3">
      <c r="A76" s="65" t="s">
        <v>3683</v>
      </c>
      <c r="B76" s="71">
        <v>950</v>
      </c>
      <c r="C76" s="65" t="s">
        <v>30</v>
      </c>
      <c r="D76" s="71">
        <v>200</v>
      </c>
      <c r="E76" s="65" t="s">
        <v>1822</v>
      </c>
    </row>
    <row r="77" spans="1:5" ht="15.75" hidden="1" thickBot="1" x14ac:dyDescent="0.3">
      <c r="A77" s="65" t="s">
        <v>3683</v>
      </c>
      <c r="B77" s="71">
        <v>950</v>
      </c>
      <c r="C77" s="65" t="s">
        <v>30</v>
      </c>
      <c r="D77" s="71">
        <v>1</v>
      </c>
      <c r="E77" s="65" t="s">
        <v>1819</v>
      </c>
    </row>
    <row r="78" spans="1:5" ht="15.75" hidden="1" thickBot="1" x14ac:dyDescent="0.3">
      <c r="A78" s="65" t="s">
        <v>3683</v>
      </c>
      <c r="B78" s="71">
        <v>950</v>
      </c>
      <c r="C78" s="65" t="s">
        <v>30</v>
      </c>
      <c r="D78" s="71">
        <v>300</v>
      </c>
      <c r="E78" s="65" t="s">
        <v>1824</v>
      </c>
    </row>
    <row r="79" spans="1:5" ht="15.75" hidden="1" thickBot="1" x14ac:dyDescent="0.3">
      <c r="A79" s="65" t="s">
        <v>3683</v>
      </c>
      <c r="B79" s="71">
        <v>950</v>
      </c>
      <c r="C79" s="65" t="s">
        <v>30</v>
      </c>
      <c r="D79" s="71">
        <v>177</v>
      </c>
      <c r="E79" s="65" t="s">
        <v>1820</v>
      </c>
    </row>
    <row r="80" spans="1:5" ht="15.75" hidden="1" thickBot="1" x14ac:dyDescent="0.3">
      <c r="A80" s="65" t="s">
        <v>3683</v>
      </c>
      <c r="B80" s="71">
        <v>950</v>
      </c>
      <c r="C80" s="65" t="s">
        <v>30</v>
      </c>
      <c r="D80" s="71">
        <v>180</v>
      </c>
      <c r="E80" s="65" t="s">
        <v>1821</v>
      </c>
    </row>
    <row r="81" spans="1:5" ht="15.75" hidden="1" thickBot="1" x14ac:dyDescent="0.3">
      <c r="A81" s="65" t="s">
        <v>3683</v>
      </c>
      <c r="B81" s="71">
        <v>950</v>
      </c>
      <c r="C81" s="65" t="s">
        <v>30</v>
      </c>
      <c r="D81" s="71">
        <v>250</v>
      </c>
      <c r="E81" s="65" t="s">
        <v>1823</v>
      </c>
    </row>
    <row r="82" spans="1:5" ht="15.75" hidden="1" thickBot="1" x14ac:dyDescent="0.3">
      <c r="A82" s="65" t="s">
        <v>3683</v>
      </c>
      <c r="B82" s="71">
        <v>64</v>
      </c>
      <c r="C82" s="65" t="s">
        <v>31</v>
      </c>
      <c r="D82" s="71">
        <v>1</v>
      </c>
      <c r="E82" s="65" t="s">
        <v>31</v>
      </c>
    </row>
    <row r="83" spans="1:5" ht="15.75" hidden="1" thickBot="1" x14ac:dyDescent="0.3">
      <c r="A83" s="65" t="s">
        <v>3683</v>
      </c>
      <c r="B83" s="71">
        <v>452</v>
      </c>
      <c r="C83" s="65" t="s">
        <v>32</v>
      </c>
      <c r="D83" s="71">
        <v>235</v>
      </c>
      <c r="E83" s="65" t="s">
        <v>1038</v>
      </c>
    </row>
    <row r="84" spans="1:5" ht="15.75" hidden="1" thickBot="1" x14ac:dyDescent="0.3">
      <c r="A84" s="65" t="s">
        <v>3683</v>
      </c>
      <c r="B84" s="71">
        <v>452</v>
      </c>
      <c r="C84" s="65" t="s">
        <v>32</v>
      </c>
      <c r="D84" s="71">
        <v>221</v>
      </c>
      <c r="E84" s="65" t="s">
        <v>1034</v>
      </c>
    </row>
    <row r="85" spans="1:5" ht="15.75" hidden="1" thickBot="1" x14ac:dyDescent="0.3">
      <c r="A85" s="65" t="s">
        <v>3683</v>
      </c>
      <c r="B85" s="71">
        <v>452</v>
      </c>
      <c r="C85" s="65" t="s">
        <v>32</v>
      </c>
      <c r="D85" s="71">
        <v>222</v>
      </c>
      <c r="E85" s="65" t="s">
        <v>1035</v>
      </c>
    </row>
    <row r="86" spans="1:5" ht="15.75" hidden="1" thickBot="1" x14ac:dyDescent="0.3">
      <c r="A86" s="65" t="s">
        <v>3683</v>
      </c>
      <c r="B86" s="71">
        <v>452</v>
      </c>
      <c r="C86" s="65" t="s">
        <v>32</v>
      </c>
      <c r="D86" s="71">
        <v>223</v>
      </c>
      <c r="E86" s="65" t="s">
        <v>1036</v>
      </c>
    </row>
    <row r="87" spans="1:5" ht="15.75" hidden="1" thickBot="1" x14ac:dyDescent="0.3">
      <c r="A87" s="65" t="s">
        <v>3683</v>
      </c>
      <c r="B87" s="71">
        <v>452</v>
      </c>
      <c r="C87" s="65" t="s">
        <v>32</v>
      </c>
      <c r="D87" s="71">
        <v>224</v>
      </c>
      <c r="E87" s="65" t="s">
        <v>1037</v>
      </c>
    </row>
    <row r="88" spans="1:5" ht="15.75" hidden="1" thickBot="1" x14ac:dyDescent="0.3">
      <c r="A88" s="65" t="s">
        <v>3683</v>
      </c>
      <c r="B88" s="71">
        <v>452</v>
      </c>
      <c r="C88" s="65" t="s">
        <v>32</v>
      </c>
      <c r="D88" s="71">
        <v>133</v>
      </c>
      <c r="E88" s="65" t="s">
        <v>1033</v>
      </c>
    </row>
    <row r="89" spans="1:5" ht="15.75" hidden="1" thickBot="1" x14ac:dyDescent="0.3">
      <c r="A89" s="65" t="s">
        <v>3683</v>
      </c>
      <c r="B89" s="71">
        <v>452</v>
      </c>
      <c r="C89" s="65" t="s">
        <v>32</v>
      </c>
      <c r="D89" s="71">
        <v>779</v>
      </c>
      <c r="E89" s="65" t="s">
        <v>1039</v>
      </c>
    </row>
    <row r="90" spans="1:5" ht="15.75" hidden="1" thickBot="1" x14ac:dyDescent="0.3">
      <c r="A90" s="65" t="s">
        <v>3683</v>
      </c>
      <c r="B90" s="71">
        <v>760</v>
      </c>
      <c r="C90" s="65" t="s">
        <v>33</v>
      </c>
      <c r="D90" s="71">
        <v>5</v>
      </c>
      <c r="E90" s="65" t="s">
        <v>1328</v>
      </c>
    </row>
    <row r="91" spans="1:5" ht="15.75" hidden="1" thickBot="1" x14ac:dyDescent="0.3">
      <c r="A91" s="65" t="s">
        <v>3683</v>
      </c>
      <c r="B91" s="71">
        <v>760</v>
      </c>
      <c r="C91" s="65" t="s">
        <v>33</v>
      </c>
      <c r="D91" s="71">
        <v>1</v>
      </c>
      <c r="E91" s="65" t="s">
        <v>1327</v>
      </c>
    </row>
    <row r="92" spans="1:5" ht="15.75" hidden="1" thickBot="1" x14ac:dyDescent="0.3">
      <c r="A92" s="65" t="s">
        <v>3683</v>
      </c>
      <c r="B92" s="71">
        <v>760</v>
      </c>
      <c r="C92" s="65" t="s">
        <v>33</v>
      </c>
      <c r="D92" s="71">
        <v>89</v>
      </c>
      <c r="E92" s="65" t="s">
        <v>1329</v>
      </c>
    </row>
    <row r="93" spans="1:5" ht="15.75" hidden="1" thickBot="1" x14ac:dyDescent="0.3">
      <c r="A93" s="65" t="s">
        <v>3683</v>
      </c>
      <c r="B93" s="71">
        <v>760</v>
      </c>
      <c r="C93" s="65" t="s">
        <v>33</v>
      </c>
      <c r="D93" s="71">
        <v>178</v>
      </c>
      <c r="E93" s="65" t="s">
        <v>1331</v>
      </c>
    </row>
    <row r="94" spans="1:5" ht="15.75" hidden="1" thickBot="1" x14ac:dyDescent="0.3">
      <c r="A94" s="65" t="s">
        <v>3683</v>
      </c>
      <c r="B94" s="71">
        <v>760</v>
      </c>
      <c r="C94" s="65" t="s">
        <v>33</v>
      </c>
      <c r="D94" s="71">
        <v>179</v>
      </c>
      <c r="E94" s="65" t="s">
        <v>1332</v>
      </c>
    </row>
    <row r="95" spans="1:5" ht="15.75" hidden="1" thickBot="1" x14ac:dyDescent="0.3">
      <c r="A95" s="65" t="s">
        <v>3683</v>
      </c>
      <c r="B95" s="71">
        <v>760</v>
      </c>
      <c r="C95" s="65" t="s">
        <v>33</v>
      </c>
      <c r="D95" s="71">
        <v>177</v>
      </c>
      <c r="E95" s="65" t="s">
        <v>1330</v>
      </c>
    </row>
    <row r="96" spans="1:5" ht="15.75" hidden="1" thickBot="1" x14ac:dyDescent="0.3">
      <c r="A96" s="65" t="s">
        <v>3683</v>
      </c>
      <c r="B96" s="71">
        <v>760</v>
      </c>
      <c r="C96" s="65" t="s">
        <v>33</v>
      </c>
      <c r="D96" s="71">
        <v>180</v>
      </c>
      <c r="E96" s="65" t="s">
        <v>1333</v>
      </c>
    </row>
    <row r="97" spans="1:5" ht="15.75" hidden="1" thickBot="1" x14ac:dyDescent="0.3">
      <c r="A97" s="65" t="s">
        <v>3683</v>
      </c>
      <c r="B97" s="71">
        <v>760</v>
      </c>
      <c r="C97" s="65" t="s">
        <v>33</v>
      </c>
      <c r="D97" s="71">
        <v>265</v>
      </c>
      <c r="E97" s="65" t="s">
        <v>1334</v>
      </c>
    </row>
    <row r="98" spans="1:5" ht="15.75" hidden="1" thickBot="1" x14ac:dyDescent="0.3">
      <c r="A98" s="65" t="s">
        <v>3683</v>
      </c>
      <c r="B98" s="71">
        <v>760</v>
      </c>
      <c r="C98" s="65" t="s">
        <v>33</v>
      </c>
      <c r="D98" s="71">
        <v>500</v>
      </c>
      <c r="E98" s="65" t="s">
        <v>1335</v>
      </c>
    </row>
    <row r="99" spans="1:5" ht="15.75" hidden="1" thickBot="1" x14ac:dyDescent="0.3">
      <c r="A99" s="65" t="s">
        <v>3683</v>
      </c>
      <c r="B99" s="71">
        <v>760</v>
      </c>
      <c r="C99" s="65" t="s">
        <v>33</v>
      </c>
      <c r="D99" s="71">
        <v>632</v>
      </c>
      <c r="E99" s="65" t="s">
        <v>1336</v>
      </c>
    </row>
    <row r="100" spans="1:5" ht="15.75" hidden="1" thickBot="1" x14ac:dyDescent="0.3">
      <c r="A100" s="65" t="s">
        <v>3683</v>
      </c>
      <c r="B100" s="71">
        <v>760</v>
      </c>
      <c r="C100" s="65" t="s">
        <v>33</v>
      </c>
      <c r="D100" s="71">
        <v>635</v>
      </c>
      <c r="E100" s="65" t="s">
        <v>1337</v>
      </c>
    </row>
    <row r="101" spans="1:5" ht="15.75" hidden="1" thickBot="1" x14ac:dyDescent="0.3">
      <c r="A101" s="65" t="s">
        <v>3683</v>
      </c>
      <c r="B101" s="71">
        <v>205</v>
      </c>
      <c r="C101" s="65" t="s">
        <v>34</v>
      </c>
      <c r="D101" s="71">
        <v>49</v>
      </c>
      <c r="E101" s="65" t="s">
        <v>648</v>
      </c>
    </row>
    <row r="102" spans="1:5" ht="15.75" hidden="1" thickBot="1" x14ac:dyDescent="0.3">
      <c r="A102" s="65" t="s">
        <v>3683</v>
      </c>
      <c r="B102" s="71">
        <v>205</v>
      </c>
      <c r="C102" s="65" t="s">
        <v>34</v>
      </c>
      <c r="D102" s="71">
        <v>45</v>
      </c>
      <c r="E102" s="65" t="s">
        <v>644</v>
      </c>
    </row>
    <row r="103" spans="1:5" ht="15.75" hidden="1" thickBot="1" x14ac:dyDescent="0.3">
      <c r="A103" s="65" t="s">
        <v>3683</v>
      </c>
      <c r="B103" s="71">
        <v>205</v>
      </c>
      <c r="C103" s="65" t="s">
        <v>34</v>
      </c>
      <c r="D103" s="71">
        <v>50</v>
      </c>
      <c r="E103" s="65" t="s">
        <v>649</v>
      </c>
    </row>
    <row r="104" spans="1:5" ht="15.75" hidden="1" thickBot="1" x14ac:dyDescent="0.3">
      <c r="A104" s="65" t="s">
        <v>3683</v>
      </c>
      <c r="B104" s="71">
        <v>205</v>
      </c>
      <c r="C104" s="65" t="s">
        <v>34</v>
      </c>
      <c r="D104" s="71">
        <v>48</v>
      </c>
      <c r="E104" s="65" t="s">
        <v>647</v>
      </c>
    </row>
    <row r="105" spans="1:5" ht="15.75" hidden="1" thickBot="1" x14ac:dyDescent="0.3">
      <c r="A105" s="65" t="s">
        <v>3683</v>
      </c>
      <c r="B105" s="71">
        <v>205</v>
      </c>
      <c r="C105" s="65" t="s">
        <v>34</v>
      </c>
      <c r="D105" s="71">
        <v>46</v>
      </c>
      <c r="E105" s="65" t="s">
        <v>645</v>
      </c>
    </row>
    <row r="106" spans="1:5" ht="15.75" hidden="1" thickBot="1" x14ac:dyDescent="0.3">
      <c r="A106" s="65" t="s">
        <v>3683</v>
      </c>
      <c r="B106" s="71">
        <v>205</v>
      </c>
      <c r="C106" s="65" t="s">
        <v>34</v>
      </c>
      <c r="D106" s="71">
        <v>47</v>
      </c>
      <c r="E106" s="65" t="s">
        <v>646</v>
      </c>
    </row>
    <row r="107" spans="1:5" ht="15.75" hidden="1" thickBot="1" x14ac:dyDescent="0.3">
      <c r="A107" s="65" t="s">
        <v>3683</v>
      </c>
      <c r="B107" s="71">
        <v>205</v>
      </c>
      <c r="C107" s="65" t="s">
        <v>34</v>
      </c>
      <c r="D107" s="71">
        <v>180</v>
      </c>
      <c r="E107" s="65" t="s">
        <v>650</v>
      </c>
    </row>
    <row r="108" spans="1:5" ht="15.75" hidden="1" thickBot="1" x14ac:dyDescent="0.3">
      <c r="A108" s="65" t="s">
        <v>3683</v>
      </c>
      <c r="B108" s="71">
        <v>535</v>
      </c>
      <c r="C108" s="65" t="s">
        <v>35</v>
      </c>
      <c r="D108" s="71">
        <v>45</v>
      </c>
      <c r="E108" s="65" t="s">
        <v>1179</v>
      </c>
    </row>
    <row r="109" spans="1:5" ht="15.75" hidden="1" thickBot="1" x14ac:dyDescent="0.3">
      <c r="A109" s="65" t="s">
        <v>3683</v>
      </c>
      <c r="B109" s="71">
        <v>535</v>
      </c>
      <c r="C109" s="65" t="s">
        <v>35</v>
      </c>
      <c r="D109" s="71">
        <v>89</v>
      </c>
      <c r="E109" s="65" t="s">
        <v>1180</v>
      </c>
    </row>
    <row r="110" spans="1:5" ht="15.75" hidden="1" thickBot="1" x14ac:dyDescent="0.3">
      <c r="A110" s="65" t="s">
        <v>3683</v>
      </c>
      <c r="B110" s="71">
        <v>535</v>
      </c>
      <c r="C110" s="65" t="s">
        <v>35</v>
      </c>
      <c r="D110" s="71">
        <v>500</v>
      </c>
      <c r="E110" s="65" t="s">
        <v>1181</v>
      </c>
    </row>
    <row r="111" spans="1:5" ht="15.75" hidden="1" thickBot="1" x14ac:dyDescent="0.3">
      <c r="A111" s="65" t="s">
        <v>3683</v>
      </c>
      <c r="B111" s="71">
        <v>535</v>
      </c>
      <c r="C111" s="65" t="s">
        <v>35</v>
      </c>
      <c r="D111" s="71">
        <v>550</v>
      </c>
      <c r="E111" s="65" t="s">
        <v>1182</v>
      </c>
    </row>
    <row r="112" spans="1:5" ht="15.75" hidden="1" thickBot="1" x14ac:dyDescent="0.3">
      <c r="A112" s="65" t="s">
        <v>3683</v>
      </c>
      <c r="B112" s="71">
        <v>535</v>
      </c>
      <c r="C112" s="65" t="s">
        <v>35</v>
      </c>
      <c r="D112" s="71">
        <v>645</v>
      </c>
      <c r="E112" s="65" t="s">
        <v>1185</v>
      </c>
    </row>
    <row r="113" spans="1:5" ht="15.75" hidden="1" thickBot="1" x14ac:dyDescent="0.3">
      <c r="A113" s="65" t="s">
        <v>3683</v>
      </c>
      <c r="B113" s="71">
        <v>535</v>
      </c>
      <c r="C113" s="65" t="s">
        <v>35</v>
      </c>
      <c r="D113" s="71">
        <v>633</v>
      </c>
      <c r="E113" s="65" t="s">
        <v>1184</v>
      </c>
    </row>
    <row r="114" spans="1:5" ht="15.75" hidden="1" thickBot="1" x14ac:dyDescent="0.3">
      <c r="A114" s="65" t="s">
        <v>3683</v>
      </c>
      <c r="B114" s="71">
        <v>535</v>
      </c>
      <c r="C114" s="65" t="s">
        <v>35</v>
      </c>
      <c r="D114" s="71">
        <v>632</v>
      </c>
      <c r="E114" s="65" t="s">
        <v>1183</v>
      </c>
    </row>
    <row r="115" spans="1:5" ht="15.75" hidden="1" thickBot="1" x14ac:dyDescent="0.3">
      <c r="A115" s="65" t="s">
        <v>3683</v>
      </c>
      <c r="B115" s="71">
        <v>758</v>
      </c>
      <c r="C115" s="65" t="s">
        <v>36</v>
      </c>
      <c r="D115" s="71">
        <v>45</v>
      </c>
      <c r="E115" s="65" t="s">
        <v>1324</v>
      </c>
    </row>
    <row r="116" spans="1:5" ht="15.75" hidden="1" thickBot="1" x14ac:dyDescent="0.3">
      <c r="A116" s="65" t="s">
        <v>3683</v>
      </c>
      <c r="B116" s="71">
        <v>758</v>
      </c>
      <c r="C116" s="65" t="s">
        <v>36</v>
      </c>
      <c r="D116" s="71">
        <v>89</v>
      </c>
      <c r="E116" s="65" t="s">
        <v>1325</v>
      </c>
    </row>
    <row r="117" spans="1:5" ht="15.75" hidden="1" thickBot="1" x14ac:dyDescent="0.3">
      <c r="A117" s="65" t="s">
        <v>3683</v>
      </c>
      <c r="B117" s="71">
        <v>758</v>
      </c>
      <c r="C117" s="65" t="s">
        <v>36</v>
      </c>
      <c r="D117" s="71">
        <v>353</v>
      </c>
      <c r="E117" s="65" t="s">
        <v>1326</v>
      </c>
    </row>
    <row r="118" spans="1:5" ht="15.75" hidden="1" thickBot="1" x14ac:dyDescent="0.3">
      <c r="A118" s="65" t="s">
        <v>3683</v>
      </c>
      <c r="B118" s="71">
        <v>250</v>
      </c>
      <c r="C118" s="65" t="s">
        <v>37</v>
      </c>
      <c r="D118" s="71">
        <v>46</v>
      </c>
      <c r="E118" s="65" t="s">
        <v>698</v>
      </c>
    </row>
    <row r="119" spans="1:5" ht="15.75" hidden="1" thickBot="1" x14ac:dyDescent="0.3">
      <c r="A119" s="65" t="s">
        <v>3683</v>
      </c>
      <c r="B119" s="71">
        <v>250</v>
      </c>
      <c r="C119" s="65" t="s">
        <v>37</v>
      </c>
      <c r="D119" s="71">
        <v>45</v>
      </c>
      <c r="E119" s="65" t="s">
        <v>697</v>
      </c>
    </row>
    <row r="120" spans="1:5" ht="15.75" hidden="1" thickBot="1" x14ac:dyDescent="0.3">
      <c r="A120" s="65" t="s">
        <v>3683</v>
      </c>
      <c r="B120" s="71">
        <v>250</v>
      </c>
      <c r="C120" s="65" t="s">
        <v>37</v>
      </c>
      <c r="D120" s="71">
        <v>89</v>
      </c>
      <c r="E120" s="65" t="s">
        <v>699</v>
      </c>
    </row>
    <row r="121" spans="1:5" ht="15.75" hidden="1" thickBot="1" x14ac:dyDescent="0.3">
      <c r="A121" s="65" t="s">
        <v>3683</v>
      </c>
      <c r="B121" s="71">
        <v>250</v>
      </c>
      <c r="C121" s="65" t="s">
        <v>37</v>
      </c>
      <c r="D121" s="71">
        <v>90</v>
      </c>
      <c r="E121" s="65" t="s">
        <v>700</v>
      </c>
    </row>
    <row r="122" spans="1:5" ht="15.75" hidden="1" thickBot="1" x14ac:dyDescent="0.3">
      <c r="A122" s="65" t="s">
        <v>3683</v>
      </c>
      <c r="B122" s="71">
        <v>250</v>
      </c>
      <c r="C122" s="65" t="s">
        <v>37</v>
      </c>
      <c r="D122" s="71">
        <v>265</v>
      </c>
      <c r="E122" s="65" t="s">
        <v>701</v>
      </c>
    </row>
    <row r="123" spans="1:5" ht="15.75" hidden="1" thickBot="1" x14ac:dyDescent="0.3">
      <c r="A123" s="65" t="s">
        <v>3683</v>
      </c>
      <c r="B123" s="71">
        <v>250</v>
      </c>
      <c r="C123" s="65" t="s">
        <v>37</v>
      </c>
      <c r="D123" s="71">
        <v>736</v>
      </c>
      <c r="E123" s="65" t="s">
        <v>703</v>
      </c>
    </row>
    <row r="124" spans="1:5" ht="15.75" hidden="1" thickBot="1" x14ac:dyDescent="0.3">
      <c r="A124" s="65" t="s">
        <v>3683</v>
      </c>
      <c r="B124" s="71">
        <v>250</v>
      </c>
      <c r="C124" s="65" t="s">
        <v>37</v>
      </c>
      <c r="D124" s="71">
        <v>735</v>
      </c>
      <c r="E124" s="65" t="s">
        <v>702</v>
      </c>
    </row>
    <row r="125" spans="1:5" ht="15.75" hidden="1" thickBot="1" x14ac:dyDescent="0.3">
      <c r="A125" s="65" t="s">
        <v>3683</v>
      </c>
      <c r="B125" s="71">
        <v>250</v>
      </c>
      <c r="C125" s="65" t="s">
        <v>37</v>
      </c>
      <c r="D125" s="71">
        <v>779</v>
      </c>
      <c r="E125" s="65" t="s">
        <v>704</v>
      </c>
    </row>
    <row r="126" spans="1:5" ht="15.75" hidden="1" thickBot="1" x14ac:dyDescent="0.3">
      <c r="A126" s="65" t="s">
        <v>3683</v>
      </c>
      <c r="B126" s="71">
        <v>345</v>
      </c>
      <c r="C126" s="65" t="s">
        <v>38</v>
      </c>
      <c r="D126" s="71">
        <v>89</v>
      </c>
      <c r="E126" s="65" t="s">
        <v>771</v>
      </c>
    </row>
    <row r="127" spans="1:5" ht="15.75" hidden="1" thickBot="1" x14ac:dyDescent="0.3">
      <c r="A127" s="65" t="s">
        <v>3683</v>
      </c>
      <c r="B127" s="71">
        <v>345</v>
      </c>
      <c r="C127" s="65" t="s">
        <v>38</v>
      </c>
      <c r="D127" s="71">
        <v>95</v>
      </c>
      <c r="E127" s="65" t="s">
        <v>772</v>
      </c>
    </row>
    <row r="128" spans="1:5" ht="15.75" hidden="1" thickBot="1" x14ac:dyDescent="0.3">
      <c r="A128" s="65" t="s">
        <v>3683</v>
      </c>
      <c r="B128" s="71">
        <v>345</v>
      </c>
      <c r="C128" s="65" t="s">
        <v>38</v>
      </c>
      <c r="D128" s="71">
        <v>691</v>
      </c>
      <c r="E128" s="65" t="s">
        <v>773</v>
      </c>
    </row>
    <row r="129" spans="1:5" ht="15.75" hidden="1" thickBot="1" x14ac:dyDescent="0.3">
      <c r="A129" s="65" t="s">
        <v>3683</v>
      </c>
      <c r="B129" s="71">
        <v>757</v>
      </c>
      <c r="C129" s="65" t="s">
        <v>39</v>
      </c>
      <c r="D129" s="71">
        <v>3</v>
      </c>
      <c r="E129" s="65" t="s">
        <v>1317</v>
      </c>
    </row>
    <row r="130" spans="1:5" ht="15.75" hidden="1" thickBot="1" x14ac:dyDescent="0.3">
      <c r="A130" s="65" t="s">
        <v>3683</v>
      </c>
      <c r="B130" s="71">
        <v>757</v>
      </c>
      <c r="C130" s="65" t="s">
        <v>39</v>
      </c>
      <c r="D130" s="71">
        <v>2</v>
      </c>
      <c r="E130" s="65" t="s">
        <v>1316</v>
      </c>
    </row>
    <row r="131" spans="1:5" ht="15.75" hidden="1" thickBot="1" x14ac:dyDescent="0.3">
      <c r="A131" s="65" t="s">
        <v>3683</v>
      </c>
      <c r="B131" s="71">
        <v>757</v>
      </c>
      <c r="C131" s="65" t="s">
        <v>39</v>
      </c>
      <c r="D131" s="71">
        <v>1</v>
      </c>
      <c r="E131" s="65" t="s">
        <v>1315</v>
      </c>
    </row>
    <row r="132" spans="1:5" ht="15.75" hidden="1" thickBot="1" x14ac:dyDescent="0.3">
      <c r="A132" s="65" t="s">
        <v>3683</v>
      </c>
      <c r="B132" s="71">
        <v>757</v>
      </c>
      <c r="C132" s="65" t="s">
        <v>39</v>
      </c>
      <c r="D132" s="71">
        <v>89</v>
      </c>
      <c r="E132" s="65" t="s">
        <v>1318</v>
      </c>
    </row>
    <row r="133" spans="1:5" ht="15.75" hidden="1" thickBot="1" x14ac:dyDescent="0.3">
      <c r="A133" s="65" t="s">
        <v>3683</v>
      </c>
      <c r="B133" s="71">
        <v>757</v>
      </c>
      <c r="C133" s="65" t="s">
        <v>39</v>
      </c>
      <c r="D133" s="71">
        <v>265</v>
      </c>
      <c r="E133" s="65" t="s">
        <v>1319</v>
      </c>
    </row>
    <row r="134" spans="1:5" ht="15.75" hidden="1" thickBot="1" x14ac:dyDescent="0.3">
      <c r="A134" s="65" t="s">
        <v>3683</v>
      </c>
      <c r="B134" s="71">
        <v>757</v>
      </c>
      <c r="C134" s="65" t="s">
        <v>39</v>
      </c>
      <c r="D134" s="71">
        <v>266</v>
      </c>
      <c r="E134" s="65" t="s">
        <v>1320</v>
      </c>
    </row>
    <row r="135" spans="1:5" ht="15.75" hidden="1" thickBot="1" x14ac:dyDescent="0.3">
      <c r="A135" s="65" t="s">
        <v>3683</v>
      </c>
      <c r="B135" s="71">
        <v>757</v>
      </c>
      <c r="C135" s="65" t="s">
        <v>39</v>
      </c>
      <c r="D135" s="71">
        <v>588</v>
      </c>
      <c r="E135" s="65" t="s">
        <v>1321</v>
      </c>
    </row>
    <row r="136" spans="1:5" ht="15.75" hidden="1" thickBot="1" x14ac:dyDescent="0.3">
      <c r="A136" s="65" t="s">
        <v>3683</v>
      </c>
      <c r="B136" s="71">
        <v>757</v>
      </c>
      <c r="C136" s="65" t="s">
        <v>39</v>
      </c>
      <c r="D136" s="71">
        <v>632</v>
      </c>
      <c r="E136" s="65" t="s">
        <v>1322</v>
      </c>
    </row>
    <row r="137" spans="1:5" ht="15.75" hidden="1" thickBot="1" x14ac:dyDescent="0.3">
      <c r="A137" s="65" t="s">
        <v>3683</v>
      </c>
      <c r="B137" s="71">
        <v>757</v>
      </c>
      <c r="C137" s="65" t="s">
        <v>39</v>
      </c>
      <c r="D137" s="71">
        <v>676</v>
      </c>
      <c r="E137" s="65" t="s">
        <v>1323</v>
      </c>
    </row>
    <row r="138" spans="1:5" ht="15.75" hidden="1" thickBot="1" x14ac:dyDescent="0.3">
      <c r="A138" s="65" t="s">
        <v>3683</v>
      </c>
      <c r="B138" s="71">
        <v>420</v>
      </c>
      <c r="C138" s="65" t="s">
        <v>40</v>
      </c>
      <c r="D138" s="71">
        <v>1</v>
      </c>
      <c r="E138" s="65" t="s">
        <v>914</v>
      </c>
    </row>
    <row r="139" spans="1:5" ht="15.75" hidden="1" thickBot="1" x14ac:dyDescent="0.3">
      <c r="A139" s="65" t="s">
        <v>3683</v>
      </c>
      <c r="B139" s="71">
        <v>420</v>
      </c>
      <c r="C139" s="65" t="s">
        <v>40</v>
      </c>
      <c r="D139" s="71">
        <v>92</v>
      </c>
      <c r="E139" s="65" t="s">
        <v>918</v>
      </c>
    </row>
    <row r="140" spans="1:5" ht="15.75" hidden="1" thickBot="1" x14ac:dyDescent="0.3">
      <c r="A140" s="65" t="s">
        <v>3683</v>
      </c>
      <c r="B140" s="71">
        <v>420</v>
      </c>
      <c r="C140" s="65" t="s">
        <v>40</v>
      </c>
      <c r="D140" s="71">
        <v>89</v>
      </c>
      <c r="E140" s="65" t="s">
        <v>915</v>
      </c>
    </row>
    <row r="141" spans="1:5" ht="15.75" hidden="1" thickBot="1" x14ac:dyDescent="0.3">
      <c r="A141" s="65" t="s">
        <v>3683</v>
      </c>
      <c r="B141" s="71">
        <v>420</v>
      </c>
      <c r="C141" s="65" t="s">
        <v>40</v>
      </c>
      <c r="D141" s="71">
        <v>90</v>
      </c>
      <c r="E141" s="65" t="s">
        <v>916</v>
      </c>
    </row>
    <row r="142" spans="1:5" ht="15.75" hidden="1" thickBot="1" x14ac:dyDescent="0.3">
      <c r="A142" s="65" t="s">
        <v>3683</v>
      </c>
      <c r="B142" s="71">
        <v>420</v>
      </c>
      <c r="C142" s="65" t="s">
        <v>40</v>
      </c>
      <c r="D142" s="71">
        <v>93</v>
      </c>
      <c r="E142" s="65" t="s">
        <v>919</v>
      </c>
    </row>
    <row r="143" spans="1:5" ht="15.75" hidden="1" thickBot="1" x14ac:dyDescent="0.3">
      <c r="A143" s="65" t="s">
        <v>3683</v>
      </c>
      <c r="B143" s="71">
        <v>420</v>
      </c>
      <c r="C143" s="65" t="s">
        <v>40</v>
      </c>
      <c r="D143" s="71">
        <v>91</v>
      </c>
      <c r="E143" s="65" t="s">
        <v>917</v>
      </c>
    </row>
    <row r="144" spans="1:5" ht="15.75" hidden="1" thickBot="1" x14ac:dyDescent="0.3">
      <c r="A144" s="65" t="s">
        <v>3683</v>
      </c>
      <c r="B144" s="71">
        <v>420</v>
      </c>
      <c r="C144" s="65" t="s">
        <v>40</v>
      </c>
      <c r="D144" s="71">
        <v>133</v>
      </c>
      <c r="E144" s="65" t="s">
        <v>920</v>
      </c>
    </row>
    <row r="145" spans="1:5" ht="15.75" hidden="1" thickBot="1" x14ac:dyDescent="0.3">
      <c r="A145" s="65" t="s">
        <v>3683</v>
      </c>
      <c r="B145" s="71">
        <v>420</v>
      </c>
      <c r="C145" s="65" t="s">
        <v>40</v>
      </c>
      <c r="D145" s="71">
        <v>221</v>
      </c>
      <c r="E145" s="65" t="s">
        <v>921</v>
      </c>
    </row>
    <row r="146" spans="1:5" ht="15.75" hidden="1" thickBot="1" x14ac:dyDescent="0.3">
      <c r="A146" s="65" t="s">
        <v>3683</v>
      </c>
      <c r="B146" s="71">
        <v>420</v>
      </c>
      <c r="C146" s="65" t="s">
        <v>40</v>
      </c>
      <c r="D146" s="71">
        <v>501</v>
      </c>
      <c r="E146" s="65" t="s">
        <v>922</v>
      </c>
    </row>
    <row r="147" spans="1:5" ht="15.75" hidden="1" thickBot="1" x14ac:dyDescent="0.3">
      <c r="A147" s="65" t="s">
        <v>3683</v>
      </c>
      <c r="B147" s="71">
        <v>420</v>
      </c>
      <c r="C147" s="65" t="s">
        <v>40</v>
      </c>
      <c r="D147" s="71">
        <v>633</v>
      </c>
      <c r="E147" s="65" t="s">
        <v>924</v>
      </c>
    </row>
    <row r="148" spans="1:5" ht="15.75" hidden="1" thickBot="1" x14ac:dyDescent="0.3">
      <c r="A148" s="65" t="s">
        <v>3683</v>
      </c>
      <c r="B148" s="71">
        <v>420</v>
      </c>
      <c r="C148" s="65" t="s">
        <v>40</v>
      </c>
      <c r="D148" s="71">
        <v>660</v>
      </c>
      <c r="E148" s="65" t="s">
        <v>926</v>
      </c>
    </row>
    <row r="149" spans="1:5" ht="15.75" hidden="1" thickBot="1" x14ac:dyDescent="0.3">
      <c r="A149" s="65" t="s">
        <v>3683</v>
      </c>
      <c r="B149" s="71">
        <v>420</v>
      </c>
      <c r="C149" s="65" t="s">
        <v>40</v>
      </c>
      <c r="D149" s="71">
        <v>632</v>
      </c>
      <c r="E149" s="65" t="s">
        <v>923</v>
      </c>
    </row>
    <row r="150" spans="1:5" ht="15.75" hidden="1" thickBot="1" x14ac:dyDescent="0.3">
      <c r="A150" s="65" t="s">
        <v>3683</v>
      </c>
      <c r="B150" s="71">
        <v>420</v>
      </c>
      <c r="C150" s="65" t="s">
        <v>40</v>
      </c>
      <c r="D150" s="71">
        <v>650</v>
      </c>
      <c r="E150" s="65" t="s">
        <v>925</v>
      </c>
    </row>
    <row r="151" spans="1:5" ht="15.75" hidden="1" thickBot="1" x14ac:dyDescent="0.3">
      <c r="A151" s="65" t="s">
        <v>3683</v>
      </c>
      <c r="B151" s="71">
        <v>420</v>
      </c>
      <c r="C151" s="65" t="s">
        <v>40</v>
      </c>
      <c r="D151" s="71">
        <v>693</v>
      </c>
      <c r="E151" s="65" t="s">
        <v>928</v>
      </c>
    </row>
    <row r="152" spans="1:5" ht="15.75" hidden="1" thickBot="1" x14ac:dyDescent="0.3">
      <c r="A152" s="65" t="s">
        <v>3683</v>
      </c>
      <c r="B152" s="71">
        <v>420</v>
      </c>
      <c r="C152" s="65" t="s">
        <v>40</v>
      </c>
      <c r="D152" s="71">
        <v>691</v>
      </c>
      <c r="E152" s="65" t="s">
        <v>927</v>
      </c>
    </row>
    <row r="153" spans="1:5" ht="15.75" hidden="1" thickBot="1" x14ac:dyDescent="0.3">
      <c r="A153" s="65" t="s">
        <v>3683</v>
      </c>
      <c r="B153" s="71">
        <v>420</v>
      </c>
      <c r="C153" s="65" t="s">
        <v>40</v>
      </c>
      <c r="D153" s="71">
        <v>780</v>
      </c>
      <c r="E153" s="65" t="s">
        <v>930</v>
      </c>
    </row>
    <row r="154" spans="1:5" ht="15.75" hidden="1" thickBot="1" x14ac:dyDescent="0.3">
      <c r="A154" s="65" t="s">
        <v>3683</v>
      </c>
      <c r="B154" s="71">
        <v>420</v>
      </c>
      <c r="C154" s="65" t="s">
        <v>40</v>
      </c>
      <c r="D154" s="71">
        <v>779</v>
      </c>
      <c r="E154" s="65" t="s">
        <v>929</v>
      </c>
    </row>
    <row r="155" spans="1:5" ht="15.75" hidden="1" thickBot="1" x14ac:dyDescent="0.3">
      <c r="A155" s="65" t="s">
        <v>3683</v>
      </c>
      <c r="B155" s="71">
        <v>420</v>
      </c>
      <c r="C155" s="65" t="s">
        <v>40</v>
      </c>
      <c r="D155" s="71">
        <v>867</v>
      </c>
      <c r="E155" s="65" t="s">
        <v>931</v>
      </c>
    </row>
    <row r="156" spans="1:5" ht="15.75" hidden="1" thickBot="1" x14ac:dyDescent="0.3">
      <c r="A156" s="65" t="s">
        <v>3683</v>
      </c>
      <c r="B156" s="71">
        <v>970</v>
      </c>
      <c r="C156" s="65" t="s">
        <v>41</v>
      </c>
      <c r="D156" s="71">
        <v>134</v>
      </c>
      <c r="E156" s="65" t="s">
        <v>1836</v>
      </c>
    </row>
    <row r="157" spans="1:5" ht="15.75" hidden="1" thickBot="1" x14ac:dyDescent="0.3">
      <c r="A157" s="65" t="s">
        <v>3683</v>
      </c>
      <c r="B157" s="71">
        <v>970</v>
      </c>
      <c r="C157" s="65" t="s">
        <v>41</v>
      </c>
      <c r="D157" s="71">
        <v>133</v>
      </c>
      <c r="E157" s="65" t="s">
        <v>1835</v>
      </c>
    </row>
    <row r="158" spans="1:5" ht="15.75" hidden="1" thickBot="1" x14ac:dyDescent="0.3">
      <c r="A158" s="65" t="s">
        <v>3683</v>
      </c>
      <c r="B158" s="71">
        <v>855</v>
      </c>
      <c r="C158" s="65" t="s">
        <v>42</v>
      </c>
      <c r="D158" s="71">
        <v>1</v>
      </c>
      <c r="E158" s="65" t="s">
        <v>180</v>
      </c>
    </row>
    <row r="159" spans="1:5" ht="15.75" hidden="1" thickBot="1" x14ac:dyDescent="0.3">
      <c r="A159" s="65" t="s">
        <v>3683</v>
      </c>
      <c r="B159" s="71">
        <v>855</v>
      </c>
      <c r="C159" s="65" t="s">
        <v>42</v>
      </c>
      <c r="D159" s="71">
        <v>133</v>
      </c>
      <c r="E159" s="65" t="s">
        <v>42</v>
      </c>
    </row>
    <row r="160" spans="1:5" ht="15.75" hidden="1" thickBot="1" x14ac:dyDescent="0.3">
      <c r="A160" s="65" t="s">
        <v>3683</v>
      </c>
      <c r="B160" s="71">
        <v>855</v>
      </c>
      <c r="C160" s="65" t="s">
        <v>42</v>
      </c>
      <c r="D160" s="71">
        <v>500</v>
      </c>
      <c r="E160" s="65" t="s">
        <v>181</v>
      </c>
    </row>
    <row r="161" spans="1:5" ht="15.75" hidden="1" thickBot="1" x14ac:dyDescent="0.3">
      <c r="A161" s="65" t="s">
        <v>3683</v>
      </c>
      <c r="B161" s="71">
        <v>285</v>
      </c>
      <c r="C161" s="65" t="s">
        <v>43</v>
      </c>
      <c r="D161" s="71">
        <v>1</v>
      </c>
      <c r="E161" s="65" t="s">
        <v>720</v>
      </c>
    </row>
    <row r="162" spans="1:5" ht="15.75" hidden="1" thickBot="1" x14ac:dyDescent="0.3">
      <c r="A162" s="65" t="s">
        <v>3683</v>
      </c>
      <c r="B162" s="71">
        <v>285</v>
      </c>
      <c r="C162" s="65" t="s">
        <v>43</v>
      </c>
      <c r="D162" s="71">
        <v>3</v>
      </c>
      <c r="E162" s="65" t="s">
        <v>722</v>
      </c>
    </row>
    <row r="163" spans="1:5" ht="15.75" hidden="1" thickBot="1" x14ac:dyDescent="0.3">
      <c r="A163" s="65" t="s">
        <v>3683</v>
      </c>
      <c r="B163" s="71">
        <v>285</v>
      </c>
      <c r="C163" s="65" t="s">
        <v>43</v>
      </c>
      <c r="D163" s="71">
        <v>2</v>
      </c>
      <c r="E163" s="65" t="s">
        <v>721</v>
      </c>
    </row>
    <row r="164" spans="1:5" ht="15.75" hidden="1" thickBot="1" x14ac:dyDescent="0.3">
      <c r="A164" s="65" t="s">
        <v>3683</v>
      </c>
      <c r="B164" s="71">
        <v>285</v>
      </c>
      <c r="C164" s="65" t="s">
        <v>43</v>
      </c>
      <c r="D164" s="71">
        <v>45</v>
      </c>
      <c r="E164" s="65" t="s">
        <v>723</v>
      </c>
    </row>
    <row r="165" spans="1:5" ht="15.75" hidden="1" thickBot="1" x14ac:dyDescent="0.3">
      <c r="A165" s="65" t="s">
        <v>3683</v>
      </c>
      <c r="B165" s="71">
        <v>285</v>
      </c>
      <c r="C165" s="65" t="s">
        <v>43</v>
      </c>
      <c r="D165" s="71">
        <v>90</v>
      </c>
      <c r="E165" s="65" t="s">
        <v>725</v>
      </c>
    </row>
    <row r="166" spans="1:5" ht="15.75" hidden="1" thickBot="1" x14ac:dyDescent="0.3">
      <c r="A166" s="65" t="s">
        <v>3683</v>
      </c>
      <c r="B166" s="71">
        <v>285</v>
      </c>
      <c r="C166" s="65" t="s">
        <v>43</v>
      </c>
      <c r="D166" s="71">
        <v>89</v>
      </c>
      <c r="E166" s="65" t="s">
        <v>724</v>
      </c>
    </row>
    <row r="167" spans="1:5" ht="15.75" hidden="1" thickBot="1" x14ac:dyDescent="0.3">
      <c r="A167" s="65" t="s">
        <v>3683</v>
      </c>
      <c r="B167" s="71">
        <v>285</v>
      </c>
      <c r="C167" s="65" t="s">
        <v>43</v>
      </c>
      <c r="D167" s="71">
        <v>177</v>
      </c>
      <c r="E167" s="65" t="s">
        <v>726</v>
      </c>
    </row>
    <row r="168" spans="1:5" ht="15.75" hidden="1" thickBot="1" x14ac:dyDescent="0.3">
      <c r="A168" s="65" t="s">
        <v>3683</v>
      </c>
      <c r="B168" s="71">
        <v>285</v>
      </c>
      <c r="C168" s="65" t="s">
        <v>43</v>
      </c>
      <c r="D168" s="71">
        <v>221</v>
      </c>
      <c r="E168" s="65" t="s">
        <v>727</v>
      </c>
    </row>
    <row r="169" spans="1:5" ht="15.75" hidden="1" thickBot="1" x14ac:dyDescent="0.3">
      <c r="A169" s="65" t="s">
        <v>3683</v>
      </c>
      <c r="B169" s="71">
        <v>285</v>
      </c>
      <c r="C169" s="65" t="s">
        <v>43</v>
      </c>
      <c r="D169" s="71">
        <v>222</v>
      </c>
      <c r="E169" s="65" t="s">
        <v>728</v>
      </c>
    </row>
    <row r="170" spans="1:5" ht="15.75" hidden="1" thickBot="1" x14ac:dyDescent="0.3">
      <c r="A170" s="65" t="s">
        <v>3683</v>
      </c>
      <c r="B170" s="71">
        <v>285</v>
      </c>
      <c r="C170" s="65" t="s">
        <v>43</v>
      </c>
      <c r="D170" s="71">
        <v>500</v>
      </c>
      <c r="E170" s="65" t="s">
        <v>729</v>
      </c>
    </row>
    <row r="171" spans="1:5" ht="15.75" hidden="1" thickBot="1" x14ac:dyDescent="0.3">
      <c r="A171" s="65" t="s">
        <v>3683</v>
      </c>
      <c r="B171" s="71">
        <v>285</v>
      </c>
      <c r="C171" s="65" t="s">
        <v>43</v>
      </c>
      <c r="D171" s="71">
        <v>501</v>
      </c>
      <c r="E171" s="65" t="s">
        <v>730</v>
      </c>
    </row>
    <row r="172" spans="1:5" ht="15.75" hidden="1" thickBot="1" x14ac:dyDescent="0.3">
      <c r="A172" s="65" t="s">
        <v>3683</v>
      </c>
      <c r="B172" s="71">
        <v>285</v>
      </c>
      <c r="C172" s="65" t="s">
        <v>43</v>
      </c>
      <c r="D172" s="71">
        <v>691</v>
      </c>
      <c r="E172" s="65" t="s">
        <v>731</v>
      </c>
    </row>
    <row r="173" spans="1:5" ht="15.75" hidden="1" thickBot="1" x14ac:dyDescent="0.3">
      <c r="A173" s="65" t="s">
        <v>3683</v>
      </c>
      <c r="B173" s="71">
        <v>593</v>
      </c>
      <c r="C173" s="65" t="s">
        <v>44</v>
      </c>
      <c r="D173" s="71">
        <v>177</v>
      </c>
      <c r="E173" s="65" t="s">
        <v>1221</v>
      </c>
    </row>
    <row r="174" spans="1:5" ht="15.75" hidden="1" thickBot="1" x14ac:dyDescent="0.3">
      <c r="A174" s="65" t="s">
        <v>3683</v>
      </c>
      <c r="B174" s="71">
        <v>593</v>
      </c>
      <c r="C174" s="65" t="s">
        <v>44</v>
      </c>
      <c r="D174" s="71">
        <v>300</v>
      </c>
      <c r="E174" s="65" t="s">
        <v>1224</v>
      </c>
    </row>
    <row r="175" spans="1:5" ht="15.75" hidden="1" thickBot="1" x14ac:dyDescent="0.3">
      <c r="A175" s="65" t="s">
        <v>3683</v>
      </c>
      <c r="B175" s="71">
        <v>593</v>
      </c>
      <c r="C175" s="65" t="s">
        <v>44</v>
      </c>
      <c r="D175" s="71">
        <v>250</v>
      </c>
      <c r="E175" s="65" t="s">
        <v>1222</v>
      </c>
    </row>
    <row r="176" spans="1:5" ht="15.75" hidden="1" thickBot="1" x14ac:dyDescent="0.3">
      <c r="A176" s="65" t="s">
        <v>3683</v>
      </c>
      <c r="B176" s="71">
        <v>593</v>
      </c>
      <c r="C176" s="65" t="s">
        <v>44</v>
      </c>
      <c r="D176" s="71">
        <v>265</v>
      </c>
      <c r="E176" s="65" t="s">
        <v>1223</v>
      </c>
    </row>
    <row r="177" spans="1:5" ht="15.75" hidden="1" thickBot="1" x14ac:dyDescent="0.3">
      <c r="A177" s="65" t="s">
        <v>3683</v>
      </c>
      <c r="B177" s="71">
        <v>593</v>
      </c>
      <c r="C177" s="65" t="s">
        <v>44</v>
      </c>
      <c r="D177" s="71">
        <v>550</v>
      </c>
      <c r="E177" s="65" t="s">
        <v>1225</v>
      </c>
    </row>
    <row r="178" spans="1:5" ht="15.75" hidden="1" thickBot="1" x14ac:dyDescent="0.3">
      <c r="A178" s="65" t="s">
        <v>3683</v>
      </c>
      <c r="B178" s="71">
        <v>593</v>
      </c>
      <c r="C178" s="65" t="s">
        <v>44</v>
      </c>
      <c r="D178" s="71">
        <v>605</v>
      </c>
      <c r="E178" s="65" t="s">
        <v>1226</v>
      </c>
    </row>
    <row r="179" spans="1:5" ht="15.75" hidden="1" thickBot="1" x14ac:dyDescent="0.3">
      <c r="A179" s="65" t="s">
        <v>3683</v>
      </c>
      <c r="B179" s="71">
        <v>593</v>
      </c>
      <c r="C179" s="65" t="s">
        <v>44</v>
      </c>
      <c r="D179" s="71">
        <v>779</v>
      </c>
      <c r="E179" s="65" t="s">
        <v>1227</v>
      </c>
    </row>
    <row r="180" spans="1:5" ht="15.75" hidden="1" thickBot="1" x14ac:dyDescent="0.3">
      <c r="A180" s="65" t="s">
        <v>3683</v>
      </c>
      <c r="B180" s="71">
        <v>185</v>
      </c>
      <c r="C180" s="65" t="s">
        <v>45</v>
      </c>
      <c r="D180" s="71">
        <v>45</v>
      </c>
      <c r="E180" s="65" t="s">
        <v>632</v>
      </c>
    </row>
    <row r="181" spans="1:5" ht="15.75" hidden="1" thickBot="1" x14ac:dyDescent="0.3">
      <c r="A181" s="65" t="s">
        <v>3683</v>
      </c>
      <c r="B181" s="71">
        <v>185</v>
      </c>
      <c r="C181" s="65" t="s">
        <v>45</v>
      </c>
      <c r="D181" s="71">
        <v>46</v>
      </c>
      <c r="E181" s="65" t="s">
        <v>633</v>
      </c>
    </row>
    <row r="182" spans="1:5" ht="15.75" hidden="1" thickBot="1" x14ac:dyDescent="0.3">
      <c r="A182" s="65" t="s">
        <v>3683</v>
      </c>
      <c r="B182" s="71">
        <v>185</v>
      </c>
      <c r="C182" s="65" t="s">
        <v>45</v>
      </c>
      <c r="D182" s="71">
        <v>89</v>
      </c>
      <c r="E182" s="65" t="s">
        <v>634</v>
      </c>
    </row>
    <row r="183" spans="1:5" ht="15.75" hidden="1" thickBot="1" x14ac:dyDescent="0.3">
      <c r="A183" s="65" t="s">
        <v>3683</v>
      </c>
      <c r="B183" s="71">
        <v>185</v>
      </c>
      <c r="C183" s="65" t="s">
        <v>45</v>
      </c>
      <c r="D183" s="71">
        <v>90</v>
      </c>
      <c r="E183" s="65" t="s">
        <v>635</v>
      </c>
    </row>
    <row r="184" spans="1:5" ht="15.75" hidden="1" thickBot="1" x14ac:dyDescent="0.3">
      <c r="A184" s="65" t="s">
        <v>3683</v>
      </c>
      <c r="B184" s="71">
        <v>185</v>
      </c>
      <c r="C184" s="65" t="s">
        <v>45</v>
      </c>
      <c r="D184" s="71">
        <v>178</v>
      </c>
      <c r="E184" s="65" t="s">
        <v>637</v>
      </c>
    </row>
    <row r="185" spans="1:5" ht="15.75" hidden="1" thickBot="1" x14ac:dyDescent="0.3">
      <c r="A185" s="65" t="s">
        <v>3683</v>
      </c>
      <c r="B185" s="71">
        <v>185</v>
      </c>
      <c r="C185" s="65" t="s">
        <v>45</v>
      </c>
      <c r="D185" s="71">
        <v>177</v>
      </c>
      <c r="E185" s="65" t="s">
        <v>636</v>
      </c>
    </row>
    <row r="186" spans="1:5" ht="15.75" hidden="1" thickBot="1" x14ac:dyDescent="0.3">
      <c r="A186" s="65" t="s">
        <v>3683</v>
      </c>
      <c r="B186" s="71">
        <v>185</v>
      </c>
      <c r="C186" s="65" t="s">
        <v>45</v>
      </c>
      <c r="D186" s="71">
        <v>691</v>
      </c>
      <c r="E186" s="65" t="s">
        <v>642</v>
      </c>
    </row>
    <row r="187" spans="1:5" ht="15.75" hidden="1" thickBot="1" x14ac:dyDescent="0.3">
      <c r="A187" s="65" t="s">
        <v>3683</v>
      </c>
      <c r="B187" s="71">
        <v>185</v>
      </c>
      <c r="C187" s="65" t="s">
        <v>45</v>
      </c>
      <c r="D187" s="71">
        <v>221</v>
      </c>
      <c r="E187" s="65" t="s">
        <v>638</v>
      </c>
    </row>
    <row r="188" spans="1:5" ht="15.75" hidden="1" thickBot="1" x14ac:dyDescent="0.3">
      <c r="A188" s="65" t="s">
        <v>3683</v>
      </c>
      <c r="B188" s="71">
        <v>185</v>
      </c>
      <c r="C188" s="65" t="s">
        <v>45</v>
      </c>
      <c r="D188" s="71">
        <v>265</v>
      </c>
      <c r="E188" s="65" t="s">
        <v>639</v>
      </c>
    </row>
    <row r="189" spans="1:5" ht="15.75" hidden="1" thickBot="1" x14ac:dyDescent="0.3">
      <c r="A189" s="65" t="s">
        <v>3683</v>
      </c>
      <c r="B189" s="71">
        <v>185</v>
      </c>
      <c r="C189" s="65" t="s">
        <v>45</v>
      </c>
      <c r="D189" s="71">
        <v>632</v>
      </c>
      <c r="E189" s="65" t="s">
        <v>641</v>
      </c>
    </row>
    <row r="190" spans="1:5" ht="15.75" hidden="1" thickBot="1" x14ac:dyDescent="0.3">
      <c r="A190" s="65" t="s">
        <v>3683</v>
      </c>
      <c r="B190" s="71">
        <v>185</v>
      </c>
      <c r="C190" s="65" t="s">
        <v>45</v>
      </c>
      <c r="D190" s="71">
        <v>735</v>
      </c>
      <c r="E190" s="65" t="s">
        <v>643</v>
      </c>
    </row>
    <row r="191" spans="1:5" ht="15.75" hidden="1" thickBot="1" x14ac:dyDescent="0.3">
      <c r="A191" s="65" t="s">
        <v>3683</v>
      </c>
      <c r="B191" s="71">
        <v>185</v>
      </c>
      <c r="C191" s="65" t="s">
        <v>45</v>
      </c>
      <c r="D191" s="71">
        <v>267</v>
      </c>
      <c r="E191" s="65" t="s">
        <v>640</v>
      </c>
    </row>
    <row r="192" spans="1:5" ht="15.75" hidden="1" thickBot="1" x14ac:dyDescent="0.3">
      <c r="A192" s="65" t="s">
        <v>3683</v>
      </c>
      <c r="B192" s="71">
        <v>805</v>
      </c>
      <c r="C192" s="65" t="s">
        <v>46</v>
      </c>
      <c r="D192" s="71">
        <v>177</v>
      </c>
      <c r="E192" s="65" t="s">
        <v>1397</v>
      </c>
    </row>
    <row r="193" spans="1:5" ht="15.75" hidden="1" thickBot="1" x14ac:dyDescent="0.3">
      <c r="A193" s="65" t="s">
        <v>3683</v>
      </c>
      <c r="B193" s="71">
        <v>805</v>
      </c>
      <c r="C193" s="65" t="s">
        <v>46</v>
      </c>
      <c r="D193" s="71">
        <v>265</v>
      </c>
      <c r="E193" s="65" t="s">
        <v>1398</v>
      </c>
    </row>
    <row r="194" spans="1:5" ht="15.75" hidden="1" thickBot="1" x14ac:dyDescent="0.3">
      <c r="A194" s="65" t="s">
        <v>3683</v>
      </c>
      <c r="B194" s="71">
        <v>805</v>
      </c>
      <c r="C194" s="65" t="s">
        <v>46</v>
      </c>
      <c r="D194" s="71">
        <v>353</v>
      </c>
      <c r="E194" s="65" t="s">
        <v>1399</v>
      </c>
    </row>
    <row r="195" spans="1:5" ht="15.75" hidden="1" thickBot="1" x14ac:dyDescent="0.3">
      <c r="A195" s="65" t="s">
        <v>3683</v>
      </c>
      <c r="B195" s="71">
        <v>445</v>
      </c>
      <c r="C195" s="65" t="s">
        <v>47</v>
      </c>
      <c r="D195" s="71">
        <v>89</v>
      </c>
      <c r="E195" s="65" t="s">
        <v>986</v>
      </c>
    </row>
    <row r="196" spans="1:5" ht="15.75" hidden="1" thickBot="1" x14ac:dyDescent="0.3">
      <c r="A196" s="65" t="s">
        <v>3683</v>
      </c>
      <c r="B196" s="71">
        <v>445</v>
      </c>
      <c r="C196" s="65" t="s">
        <v>47</v>
      </c>
      <c r="D196" s="71">
        <v>92</v>
      </c>
      <c r="E196" s="65" t="s">
        <v>987</v>
      </c>
    </row>
    <row r="197" spans="1:5" ht="15.75" hidden="1" thickBot="1" x14ac:dyDescent="0.3">
      <c r="A197" s="65" t="s">
        <v>3683</v>
      </c>
      <c r="B197" s="71">
        <v>445</v>
      </c>
      <c r="C197" s="65" t="s">
        <v>47</v>
      </c>
      <c r="D197" s="71">
        <v>90</v>
      </c>
      <c r="E197" s="65" t="s">
        <v>953</v>
      </c>
    </row>
    <row r="198" spans="1:5" ht="15.75" hidden="1" thickBot="1" x14ac:dyDescent="0.3">
      <c r="A198" s="65" t="s">
        <v>3683</v>
      </c>
      <c r="B198" s="71">
        <v>445</v>
      </c>
      <c r="C198" s="65" t="s">
        <v>47</v>
      </c>
      <c r="D198" s="71">
        <v>177</v>
      </c>
      <c r="E198" s="65" t="s">
        <v>988</v>
      </c>
    </row>
    <row r="199" spans="1:5" ht="15.75" hidden="1" thickBot="1" x14ac:dyDescent="0.3">
      <c r="A199" s="65" t="s">
        <v>3683</v>
      </c>
      <c r="B199" s="71">
        <v>445</v>
      </c>
      <c r="C199" s="65" t="s">
        <v>47</v>
      </c>
      <c r="D199" s="71">
        <v>223</v>
      </c>
      <c r="E199" s="65" t="s">
        <v>990</v>
      </c>
    </row>
    <row r="200" spans="1:5" ht="15.75" hidden="1" thickBot="1" x14ac:dyDescent="0.3">
      <c r="A200" s="65" t="s">
        <v>3683</v>
      </c>
      <c r="B200" s="71">
        <v>445</v>
      </c>
      <c r="C200" s="65" t="s">
        <v>47</v>
      </c>
      <c r="D200" s="71">
        <v>224</v>
      </c>
      <c r="E200" s="65" t="s">
        <v>991</v>
      </c>
    </row>
    <row r="201" spans="1:5" ht="15.75" hidden="1" thickBot="1" x14ac:dyDescent="0.3">
      <c r="A201" s="65" t="s">
        <v>3683</v>
      </c>
      <c r="B201" s="71">
        <v>445</v>
      </c>
      <c r="C201" s="65" t="s">
        <v>47</v>
      </c>
      <c r="D201" s="71">
        <v>225</v>
      </c>
      <c r="E201" s="65" t="s">
        <v>992</v>
      </c>
    </row>
    <row r="202" spans="1:5" ht="15.75" hidden="1" thickBot="1" x14ac:dyDescent="0.3">
      <c r="A202" s="65" t="s">
        <v>3683</v>
      </c>
      <c r="B202" s="71">
        <v>445</v>
      </c>
      <c r="C202" s="65" t="s">
        <v>47</v>
      </c>
      <c r="D202" s="71">
        <v>222</v>
      </c>
      <c r="E202" s="65" t="s">
        <v>989</v>
      </c>
    </row>
    <row r="203" spans="1:5" ht="15.75" hidden="1" thickBot="1" x14ac:dyDescent="0.3">
      <c r="A203" s="65" t="s">
        <v>3683</v>
      </c>
      <c r="B203" s="71">
        <v>445</v>
      </c>
      <c r="C203" s="65" t="s">
        <v>47</v>
      </c>
      <c r="D203" s="71">
        <v>456</v>
      </c>
      <c r="E203" s="65" t="s">
        <v>993</v>
      </c>
    </row>
    <row r="204" spans="1:5" ht="15.75" hidden="1" thickBot="1" x14ac:dyDescent="0.3">
      <c r="A204" s="65" t="s">
        <v>3683</v>
      </c>
      <c r="B204" s="71">
        <v>445</v>
      </c>
      <c r="C204" s="65" t="s">
        <v>47</v>
      </c>
      <c r="D204" s="71">
        <v>504</v>
      </c>
      <c r="E204" s="65" t="s">
        <v>998</v>
      </c>
    </row>
    <row r="205" spans="1:5" ht="15.75" hidden="1" thickBot="1" x14ac:dyDescent="0.3">
      <c r="A205" s="65" t="s">
        <v>3683</v>
      </c>
      <c r="B205" s="71">
        <v>445</v>
      </c>
      <c r="C205" s="65" t="s">
        <v>47</v>
      </c>
      <c r="D205" s="71">
        <v>502</v>
      </c>
      <c r="E205" s="65" t="s">
        <v>996</v>
      </c>
    </row>
    <row r="206" spans="1:5" ht="15.75" hidden="1" thickBot="1" x14ac:dyDescent="0.3">
      <c r="A206" s="65" t="s">
        <v>3683</v>
      </c>
      <c r="B206" s="71">
        <v>445</v>
      </c>
      <c r="C206" s="65" t="s">
        <v>47</v>
      </c>
      <c r="D206" s="71">
        <v>500</v>
      </c>
      <c r="E206" s="65" t="s">
        <v>994</v>
      </c>
    </row>
    <row r="207" spans="1:5" ht="15.75" hidden="1" thickBot="1" x14ac:dyDescent="0.3">
      <c r="A207" s="65" t="s">
        <v>3683</v>
      </c>
      <c r="B207" s="71">
        <v>445</v>
      </c>
      <c r="C207" s="65" t="s">
        <v>47</v>
      </c>
      <c r="D207" s="71">
        <v>501</v>
      </c>
      <c r="E207" s="65" t="s">
        <v>995</v>
      </c>
    </row>
    <row r="208" spans="1:5" ht="15.75" hidden="1" thickBot="1" x14ac:dyDescent="0.3">
      <c r="A208" s="65" t="s">
        <v>3683</v>
      </c>
      <c r="B208" s="71">
        <v>445</v>
      </c>
      <c r="C208" s="65" t="s">
        <v>47</v>
      </c>
      <c r="D208" s="71">
        <v>503</v>
      </c>
      <c r="E208" s="65" t="s">
        <v>997</v>
      </c>
    </row>
    <row r="209" spans="1:5" ht="15.75" hidden="1" thickBot="1" x14ac:dyDescent="0.3">
      <c r="A209" s="65" t="s">
        <v>3683</v>
      </c>
      <c r="B209" s="71">
        <v>445</v>
      </c>
      <c r="C209" s="65" t="s">
        <v>47</v>
      </c>
      <c r="D209" s="71">
        <v>632</v>
      </c>
      <c r="E209" s="65" t="s">
        <v>999</v>
      </c>
    </row>
    <row r="210" spans="1:5" ht="15.75" hidden="1" thickBot="1" x14ac:dyDescent="0.3">
      <c r="A210" s="65" t="s">
        <v>3683</v>
      </c>
      <c r="B210" s="71">
        <v>445</v>
      </c>
      <c r="C210" s="65" t="s">
        <v>47</v>
      </c>
      <c r="D210" s="71">
        <v>640</v>
      </c>
      <c r="E210" s="65" t="s">
        <v>1000</v>
      </c>
    </row>
    <row r="211" spans="1:5" ht="15.75" hidden="1" thickBot="1" x14ac:dyDescent="0.3">
      <c r="A211" s="65" t="s">
        <v>3683</v>
      </c>
      <c r="B211" s="71">
        <v>445</v>
      </c>
      <c r="C211" s="65" t="s">
        <v>47</v>
      </c>
      <c r="D211" s="71">
        <v>656</v>
      </c>
      <c r="E211" s="65" t="s">
        <v>1001</v>
      </c>
    </row>
    <row r="212" spans="1:5" ht="15.75" hidden="1" thickBot="1" x14ac:dyDescent="0.3">
      <c r="A212" s="65" t="s">
        <v>3683</v>
      </c>
      <c r="B212" s="71">
        <v>445</v>
      </c>
      <c r="C212" s="65" t="s">
        <v>47</v>
      </c>
      <c r="D212" s="71">
        <v>691</v>
      </c>
      <c r="E212" s="65" t="s">
        <v>1002</v>
      </c>
    </row>
    <row r="213" spans="1:5" ht="15.75" hidden="1" thickBot="1" x14ac:dyDescent="0.3">
      <c r="A213" s="65" t="s">
        <v>3683</v>
      </c>
      <c r="B213" s="71">
        <v>445</v>
      </c>
      <c r="C213" s="65" t="s">
        <v>47</v>
      </c>
      <c r="D213" s="71">
        <v>735</v>
      </c>
      <c r="E213" s="65" t="s">
        <v>1003</v>
      </c>
    </row>
    <row r="214" spans="1:5" ht="15.75" hidden="1" thickBot="1" x14ac:dyDescent="0.3">
      <c r="A214" s="65" t="s">
        <v>3683</v>
      </c>
      <c r="B214" s="71">
        <v>445</v>
      </c>
      <c r="C214" s="65" t="s">
        <v>47</v>
      </c>
      <c r="D214" s="71">
        <v>779</v>
      </c>
      <c r="E214" s="65" t="s">
        <v>1004</v>
      </c>
    </row>
    <row r="215" spans="1:5" ht="15.75" hidden="1" thickBot="1" x14ac:dyDescent="0.3">
      <c r="A215" s="65" t="s">
        <v>3683</v>
      </c>
      <c r="B215" s="71">
        <v>445</v>
      </c>
      <c r="C215" s="65" t="s">
        <v>47</v>
      </c>
      <c r="D215" s="71">
        <v>780</v>
      </c>
      <c r="E215" s="65" t="s">
        <v>1005</v>
      </c>
    </row>
    <row r="216" spans="1:5" ht="15.75" hidden="1" thickBot="1" x14ac:dyDescent="0.3">
      <c r="A216" s="65" t="s">
        <v>3683</v>
      </c>
      <c r="B216" s="71">
        <v>445</v>
      </c>
      <c r="C216" s="65" t="s">
        <v>47</v>
      </c>
      <c r="D216" s="71">
        <v>867</v>
      </c>
      <c r="E216" s="65" t="s">
        <v>1006</v>
      </c>
    </row>
    <row r="217" spans="1:5" ht="15.75" hidden="1" thickBot="1" x14ac:dyDescent="0.3">
      <c r="A217" s="65" t="s">
        <v>3683</v>
      </c>
      <c r="B217" s="71">
        <v>428</v>
      </c>
      <c r="C217" s="65" t="s">
        <v>48</v>
      </c>
      <c r="D217" s="71">
        <v>1</v>
      </c>
      <c r="E217" s="65" t="s">
        <v>932</v>
      </c>
    </row>
    <row r="218" spans="1:5" ht="15.75" hidden="1" thickBot="1" x14ac:dyDescent="0.3">
      <c r="A218" s="65" t="s">
        <v>3683</v>
      </c>
      <c r="B218" s="71">
        <v>428</v>
      </c>
      <c r="C218" s="65" t="s">
        <v>48</v>
      </c>
      <c r="D218" s="71">
        <v>501</v>
      </c>
      <c r="E218" s="65" t="s">
        <v>935</v>
      </c>
    </row>
    <row r="219" spans="1:5" ht="15.75" hidden="1" thickBot="1" x14ac:dyDescent="0.3">
      <c r="A219" s="65" t="s">
        <v>3683</v>
      </c>
      <c r="B219" s="71">
        <v>428</v>
      </c>
      <c r="C219" s="65" t="s">
        <v>48</v>
      </c>
      <c r="D219" s="71">
        <v>634</v>
      </c>
      <c r="E219" s="65" t="s">
        <v>938</v>
      </c>
    </row>
    <row r="220" spans="1:5" ht="15.75" hidden="1" thickBot="1" x14ac:dyDescent="0.3">
      <c r="A220" s="65" t="s">
        <v>3683</v>
      </c>
      <c r="B220" s="71">
        <v>428</v>
      </c>
      <c r="C220" s="65" t="s">
        <v>48</v>
      </c>
      <c r="D220" s="71">
        <v>89</v>
      </c>
      <c r="E220" s="65" t="s">
        <v>933</v>
      </c>
    </row>
    <row r="221" spans="1:5" ht="15.75" hidden="1" thickBot="1" x14ac:dyDescent="0.3">
      <c r="A221" s="65" t="s">
        <v>3683</v>
      </c>
      <c r="B221" s="71">
        <v>428</v>
      </c>
      <c r="C221" s="65" t="s">
        <v>48</v>
      </c>
      <c r="D221" s="71">
        <v>692</v>
      </c>
      <c r="E221" s="65" t="s">
        <v>941</v>
      </c>
    </row>
    <row r="222" spans="1:5" ht="15.75" hidden="1" thickBot="1" x14ac:dyDescent="0.3">
      <c r="A222" s="65" t="s">
        <v>3683</v>
      </c>
      <c r="B222" s="71">
        <v>428</v>
      </c>
      <c r="C222" s="65" t="s">
        <v>48</v>
      </c>
      <c r="D222" s="71">
        <v>500</v>
      </c>
      <c r="E222" s="65" t="s">
        <v>934</v>
      </c>
    </row>
    <row r="223" spans="1:5" ht="15.75" hidden="1" thickBot="1" x14ac:dyDescent="0.3">
      <c r="A223" s="65" t="s">
        <v>3683</v>
      </c>
      <c r="B223" s="71">
        <v>428</v>
      </c>
      <c r="C223" s="65" t="s">
        <v>48</v>
      </c>
      <c r="D223" s="71">
        <v>555</v>
      </c>
      <c r="E223" s="65" t="s">
        <v>936</v>
      </c>
    </row>
    <row r="224" spans="1:5" ht="15.75" hidden="1" thickBot="1" x14ac:dyDescent="0.3">
      <c r="A224" s="65" t="s">
        <v>3683</v>
      </c>
      <c r="B224" s="71">
        <v>428</v>
      </c>
      <c r="C224" s="65" t="s">
        <v>48</v>
      </c>
      <c r="D224" s="71">
        <v>632</v>
      </c>
      <c r="E224" s="65" t="s">
        <v>937</v>
      </c>
    </row>
    <row r="225" spans="1:5" ht="15.75" hidden="1" thickBot="1" x14ac:dyDescent="0.3">
      <c r="A225" s="65" t="s">
        <v>3683</v>
      </c>
      <c r="B225" s="71">
        <v>428</v>
      </c>
      <c r="C225" s="65" t="s">
        <v>48</v>
      </c>
      <c r="D225" s="71">
        <v>691</v>
      </c>
      <c r="E225" s="65" t="s">
        <v>940</v>
      </c>
    </row>
    <row r="226" spans="1:5" ht="15.75" hidden="1" thickBot="1" x14ac:dyDescent="0.3">
      <c r="A226" s="65" t="s">
        <v>3683</v>
      </c>
      <c r="B226" s="71">
        <v>428</v>
      </c>
      <c r="C226" s="65" t="s">
        <v>48</v>
      </c>
      <c r="D226" s="71">
        <v>645</v>
      </c>
      <c r="E226" s="65" t="s">
        <v>939</v>
      </c>
    </row>
    <row r="227" spans="1:5" ht="15.75" hidden="1" thickBot="1" x14ac:dyDescent="0.3">
      <c r="A227" s="65" t="s">
        <v>3683</v>
      </c>
      <c r="B227" s="71">
        <v>428</v>
      </c>
      <c r="C227" s="65" t="s">
        <v>48</v>
      </c>
      <c r="D227" s="71">
        <v>735</v>
      </c>
      <c r="E227" s="65" t="s">
        <v>942</v>
      </c>
    </row>
    <row r="228" spans="1:5" ht="15.75" hidden="1" thickBot="1" x14ac:dyDescent="0.3">
      <c r="A228" s="65" t="s">
        <v>3683</v>
      </c>
      <c r="B228" s="71">
        <v>428</v>
      </c>
      <c r="C228" s="65" t="s">
        <v>48</v>
      </c>
      <c r="D228" s="71">
        <v>736</v>
      </c>
      <c r="E228" s="65" t="s">
        <v>943</v>
      </c>
    </row>
    <row r="229" spans="1:5" ht="15.75" hidden="1" thickBot="1" x14ac:dyDescent="0.3">
      <c r="A229" s="65" t="s">
        <v>3683</v>
      </c>
      <c r="B229" s="71">
        <v>410</v>
      </c>
      <c r="C229" s="65" t="s">
        <v>49</v>
      </c>
      <c r="D229" s="71">
        <v>89</v>
      </c>
      <c r="E229" s="65" t="s">
        <v>909</v>
      </c>
    </row>
    <row r="230" spans="1:5" ht="15.75" hidden="1" thickBot="1" x14ac:dyDescent="0.3">
      <c r="A230" s="65" t="s">
        <v>3683</v>
      </c>
      <c r="B230" s="71">
        <v>410</v>
      </c>
      <c r="C230" s="65" t="s">
        <v>49</v>
      </c>
      <c r="D230" s="71">
        <v>177</v>
      </c>
      <c r="E230" s="65" t="s">
        <v>887</v>
      </c>
    </row>
    <row r="231" spans="1:5" ht="15.75" hidden="1" thickBot="1" x14ac:dyDescent="0.3">
      <c r="A231" s="65" t="s">
        <v>3683</v>
      </c>
      <c r="B231" s="71">
        <v>410</v>
      </c>
      <c r="C231" s="65" t="s">
        <v>49</v>
      </c>
      <c r="D231" s="71">
        <v>221</v>
      </c>
      <c r="E231" s="65" t="s">
        <v>910</v>
      </c>
    </row>
    <row r="232" spans="1:5" ht="15.75" hidden="1" thickBot="1" x14ac:dyDescent="0.3">
      <c r="A232" s="65" t="s">
        <v>3683</v>
      </c>
      <c r="B232" s="71">
        <v>410</v>
      </c>
      <c r="C232" s="65" t="s">
        <v>49</v>
      </c>
      <c r="D232" s="71">
        <v>265</v>
      </c>
      <c r="E232" s="65" t="s">
        <v>911</v>
      </c>
    </row>
    <row r="233" spans="1:5" ht="15.75" hidden="1" thickBot="1" x14ac:dyDescent="0.3">
      <c r="A233" s="65" t="s">
        <v>3683</v>
      </c>
      <c r="B233" s="71">
        <v>410</v>
      </c>
      <c r="C233" s="65" t="s">
        <v>49</v>
      </c>
      <c r="D233" s="71">
        <v>779</v>
      </c>
      <c r="E233" s="65" t="s">
        <v>912</v>
      </c>
    </row>
    <row r="234" spans="1:5" ht="15.75" hidden="1" thickBot="1" x14ac:dyDescent="0.3">
      <c r="A234" s="65" t="s">
        <v>3683</v>
      </c>
      <c r="B234" s="71">
        <v>410</v>
      </c>
      <c r="C234" s="65" t="s">
        <v>49</v>
      </c>
      <c r="D234" s="71">
        <v>781</v>
      </c>
      <c r="E234" s="65" t="s">
        <v>913</v>
      </c>
    </row>
    <row r="235" spans="1:5" ht="15.75" hidden="1" thickBot="1" x14ac:dyDescent="0.3">
      <c r="A235" s="65" t="s">
        <v>3683</v>
      </c>
      <c r="B235" s="71">
        <v>35</v>
      </c>
      <c r="C235" s="65" t="s">
        <v>50</v>
      </c>
      <c r="D235" s="71">
        <v>90</v>
      </c>
      <c r="E235" s="65" t="s">
        <v>391</v>
      </c>
    </row>
    <row r="236" spans="1:5" ht="15.75" hidden="1" thickBot="1" x14ac:dyDescent="0.3">
      <c r="A236" s="65" t="s">
        <v>3683</v>
      </c>
      <c r="B236" s="71">
        <v>35</v>
      </c>
      <c r="C236" s="65" t="s">
        <v>50</v>
      </c>
      <c r="D236" s="71">
        <v>134</v>
      </c>
      <c r="E236" s="65" t="s">
        <v>394</v>
      </c>
    </row>
    <row r="237" spans="1:5" ht="15.75" hidden="1" thickBot="1" x14ac:dyDescent="0.3">
      <c r="A237" s="65" t="s">
        <v>3683</v>
      </c>
      <c r="B237" s="71">
        <v>35</v>
      </c>
      <c r="C237" s="65" t="s">
        <v>50</v>
      </c>
      <c r="D237" s="71">
        <v>739</v>
      </c>
      <c r="E237" s="65" t="s">
        <v>412</v>
      </c>
    </row>
    <row r="238" spans="1:5" ht="15.75" hidden="1" thickBot="1" x14ac:dyDescent="0.3">
      <c r="A238" s="65" t="s">
        <v>3683</v>
      </c>
      <c r="B238" s="71">
        <v>35</v>
      </c>
      <c r="C238" s="65" t="s">
        <v>50</v>
      </c>
      <c r="D238" s="71">
        <v>133</v>
      </c>
      <c r="E238" s="65" t="s">
        <v>393</v>
      </c>
    </row>
    <row r="239" spans="1:5" ht="15.75" hidden="1" thickBot="1" x14ac:dyDescent="0.3">
      <c r="A239" s="65" t="s">
        <v>3683</v>
      </c>
      <c r="B239" s="71">
        <v>35</v>
      </c>
      <c r="C239" s="65" t="s">
        <v>50</v>
      </c>
      <c r="D239" s="71">
        <v>181</v>
      </c>
      <c r="E239" s="65" t="s">
        <v>396</v>
      </c>
    </row>
    <row r="240" spans="1:5" ht="15.75" hidden="1" thickBot="1" x14ac:dyDescent="0.3">
      <c r="A240" s="65" t="s">
        <v>3683</v>
      </c>
      <c r="B240" s="71">
        <v>35</v>
      </c>
      <c r="C240" s="65" t="s">
        <v>50</v>
      </c>
      <c r="D240" s="71">
        <v>182</v>
      </c>
      <c r="E240" s="65" t="s">
        <v>397</v>
      </c>
    </row>
    <row r="241" spans="1:5" ht="15.75" hidden="1" thickBot="1" x14ac:dyDescent="0.3">
      <c r="A241" s="65" t="s">
        <v>3683</v>
      </c>
      <c r="B241" s="71">
        <v>35</v>
      </c>
      <c r="C241" s="65" t="s">
        <v>50</v>
      </c>
      <c r="D241" s="71">
        <v>177</v>
      </c>
      <c r="E241" s="65" t="s">
        <v>395</v>
      </c>
    </row>
    <row r="242" spans="1:5" ht="15.75" hidden="1" thickBot="1" x14ac:dyDescent="0.3">
      <c r="A242" s="65" t="s">
        <v>3683</v>
      </c>
      <c r="B242" s="71">
        <v>35</v>
      </c>
      <c r="C242" s="65" t="s">
        <v>50</v>
      </c>
      <c r="D242" s="71">
        <v>315</v>
      </c>
      <c r="E242" s="65" t="s">
        <v>398</v>
      </c>
    </row>
    <row r="243" spans="1:5" ht="15.75" hidden="1" thickBot="1" x14ac:dyDescent="0.3">
      <c r="A243" s="65" t="s">
        <v>3683</v>
      </c>
      <c r="B243" s="71">
        <v>35</v>
      </c>
      <c r="C243" s="65" t="s">
        <v>50</v>
      </c>
      <c r="D243" s="71">
        <v>353</v>
      </c>
      <c r="E243" s="65" t="s">
        <v>399</v>
      </c>
    </row>
    <row r="244" spans="1:5" ht="15.75" hidden="1" thickBot="1" x14ac:dyDescent="0.3">
      <c r="A244" s="65" t="s">
        <v>3683</v>
      </c>
      <c r="B244" s="71">
        <v>35</v>
      </c>
      <c r="C244" s="65" t="s">
        <v>50</v>
      </c>
      <c r="D244" s="71">
        <v>456</v>
      </c>
      <c r="E244" s="65" t="s">
        <v>400</v>
      </c>
    </row>
    <row r="245" spans="1:5" ht="15.75" hidden="1" thickBot="1" x14ac:dyDescent="0.3">
      <c r="A245" s="65" t="s">
        <v>3683</v>
      </c>
      <c r="B245" s="71">
        <v>35</v>
      </c>
      <c r="C245" s="65" t="s">
        <v>50</v>
      </c>
      <c r="D245" s="71">
        <v>95</v>
      </c>
      <c r="E245" s="65" t="s">
        <v>392</v>
      </c>
    </row>
    <row r="246" spans="1:5" ht="15.75" hidden="1" thickBot="1" x14ac:dyDescent="0.3">
      <c r="A246" s="65" t="s">
        <v>3683</v>
      </c>
      <c r="B246" s="71">
        <v>35</v>
      </c>
      <c r="C246" s="65" t="s">
        <v>50</v>
      </c>
      <c r="D246" s="71">
        <v>501</v>
      </c>
      <c r="E246" s="65" t="s">
        <v>401</v>
      </c>
    </row>
    <row r="247" spans="1:5" ht="15.75" hidden="1" thickBot="1" x14ac:dyDescent="0.3">
      <c r="A247" s="65" t="s">
        <v>3683</v>
      </c>
      <c r="B247" s="71">
        <v>35</v>
      </c>
      <c r="C247" s="65" t="s">
        <v>50</v>
      </c>
      <c r="D247" s="71">
        <v>504</v>
      </c>
      <c r="E247" s="65" t="s">
        <v>404</v>
      </c>
    </row>
    <row r="248" spans="1:5" ht="15.75" hidden="1" thickBot="1" x14ac:dyDescent="0.3">
      <c r="A248" s="65" t="s">
        <v>3683</v>
      </c>
      <c r="B248" s="71">
        <v>35</v>
      </c>
      <c r="C248" s="65" t="s">
        <v>50</v>
      </c>
      <c r="D248" s="71">
        <v>505</v>
      </c>
      <c r="E248" s="65" t="s">
        <v>405</v>
      </c>
    </row>
    <row r="249" spans="1:5" ht="15.75" hidden="1" thickBot="1" x14ac:dyDescent="0.3">
      <c r="A249" s="65" t="s">
        <v>3683</v>
      </c>
      <c r="B249" s="71">
        <v>35</v>
      </c>
      <c r="C249" s="65" t="s">
        <v>50</v>
      </c>
      <c r="D249" s="71">
        <v>502</v>
      </c>
      <c r="E249" s="65" t="s">
        <v>402</v>
      </c>
    </row>
    <row r="250" spans="1:5" ht="15.75" hidden="1" thickBot="1" x14ac:dyDescent="0.3">
      <c r="A250" s="65" t="s">
        <v>3683</v>
      </c>
      <c r="B250" s="71">
        <v>35</v>
      </c>
      <c r="C250" s="65" t="s">
        <v>50</v>
      </c>
      <c r="D250" s="71">
        <v>503</v>
      </c>
      <c r="E250" s="65" t="s">
        <v>403</v>
      </c>
    </row>
    <row r="251" spans="1:5" ht="15.75" hidden="1" thickBot="1" x14ac:dyDescent="0.3">
      <c r="A251" s="65" t="s">
        <v>3683</v>
      </c>
      <c r="B251" s="71">
        <v>35</v>
      </c>
      <c r="C251" s="65" t="s">
        <v>50</v>
      </c>
      <c r="D251" s="71">
        <v>544</v>
      </c>
      <c r="E251" s="65" t="s">
        <v>406</v>
      </c>
    </row>
    <row r="252" spans="1:5" ht="15.75" hidden="1" thickBot="1" x14ac:dyDescent="0.3">
      <c r="A252" s="65" t="s">
        <v>3683</v>
      </c>
      <c r="B252" s="71">
        <v>35</v>
      </c>
      <c r="C252" s="65" t="s">
        <v>50</v>
      </c>
      <c r="D252" s="71">
        <v>632</v>
      </c>
      <c r="E252" s="65" t="s">
        <v>408</v>
      </c>
    </row>
    <row r="253" spans="1:5" ht="15.75" hidden="1" thickBot="1" x14ac:dyDescent="0.3">
      <c r="A253" s="65" t="s">
        <v>3683</v>
      </c>
      <c r="B253" s="71">
        <v>35</v>
      </c>
      <c r="C253" s="65" t="s">
        <v>50</v>
      </c>
      <c r="D253" s="71">
        <v>735</v>
      </c>
      <c r="E253" s="65" t="s">
        <v>409</v>
      </c>
    </row>
    <row r="254" spans="1:5" ht="15.75" hidden="1" thickBot="1" x14ac:dyDescent="0.3">
      <c r="A254" s="65" t="s">
        <v>3683</v>
      </c>
      <c r="B254" s="71">
        <v>35</v>
      </c>
      <c r="C254" s="65" t="s">
        <v>50</v>
      </c>
      <c r="D254" s="71">
        <v>737</v>
      </c>
      <c r="E254" s="65" t="s">
        <v>411</v>
      </c>
    </row>
    <row r="255" spans="1:5" ht="15.75" hidden="1" thickBot="1" x14ac:dyDescent="0.3">
      <c r="A255" s="65" t="s">
        <v>3683</v>
      </c>
      <c r="B255" s="71">
        <v>35</v>
      </c>
      <c r="C255" s="65" t="s">
        <v>50</v>
      </c>
      <c r="D255" s="71">
        <v>867</v>
      </c>
      <c r="E255" s="65" t="s">
        <v>415</v>
      </c>
    </row>
    <row r="256" spans="1:5" ht="15.75" hidden="1" thickBot="1" x14ac:dyDescent="0.3">
      <c r="A256" s="65" t="s">
        <v>3683</v>
      </c>
      <c r="B256" s="71">
        <v>35</v>
      </c>
      <c r="C256" s="65" t="s">
        <v>50</v>
      </c>
      <c r="D256" s="71">
        <v>736</v>
      </c>
      <c r="E256" s="65" t="s">
        <v>410</v>
      </c>
    </row>
    <row r="257" spans="1:5" ht="15.75" hidden="1" thickBot="1" x14ac:dyDescent="0.3">
      <c r="A257" s="65" t="s">
        <v>3683</v>
      </c>
      <c r="B257" s="71">
        <v>35</v>
      </c>
      <c r="C257" s="65" t="s">
        <v>50</v>
      </c>
      <c r="D257" s="71">
        <v>564</v>
      </c>
      <c r="E257" s="65" t="s">
        <v>407</v>
      </c>
    </row>
    <row r="258" spans="1:5" ht="15.75" hidden="1" thickBot="1" x14ac:dyDescent="0.3">
      <c r="A258" s="65" t="s">
        <v>3683</v>
      </c>
      <c r="B258" s="71">
        <v>35</v>
      </c>
      <c r="C258" s="65" t="s">
        <v>50</v>
      </c>
      <c r="D258" s="71">
        <v>780</v>
      </c>
      <c r="E258" s="65" t="s">
        <v>414</v>
      </c>
    </row>
    <row r="259" spans="1:5" ht="15.75" hidden="1" thickBot="1" x14ac:dyDescent="0.3">
      <c r="A259" s="65" t="s">
        <v>3683</v>
      </c>
      <c r="B259" s="71">
        <v>35</v>
      </c>
      <c r="C259" s="65" t="s">
        <v>50</v>
      </c>
      <c r="D259" s="71">
        <v>779</v>
      </c>
      <c r="E259" s="65" t="s">
        <v>413</v>
      </c>
    </row>
    <row r="260" spans="1:5" ht="15.75" hidden="1" thickBot="1" x14ac:dyDescent="0.3">
      <c r="A260" s="65" t="s">
        <v>3683</v>
      </c>
      <c r="B260" s="71">
        <v>754</v>
      </c>
      <c r="C260" s="65" t="s">
        <v>51</v>
      </c>
      <c r="D260" s="71">
        <v>1</v>
      </c>
      <c r="E260" s="65" t="s">
        <v>1308</v>
      </c>
    </row>
    <row r="261" spans="1:5" ht="15.75" hidden="1" thickBot="1" x14ac:dyDescent="0.3">
      <c r="A261" s="65" t="s">
        <v>3683</v>
      </c>
      <c r="B261" s="71">
        <v>754</v>
      </c>
      <c r="C261" s="65" t="s">
        <v>51</v>
      </c>
      <c r="D261" s="71">
        <v>49</v>
      </c>
      <c r="E261" s="65" t="s">
        <v>1309</v>
      </c>
    </row>
    <row r="262" spans="1:5" ht="15.75" hidden="1" thickBot="1" x14ac:dyDescent="0.3">
      <c r="A262" s="65" t="s">
        <v>3683</v>
      </c>
      <c r="B262" s="71">
        <v>754</v>
      </c>
      <c r="C262" s="65" t="s">
        <v>51</v>
      </c>
      <c r="D262" s="71">
        <v>456</v>
      </c>
      <c r="E262" s="65" t="s">
        <v>1310</v>
      </c>
    </row>
    <row r="263" spans="1:5" ht="15.75" hidden="1" thickBot="1" x14ac:dyDescent="0.3">
      <c r="A263" s="65" t="s">
        <v>3683</v>
      </c>
      <c r="B263" s="71">
        <v>754</v>
      </c>
      <c r="C263" s="65" t="s">
        <v>51</v>
      </c>
      <c r="D263" s="71">
        <v>500</v>
      </c>
      <c r="E263" s="65" t="s">
        <v>1311</v>
      </c>
    </row>
    <row r="264" spans="1:5" ht="15.75" hidden="1" thickBot="1" x14ac:dyDescent="0.3">
      <c r="A264" s="65" t="s">
        <v>3683</v>
      </c>
      <c r="B264" s="71">
        <v>754</v>
      </c>
      <c r="C264" s="65" t="s">
        <v>51</v>
      </c>
      <c r="D264" s="71">
        <v>735</v>
      </c>
      <c r="E264" s="65" t="s">
        <v>1312</v>
      </c>
    </row>
    <row r="265" spans="1:5" ht="15.75" hidden="1" thickBot="1" x14ac:dyDescent="0.3">
      <c r="A265" s="65" t="s">
        <v>3683</v>
      </c>
      <c r="B265" s="71">
        <v>754</v>
      </c>
      <c r="C265" s="65" t="s">
        <v>51</v>
      </c>
      <c r="D265" s="71">
        <v>736</v>
      </c>
      <c r="E265" s="65" t="s">
        <v>1313</v>
      </c>
    </row>
    <row r="266" spans="1:5" ht="15.75" hidden="1" thickBot="1" x14ac:dyDescent="0.3">
      <c r="A266" s="65" t="s">
        <v>3683</v>
      </c>
      <c r="B266" s="71">
        <v>754</v>
      </c>
      <c r="C266" s="65" t="s">
        <v>51</v>
      </c>
      <c r="D266" s="71">
        <v>779</v>
      </c>
      <c r="E266" s="65" t="s">
        <v>1314</v>
      </c>
    </row>
    <row r="267" spans="1:5" ht="15.75" hidden="1" thickBot="1" x14ac:dyDescent="0.3">
      <c r="A267" s="65" t="s">
        <v>3683</v>
      </c>
      <c r="B267" s="71">
        <v>390</v>
      </c>
      <c r="C267" s="65" t="s">
        <v>52</v>
      </c>
      <c r="D267" s="71">
        <v>45</v>
      </c>
      <c r="E267" s="65" t="s">
        <v>846</v>
      </c>
    </row>
    <row r="268" spans="1:5" ht="15.75" hidden="1" thickBot="1" x14ac:dyDescent="0.3">
      <c r="A268" s="65" t="s">
        <v>3683</v>
      </c>
      <c r="B268" s="71">
        <v>390</v>
      </c>
      <c r="C268" s="65" t="s">
        <v>52</v>
      </c>
      <c r="D268" s="71">
        <v>89</v>
      </c>
      <c r="E268" s="65" t="s">
        <v>847</v>
      </c>
    </row>
    <row r="269" spans="1:5" ht="15.75" hidden="1" thickBot="1" x14ac:dyDescent="0.3">
      <c r="A269" s="65" t="s">
        <v>3683</v>
      </c>
      <c r="B269" s="71">
        <v>390</v>
      </c>
      <c r="C269" s="65" t="s">
        <v>52</v>
      </c>
      <c r="D269" s="71">
        <v>90</v>
      </c>
      <c r="E269" s="65" t="s">
        <v>848</v>
      </c>
    </row>
    <row r="270" spans="1:5" ht="15.75" hidden="1" thickBot="1" x14ac:dyDescent="0.3">
      <c r="A270" s="65" t="s">
        <v>3683</v>
      </c>
      <c r="B270" s="71">
        <v>390</v>
      </c>
      <c r="C270" s="65" t="s">
        <v>52</v>
      </c>
      <c r="D270" s="71">
        <v>221</v>
      </c>
      <c r="E270" s="65" t="s">
        <v>849</v>
      </c>
    </row>
    <row r="271" spans="1:5" ht="15.75" hidden="1" thickBot="1" x14ac:dyDescent="0.3">
      <c r="A271" s="65" t="s">
        <v>3683</v>
      </c>
      <c r="B271" s="71">
        <v>390</v>
      </c>
      <c r="C271" s="65" t="s">
        <v>52</v>
      </c>
      <c r="D271" s="71">
        <v>265</v>
      </c>
      <c r="E271" s="65" t="s">
        <v>850</v>
      </c>
    </row>
    <row r="272" spans="1:5" ht="15.75" hidden="1" thickBot="1" x14ac:dyDescent="0.3">
      <c r="A272" s="65" t="s">
        <v>3683</v>
      </c>
      <c r="B272" s="71">
        <v>390</v>
      </c>
      <c r="C272" s="65" t="s">
        <v>52</v>
      </c>
      <c r="D272" s="71">
        <v>456</v>
      </c>
      <c r="E272" s="65" t="s">
        <v>851</v>
      </c>
    </row>
    <row r="273" spans="1:5" ht="15.75" hidden="1" thickBot="1" x14ac:dyDescent="0.3">
      <c r="A273" s="65" t="s">
        <v>3683</v>
      </c>
      <c r="B273" s="71">
        <v>390</v>
      </c>
      <c r="C273" s="65" t="s">
        <v>52</v>
      </c>
      <c r="D273" s="71">
        <v>457</v>
      </c>
      <c r="E273" s="65" t="s">
        <v>852</v>
      </c>
    </row>
    <row r="274" spans="1:5" ht="15.75" hidden="1" thickBot="1" x14ac:dyDescent="0.3">
      <c r="A274" s="65" t="s">
        <v>3683</v>
      </c>
      <c r="B274" s="71">
        <v>390</v>
      </c>
      <c r="C274" s="65" t="s">
        <v>52</v>
      </c>
      <c r="D274" s="71">
        <v>460</v>
      </c>
      <c r="E274" s="65" t="s">
        <v>853</v>
      </c>
    </row>
    <row r="275" spans="1:5" ht="15.75" hidden="1" thickBot="1" x14ac:dyDescent="0.3">
      <c r="A275" s="65" t="s">
        <v>3683</v>
      </c>
      <c r="B275" s="71">
        <v>390</v>
      </c>
      <c r="C275" s="65" t="s">
        <v>52</v>
      </c>
      <c r="D275" s="71">
        <v>500</v>
      </c>
      <c r="E275" s="65" t="s">
        <v>854</v>
      </c>
    </row>
    <row r="276" spans="1:5" ht="15.75" hidden="1" thickBot="1" x14ac:dyDescent="0.3">
      <c r="A276" s="65" t="s">
        <v>3683</v>
      </c>
      <c r="B276" s="71">
        <v>390</v>
      </c>
      <c r="C276" s="65" t="s">
        <v>52</v>
      </c>
      <c r="D276" s="71">
        <v>510</v>
      </c>
      <c r="E276" s="65" t="s">
        <v>761</v>
      </c>
    </row>
    <row r="277" spans="1:5" ht="15.75" hidden="1" thickBot="1" x14ac:dyDescent="0.3">
      <c r="A277" s="65" t="s">
        <v>3683</v>
      </c>
      <c r="B277" s="71">
        <v>390</v>
      </c>
      <c r="C277" s="65" t="s">
        <v>52</v>
      </c>
      <c r="D277" s="71">
        <v>691</v>
      </c>
      <c r="E277" s="65" t="s">
        <v>855</v>
      </c>
    </row>
    <row r="278" spans="1:5" ht="15.75" hidden="1" thickBot="1" x14ac:dyDescent="0.3">
      <c r="A278" s="65" t="s">
        <v>3683</v>
      </c>
      <c r="B278" s="71">
        <v>390</v>
      </c>
      <c r="C278" s="65" t="s">
        <v>52</v>
      </c>
      <c r="D278" s="71">
        <v>692</v>
      </c>
      <c r="E278" s="65" t="s">
        <v>856</v>
      </c>
    </row>
    <row r="279" spans="1:5" ht="15.75" hidden="1" thickBot="1" x14ac:dyDescent="0.3">
      <c r="A279" s="65" t="s">
        <v>3683</v>
      </c>
      <c r="B279" s="71">
        <v>390</v>
      </c>
      <c r="C279" s="65" t="s">
        <v>52</v>
      </c>
      <c r="D279" s="71">
        <v>735</v>
      </c>
      <c r="E279" s="65" t="s">
        <v>857</v>
      </c>
    </row>
    <row r="280" spans="1:5" ht="15.75" hidden="1" thickBot="1" x14ac:dyDescent="0.3">
      <c r="A280" s="65" t="s">
        <v>3683</v>
      </c>
      <c r="B280" s="71">
        <v>565</v>
      </c>
      <c r="C280" s="65" t="s">
        <v>53</v>
      </c>
      <c r="D280" s="71">
        <v>1</v>
      </c>
      <c r="E280" s="65" t="s">
        <v>1207</v>
      </c>
    </row>
    <row r="281" spans="1:5" ht="15.75" hidden="1" thickBot="1" x14ac:dyDescent="0.3">
      <c r="A281" s="65" t="s">
        <v>3683</v>
      </c>
      <c r="B281" s="71">
        <v>565</v>
      </c>
      <c r="C281" s="65" t="s">
        <v>53</v>
      </c>
      <c r="D281" s="71">
        <v>90</v>
      </c>
      <c r="E281" s="65" t="s">
        <v>1209</v>
      </c>
    </row>
    <row r="282" spans="1:5" ht="15.75" hidden="1" thickBot="1" x14ac:dyDescent="0.3">
      <c r="A282" s="65" t="s">
        <v>3683</v>
      </c>
      <c r="B282" s="71">
        <v>565</v>
      </c>
      <c r="C282" s="65" t="s">
        <v>53</v>
      </c>
      <c r="D282" s="71">
        <v>89</v>
      </c>
      <c r="E282" s="65" t="s">
        <v>1208</v>
      </c>
    </row>
    <row r="283" spans="1:5" ht="15.75" hidden="1" thickBot="1" x14ac:dyDescent="0.3">
      <c r="A283" s="65" t="s">
        <v>3683</v>
      </c>
      <c r="B283" s="71">
        <v>565</v>
      </c>
      <c r="C283" s="65" t="s">
        <v>53</v>
      </c>
      <c r="D283" s="71">
        <v>177</v>
      </c>
      <c r="E283" s="65" t="s">
        <v>1210</v>
      </c>
    </row>
    <row r="284" spans="1:5" ht="15.75" hidden="1" thickBot="1" x14ac:dyDescent="0.3">
      <c r="A284" s="65" t="s">
        <v>3683</v>
      </c>
      <c r="B284" s="71">
        <v>290</v>
      </c>
      <c r="C284" s="65" t="s">
        <v>54</v>
      </c>
      <c r="D284" s="71">
        <v>1</v>
      </c>
      <c r="E284" s="65" t="s">
        <v>732</v>
      </c>
    </row>
    <row r="285" spans="1:5" ht="15.75" hidden="1" thickBot="1" x14ac:dyDescent="0.3">
      <c r="A285" s="65" t="s">
        <v>3683</v>
      </c>
      <c r="B285" s="71">
        <v>290</v>
      </c>
      <c r="C285" s="65" t="s">
        <v>54</v>
      </c>
      <c r="D285" s="71">
        <v>89</v>
      </c>
      <c r="E285" s="65" t="s">
        <v>733</v>
      </c>
    </row>
    <row r="286" spans="1:5" ht="15.75" hidden="1" thickBot="1" x14ac:dyDescent="0.3">
      <c r="A286" s="65" t="s">
        <v>3683</v>
      </c>
      <c r="B286" s="71">
        <v>290</v>
      </c>
      <c r="C286" s="65" t="s">
        <v>54</v>
      </c>
      <c r="D286" s="71">
        <v>90</v>
      </c>
      <c r="E286" s="65" t="s">
        <v>734</v>
      </c>
    </row>
    <row r="287" spans="1:5" ht="15.75" hidden="1" thickBot="1" x14ac:dyDescent="0.3">
      <c r="A287" s="65" t="s">
        <v>3683</v>
      </c>
      <c r="B287" s="71">
        <v>290</v>
      </c>
      <c r="C287" s="65" t="s">
        <v>54</v>
      </c>
      <c r="D287" s="71">
        <v>177</v>
      </c>
      <c r="E287" s="65" t="s">
        <v>735</v>
      </c>
    </row>
    <row r="288" spans="1:5" ht="15.75" hidden="1" thickBot="1" x14ac:dyDescent="0.3">
      <c r="A288" s="65" t="s">
        <v>3683</v>
      </c>
      <c r="B288" s="71">
        <v>290</v>
      </c>
      <c r="C288" s="65" t="s">
        <v>54</v>
      </c>
      <c r="D288" s="71">
        <v>500</v>
      </c>
      <c r="E288" s="65" t="s">
        <v>736</v>
      </c>
    </row>
    <row r="289" spans="1:5" ht="15.75" hidden="1" thickBot="1" x14ac:dyDescent="0.3">
      <c r="A289" s="65" t="s">
        <v>3683</v>
      </c>
      <c r="B289" s="71">
        <v>290</v>
      </c>
      <c r="C289" s="65" t="s">
        <v>54</v>
      </c>
      <c r="D289" s="71">
        <v>867</v>
      </c>
      <c r="E289" s="65" t="s">
        <v>737</v>
      </c>
    </row>
    <row r="290" spans="1:5" ht="15.75" hidden="1" thickBot="1" x14ac:dyDescent="0.3">
      <c r="A290" s="65" t="s">
        <v>3683</v>
      </c>
      <c r="B290" s="71">
        <v>405</v>
      </c>
      <c r="C290" s="65" t="s">
        <v>55</v>
      </c>
      <c r="D290" s="71">
        <v>45</v>
      </c>
      <c r="E290" s="65" t="s">
        <v>891</v>
      </c>
    </row>
    <row r="291" spans="1:5" ht="15.75" hidden="1" thickBot="1" x14ac:dyDescent="0.3">
      <c r="A291" s="65" t="s">
        <v>3683</v>
      </c>
      <c r="B291" s="71">
        <v>405</v>
      </c>
      <c r="C291" s="65" t="s">
        <v>55</v>
      </c>
      <c r="D291" s="71">
        <v>89</v>
      </c>
      <c r="E291" s="65" t="s">
        <v>892</v>
      </c>
    </row>
    <row r="292" spans="1:5" ht="15.75" hidden="1" thickBot="1" x14ac:dyDescent="0.3">
      <c r="A292" s="65" t="s">
        <v>3683</v>
      </c>
      <c r="B292" s="71">
        <v>405</v>
      </c>
      <c r="C292" s="65" t="s">
        <v>55</v>
      </c>
      <c r="D292" s="71">
        <v>133</v>
      </c>
      <c r="E292" s="65" t="s">
        <v>893</v>
      </c>
    </row>
    <row r="293" spans="1:5" ht="15.75" hidden="1" thickBot="1" x14ac:dyDescent="0.3">
      <c r="A293" s="65" t="s">
        <v>3683</v>
      </c>
      <c r="B293" s="71">
        <v>405</v>
      </c>
      <c r="C293" s="65" t="s">
        <v>55</v>
      </c>
      <c r="D293" s="71">
        <v>134</v>
      </c>
      <c r="E293" s="65" t="s">
        <v>894</v>
      </c>
    </row>
    <row r="294" spans="1:5" ht="15.75" hidden="1" thickBot="1" x14ac:dyDescent="0.3">
      <c r="A294" s="65" t="s">
        <v>3683</v>
      </c>
      <c r="B294" s="71">
        <v>405</v>
      </c>
      <c r="C294" s="65" t="s">
        <v>55</v>
      </c>
      <c r="D294" s="71">
        <v>181</v>
      </c>
      <c r="E294" s="65" t="s">
        <v>897</v>
      </c>
    </row>
    <row r="295" spans="1:5" ht="15.75" hidden="1" thickBot="1" x14ac:dyDescent="0.3">
      <c r="A295" s="65" t="s">
        <v>3683</v>
      </c>
      <c r="B295" s="71">
        <v>405</v>
      </c>
      <c r="C295" s="65" t="s">
        <v>55</v>
      </c>
      <c r="D295" s="71">
        <v>179</v>
      </c>
      <c r="E295" s="65" t="s">
        <v>896</v>
      </c>
    </row>
    <row r="296" spans="1:5" ht="15.75" hidden="1" thickBot="1" x14ac:dyDescent="0.3">
      <c r="A296" s="65" t="s">
        <v>3683</v>
      </c>
      <c r="B296" s="71">
        <v>405</v>
      </c>
      <c r="C296" s="65" t="s">
        <v>55</v>
      </c>
      <c r="D296" s="71">
        <v>177</v>
      </c>
      <c r="E296" s="65" t="s">
        <v>895</v>
      </c>
    </row>
    <row r="297" spans="1:5" ht="15.75" hidden="1" thickBot="1" x14ac:dyDescent="0.3">
      <c r="A297" s="65" t="s">
        <v>3683</v>
      </c>
      <c r="B297" s="71">
        <v>405</v>
      </c>
      <c r="C297" s="65" t="s">
        <v>55</v>
      </c>
      <c r="D297" s="71">
        <v>221</v>
      </c>
      <c r="E297" s="65" t="s">
        <v>898</v>
      </c>
    </row>
    <row r="298" spans="1:5" ht="15.75" hidden="1" thickBot="1" x14ac:dyDescent="0.3">
      <c r="A298" s="65" t="s">
        <v>3683</v>
      </c>
      <c r="B298" s="71">
        <v>405</v>
      </c>
      <c r="C298" s="65" t="s">
        <v>55</v>
      </c>
      <c r="D298" s="71">
        <v>309</v>
      </c>
      <c r="E298" s="65" t="s">
        <v>899</v>
      </c>
    </row>
    <row r="299" spans="1:5" ht="15.75" hidden="1" thickBot="1" x14ac:dyDescent="0.3">
      <c r="A299" s="65" t="s">
        <v>3683</v>
      </c>
      <c r="B299" s="71">
        <v>405</v>
      </c>
      <c r="C299" s="65" t="s">
        <v>55</v>
      </c>
      <c r="D299" s="71">
        <v>380</v>
      </c>
      <c r="E299" s="65" t="s">
        <v>900</v>
      </c>
    </row>
    <row r="300" spans="1:5" ht="15.75" hidden="1" thickBot="1" x14ac:dyDescent="0.3">
      <c r="A300" s="65" t="s">
        <v>3683</v>
      </c>
      <c r="B300" s="71">
        <v>405</v>
      </c>
      <c r="C300" s="65" t="s">
        <v>55</v>
      </c>
      <c r="D300" s="71">
        <v>505</v>
      </c>
      <c r="E300" s="65" t="s">
        <v>904</v>
      </c>
    </row>
    <row r="301" spans="1:5" ht="15.75" hidden="1" thickBot="1" x14ac:dyDescent="0.3">
      <c r="A301" s="65" t="s">
        <v>3683</v>
      </c>
      <c r="B301" s="71">
        <v>405</v>
      </c>
      <c r="C301" s="65" t="s">
        <v>55</v>
      </c>
      <c r="D301" s="71">
        <v>501</v>
      </c>
      <c r="E301" s="65" t="s">
        <v>902</v>
      </c>
    </row>
    <row r="302" spans="1:5" ht="15.75" hidden="1" thickBot="1" x14ac:dyDescent="0.3">
      <c r="A302" s="65" t="s">
        <v>3683</v>
      </c>
      <c r="B302" s="71">
        <v>405</v>
      </c>
      <c r="C302" s="65" t="s">
        <v>55</v>
      </c>
      <c r="D302" s="71">
        <v>502</v>
      </c>
      <c r="E302" s="65" t="s">
        <v>903</v>
      </c>
    </row>
    <row r="303" spans="1:5" ht="15.75" hidden="1" thickBot="1" x14ac:dyDescent="0.3">
      <c r="A303" s="65" t="s">
        <v>3683</v>
      </c>
      <c r="B303" s="71">
        <v>405</v>
      </c>
      <c r="C303" s="65" t="s">
        <v>55</v>
      </c>
      <c r="D303" s="71">
        <v>500</v>
      </c>
      <c r="E303" s="65" t="s">
        <v>901</v>
      </c>
    </row>
    <row r="304" spans="1:5" ht="15.75" hidden="1" thickBot="1" x14ac:dyDescent="0.3">
      <c r="A304" s="65" t="s">
        <v>3683</v>
      </c>
      <c r="B304" s="71">
        <v>405</v>
      </c>
      <c r="C304" s="65" t="s">
        <v>55</v>
      </c>
      <c r="D304" s="71">
        <v>590</v>
      </c>
      <c r="E304" s="65" t="s">
        <v>906</v>
      </c>
    </row>
    <row r="305" spans="1:5" ht="15.75" hidden="1" thickBot="1" x14ac:dyDescent="0.3">
      <c r="A305" s="65" t="s">
        <v>3683</v>
      </c>
      <c r="B305" s="71">
        <v>405</v>
      </c>
      <c r="C305" s="65" t="s">
        <v>55</v>
      </c>
      <c r="D305" s="71">
        <v>588</v>
      </c>
      <c r="E305" s="65" t="s">
        <v>905</v>
      </c>
    </row>
    <row r="306" spans="1:5" ht="15.75" hidden="1" thickBot="1" x14ac:dyDescent="0.3">
      <c r="A306" s="65" t="s">
        <v>3683</v>
      </c>
      <c r="B306" s="71">
        <v>405</v>
      </c>
      <c r="C306" s="65" t="s">
        <v>55</v>
      </c>
      <c r="D306" s="71">
        <v>779</v>
      </c>
      <c r="E306" s="65" t="s">
        <v>907</v>
      </c>
    </row>
    <row r="307" spans="1:5" ht="15.75" hidden="1" thickBot="1" x14ac:dyDescent="0.3">
      <c r="A307" s="65" t="s">
        <v>3683</v>
      </c>
      <c r="B307" s="71">
        <v>405</v>
      </c>
      <c r="C307" s="65" t="s">
        <v>55</v>
      </c>
      <c r="D307" s="71">
        <v>911</v>
      </c>
      <c r="E307" s="65" t="s">
        <v>908</v>
      </c>
    </row>
    <row r="308" spans="1:5" ht="15.75" hidden="1" thickBot="1" x14ac:dyDescent="0.3">
      <c r="A308" s="65" t="s">
        <v>3683</v>
      </c>
      <c r="B308" s="71">
        <v>397</v>
      </c>
      <c r="C308" s="65" t="s">
        <v>56</v>
      </c>
      <c r="D308" s="71">
        <v>89</v>
      </c>
      <c r="E308" s="65" t="s">
        <v>872</v>
      </c>
    </row>
    <row r="309" spans="1:5" ht="15.75" hidden="1" thickBot="1" x14ac:dyDescent="0.3">
      <c r="A309" s="65" t="s">
        <v>3683</v>
      </c>
      <c r="B309" s="71">
        <v>397</v>
      </c>
      <c r="C309" s="65" t="s">
        <v>56</v>
      </c>
      <c r="D309" s="71">
        <v>103</v>
      </c>
      <c r="E309" s="65" t="s">
        <v>873</v>
      </c>
    </row>
    <row r="310" spans="1:5" ht="15.75" hidden="1" thickBot="1" x14ac:dyDescent="0.3">
      <c r="A310" s="65" t="s">
        <v>3683</v>
      </c>
      <c r="B310" s="71">
        <v>397</v>
      </c>
      <c r="C310" s="65" t="s">
        <v>56</v>
      </c>
      <c r="D310" s="71">
        <v>215</v>
      </c>
      <c r="E310" s="65" t="s">
        <v>878</v>
      </c>
    </row>
    <row r="311" spans="1:5" ht="15.75" hidden="1" thickBot="1" x14ac:dyDescent="0.3">
      <c r="A311" s="65" t="s">
        <v>3683</v>
      </c>
      <c r="B311" s="71">
        <v>397</v>
      </c>
      <c r="C311" s="65" t="s">
        <v>56</v>
      </c>
      <c r="D311" s="71">
        <v>145</v>
      </c>
      <c r="E311" s="65" t="s">
        <v>874</v>
      </c>
    </row>
    <row r="312" spans="1:5" ht="15.75" hidden="1" thickBot="1" x14ac:dyDescent="0.3">
      <c r="A312" s="65" t="s">
        <v>3683</v>
      </c>
      <c r="B312" s="71">
        <v>397</v>
      </c>
      <c r="C312" s="65" t="s">
        <v>56</v>
      </c>
      <c r="D312" s="71">
        <v>172</v>
      </c>
      <c r="E312" s="65" t="s">
        <v>875</v>
      </c>
    </row>
    <row r="313" spans="1:5" ht="15.75" hidden="1" thickBot="1" x14ac:dyDescent="0.3">
      <c r="A313" s="65" t="s">
        <v>3683</v>
      </c>
      <c r="B313" s="71">
        <v>397</v>
      </c>
      <c r="C313" s="65" t="s">
        <v>56</v>
      </c>
      <c r="D313" s="71">
        <v>181</v>
      </c>
      <c r="E313" s="65" t="s">
        <v>876</v>
      </c>
    </row>
    <row r="314" spans="1:5" ht="15.75" hidden="1" thickBot="1" x14ac:dyDescent="0.3">
      <c r="A314" s="65" t="s">
        <v>3683</v>
      </c>
      <c r="B314" s="71">
        <v>397</v>
      </c>
      <c r="C314" s="65" t="s">
        <v>56</v>
      </c>
      <c r="D314" s="71">
        <v>198</v>
      </c>
      <c r="E314" s="65" t="s">
        <v>877</v>
      </c>
    </row>
    <row r="315" spans="1:5" ht="15.75" hidden="1" thickBot="1" x14ac:dyDescent="0.3">
      <c r="A315" s="65" t="s">
        <v>3683</v>
      </c>
      <c r="B315" s="71">
        <v>397</v>
      </c>
      <c r="C315" s="65" t="s">
        <v>56</v>
      </c>
      <c r="D315" s="71">
        <v>291</v>
      </c>
      <c r="E315" s="65" t="s">
        <v>881</v>
      </c>
    </row>
    <row r="316" spans="1:5" ht="15.75" hidden="1" thickBot="1" x14ac:dyDescent="0.3">
      <c r="A316" s="65" t="s">
        <v>3683</v>
      </c>
      <c r="B316" s="71">
        <v>397</v>
      </c>
      <c r="C316" s="65" t="s">
        <v>56</v>
      </c>
      <c r="D316" s="71">
        <v>298</v>
      </c>
      <c r="E316" s="65" t="s">
        <v>882</v>
      </c>
    </row>
    <row r="317" spans="1:5" ht="15.75" hidden="1" thickBot="1" x14ac:dyDescent="0.3">
      <c r="A317" s="65" t="s">
        <v>3683</v>
      </c>
      <c r="B317" s="71">
        <v>397</v>
      </c>
      <c r="C317" s="65" t="s">
        <v>56</v>
      </c>
      <c r="D317" s="71">
        <v>235</v>
      </c>
      <c r="E317" s="65" t="s">
        <v>879</v>
      </c>
    </row>
    <row r="318" spans="1:5" ht="15.75" hidden="1" thickBot="1" x14ac:dyDescent="0.3">
      <c r="A318" s="65" t="s">
        <v>3683</v>
      </c>
      <c r="B318" s="71">
        <v>397</v>
      </c>
      <c r="C318" s="65" t="s">
        <v>56</v>
      </c>
      <c r="D318" s="71">
        <v>269</v>
      </c>
      <c r="E318" s="65" t="s">
        <v>880</v>
      </c>
    </row>
    <row r="319" spans="1:5" ht="15.75" hidden="1" thickBot="1" x14ac:dyDescent="0.3">
      <c r="A319" s="65" t="s">
        <v>3683</v>
      </c>
      <c r="B319" s="71">
        <v>395</v>
      </c>
      <c r="C319" s="65" t="s">
        <v>57</v>
      </c>
      <c r="D319" s="71">
        <v>1</v>
      </c>
      <c r="E319" s="65" t="s">
        <v>858</v>
      </c>
    </row>
    <row r="320" spans="1:5" ht="15.75" hidden="1" thickBot="1" x14ac:dyDescent="0.3">
      <c r="A320" s="65" t="s">
        <v>3683</v>
      </c>
      <c r="B320" s="71">
        <v>395</v>
      </c>
      <c r="C320" s="65" t="s">
        <v>57</v>
      </c>
      <c r="D320" s="71">
        <v>2</v>
      </c>
      <c r="E320" s="65" t="s">
        <v>859</v>
      </c>
    </row>
    <row r="321" spans="1:5" ht="15.75" hidden="1" thickBot="1" x14ac:dyDescent="0.3">
      <c r="A321" s="65" t="s">
        <v>3683</v>
      </c>
      <c r="B321" s="71">
        <v>395</v>
      </c>
      <c r="C321" s="65" t="s">
        <v>57</v>
      </c>
      <c r="D321" s="71">
        <v>3</v>
      </c>
      <c r="E321" s="65" t="s">
        <v>860</v>
      </c>
    </row>
    <row r="322" spans="1:5" ht="15.75" hidden="1" thickBot="1" x14ac:dyDescent="0.3">
      <c r="A322" s="65" t="s">
        <v>3683</v>
      </c>
      <c r="B322" s="71">
        <v>395</v>
      </c>
      <c r="C322" s="65" t="s">
        <v>57</v>
      </c>
      <c r="D322" s="71">
        <v>45</v>
      </c>
      <c r="E322" s="65" t="s">
        <v>862</v>
      </c>
    </row>
    <row r="323" spans="1:5" ht="15.75" hidden="1" thickBot="1" x14ac:dyDescent="0.3">
      <c r="A323" s="65" t="s">
        <v>3683</v>
      </c>
      <c r="B323" s="71">
        <v>395</v>
      </c>
      <c r="C323" s="65" t="s">
        <v>57</v>
      </c>
      <c r="D323" s="71">
        <v>90</v>
      </c>
      <c r="E323" s="65" t="s">
        <v>863</v>
      </c>
    </row>
    <row r="324" spans="1:5" ht="15.75" hidden="1" thickBot="1" x14ac:dyDescent="0.3">
      <c r="A324" s="65" t="s">
        <v>3683</v>
      </c>
      <c r="B324" s="71">
        <v>395</v>
      </c>
      <c r="C324" s="65" t="s">
        <v>57</v>
      </c>
      <c r="D324" s="71">
        <v>133</v>
      </c>
      <c r="E324" s="65" t="s">
        <v>864</v>
      </c>
    </row>
    <row r="325" spans="1:5" ht="15.75" hidden="1" thickBot="1" x14ac:dyDescent="0.3">
      <c r="A325" s="65" t="s">
        <v>3683</v>
      </c>
      <c r="B325" s="71">
        <v>395</v>
      </c>
      <c r="C325" s="65" t="s">
        <v>57</v>
      </c>
      <c r="D325" s="71">
        <v>221</v>
      </c>
      <c r="E325" s="65" t="s">
        <v>865</v>
      </c>
    </row>
    <row r="326" spans="1:5" ht="15.75" hidden="1" thickBot="1" x14ac:dyDescent="0.3">
      <c r="A326" s="65" t="s">
        <v>3683</v>
      </c>
      <c r="B326" s="71">
        <v>395</v>
      </c>
      <c r="C326" s="65" t="s">
        <v>57</v>
      </c>
      <c r="D326" s="71">
        <v>265</v>
      </c>
      <c r="E326" s="65" t="s">
        <v>866</v>
      </c>
    </row>
    <row r="327" spans="1:5" ht="15.75" hidden="1" thickBot="1" x14ac:dyDescent="0.3">
      <c r="A327" s="65" t="s">
        <v>3683</v>
      </c>
      <c r="B327" s="71">
        <v>395</v>
      </c>
      <c r="C327" s="65" t="s">
        <v>57</v>
      </c>
      <c r="D327" s="71">
        <v>779</v>
      </c>
      <c r="E327" s="65" t="s">
        <v>871</v>
      </c>
    </row>
    <row r="328" spans="1:5" ht="15.75" hidden="1" thickBot="1" x14ac:dyDescent="0.3">
      <c r="A328" s="65" t="s">
        <v>3683</v>
      </c>
      <c r="B328" s="71">
        <v>395</v>
      </c>
      <c r="C328" s="65" t="s">
        <v>57</v>
      </c>
      <c r="D328" s="71">
        <v>4</v>
      </c>
      <c r="E328" s="65" t="s">
        <v>861</v>
      </c>
    </row>
    <row r="329" spans="1:5" ht="15.75" hidden="1" thickBot="1" x14ac:dyDescent="0.3">
      <c r="A329" s="65" t="s">
        <v>3683</v>
      </c>
      <c r="B329" s="71">
        <v>395</v>
      </c>
      <c r="C329" s="65" t="s">
        <v>57</v>
      </c>
      <c r="D329" s="71">
        <v>505</v>
      </c>
      <c r="E329" s="65" t="s">
        <v>868</v>
      </c>
    </row>
    <row r="330" spans="1:5" ht="15.75" hidden="1" thickBot="1" x14ac:dyDescent="0.3">
      <c r="A330" s="65" t="s">
        <v>3683</v>
      </c>
      <c r="B330" s="71">
        <v>395</v>
      </c>
      <c r="C330" s="65" t="s">
        <v>57</v>
      </c>
      <c r="D330" s="71">
        <v>266</v>
      </c>
      <c r="E330" s="65" t="s">
        <v>867</v>
      </c>
    </row>
    <row r="331" spans="1:5" ht="15.75" hidden="1" thickBot="1" x14ac:dyDescent="0.3">
      <c r="A331" s="65" t="s">
        <v>3683</v>
      </c>
      <c r="B331" s="71">
        <v>395</v>
      </c>
      <c r="C331" s="65" t="s">
        <v>57</v>
      </c>
      <c r="D331" s="71">
        <v>691</v>
      </c>
      <c r="E331" s="65" t="s">
        <v>869</v>
      </c>
    </row>
    <row r="332" spans="1:5" ht="15.75" hidden="1" thickBot="1" x14ac:dyDescent="0.3">
      <c r="A332" s="65" t="s">
        <v>3683</v>
      </c>
      <c r="B332" s="71">
        <v>395</v>
      </c>
      <c r="C332" s="65" t="s">
        <v>57</v>
      </c>
      <c r="D332" s="71">
        <v>692</v>
      </c>
      <c r="E332" s="65" t="s">
        <v>870</v>
      </c>
    </row>
    <row r="333" spans="1:5" ht="15.75" hidden="1" thickBot="1" x14ac:dyDescent="0.3">
      <c r="A333" s="65" t="s">
        <v>3683</v>
      </c>
      <c r="B333" s="71">
        <v>435</v>
      </c>
      <c r="C333" s="65" t="s">
        <v>58</v>
      </c>
      <c r="D333" s="71">
        <v>1</v>
      </c>
      <c r="E333" s="65" t="s">
        <v>944</v>
      </c>
    </row>
    <row r="334" spans="1:5" ht="15.75" hidden="1" thickBot="1" x14ac:dyDescent="0.3">
      <c r="A334" s="65" t="s">
        <v>3683</v>
      </c>
      <c r="B334" s="71">
        <v>435</v>
      </c>
      <c r="C334" s="65" t="s">
        <v>58</v>
      </c>
      <c r="D334" s="71">
        <v>177</v>
      </c>
      <c r="E334" s="65" t="s">
        <v>945</v>
      </c>
    </row>
    <row r="335" spans="1:5" ht="15.75" hidden="1" thickBot="1" x14ac:dyDescent="0.3">
      <c r="A335" s="65" t="s">
        <v>3683</v>
      </c>
      <c r="B335" s="71">
        <v>435</v>
      </c>
      <c r="C335" s="65" t="s">
        <v>58</v>
      </c>
      <c r="D335" s="71">
        <v>178</v>
      </c>
      <c r="E335" s="65" t="s">
        <v>946</v>
      </c>
    </row>
    <row r="336" spans="1:5" ht="15.75" hidden="1" thickBot="1" x14ac:dyDescent="0.3">
      <c r="A336" s="65" t="s">
        <v>3683</v>
      </c>
      <c r="B336" s="71">
        <v>435</v>
      </c>
      <c r="C336" s="65" t="s">
        <v>58</v>
      </c>
      <c r="D336" s="71">
        <v>500</v>
      </c>
      <c r="E336" s="65" t="s">
        <v>947</v>
      </c>
    </row>
    <row r="337" spans="1:5" ht="15.75" hidden="1" thickBot="1" x14ac:dyDescent="0.3">
      <c r="A337" s="65" t="s">
        <v>3683</v>
      </c>
      <c r="B337" s="71">
        <v>400</v>
      </c>
      <c r="C337" s="65" t="s">
        <v>59</v>
      </c>
      <c r="D337" s="71">
        <v>3</v>
      </c>
      <c r="E337" s="65" t="s">
        <v>884</v>
      </c>
    </row>
    <row r="338" spans="1:5" ht="15.75" hidden="1" thickBot="1" x14ac:dyDescent="0.3">
      <c r="A338" s="65" t="s">
        <v>3683</v>
      </c>
      <c r="B338" s="71">
        <v>400</v>
      </c>
      <c r="C338" s="65" t="s">
        <v>59</v>
      </c>
      <c r="D338" s="71">
        <v>1</v>
      </c>
      <c r="E338" s="65" t="s">
        <v>883</v>
      </c>
    </row>
    <row r="339" spans="1:5" ht="15.75" hidden="1" thickBot="1" x14ac:dyDescent="0.3">
      <c r="A339" s="65" t="s">
        <v>3683</v>
      </c>
      <c r="B339" s="71">
        <v>400</v>
      </c>
      <c r="C339" s="65" t="s">
        <v>59</v>
      </c>
      <c r="D339" s="71">
        <v>89</v>
      </c>
      <c r="E339" s="65" t="s">
        <v>885</v>
      </c>
    </row>
    <row r="340" spans="1:5" ht="15.75" hidden="1" thickBot="1" x14ac:dyDescent="0.3">
      <c r="A340" s="65" t="s">
        <v>3683</v>
      </c>
      <c r="B340" s="71">
        <v>400</v>
      </c>
      <c r="C340" s="65" t="s">
        <v>59</v>
      </c>
      <c r="D340" s="71">
        <v>133</v>
      </c>
      <c r="E340" s="65" t="s">
        <v>886</v>
      </c>
    </row>
    <row r="341" spans="1:5" ht="15.75" hidden="1" thickBot="1" x14ac:dyDescent="0.3">
      <c r="A341" s="65" t="s">
        <v>3683</v>
      </c>
      <c r="B341" s="71">
        <v>400</v>
      </c>
      <c r="C341" s="65" t="s">
        <v>59</v>
      </c>
      <c r="D341" s="71">
        <v>177</v>
      </c>
      <c r="E341" s="65" t="s">
        <v>887</v>
      </c>
    </row>
    <row r="342" spans="1:5" ht="15.75" hidden="1" thickBot="1" x14ac:dyDescent="0.3">
      <c r="A342" s="65" t="s">
        <v>3683</v>
      </c>
      <c r="B342" s="71">
        <v>400</v>
      </c>
      <c r="C342" s="65" t="s">
        <v>59</v>
      </c>
      <c r="D342" s="71">
        <v>221</v>
      </c>
      <c r="E342" s="65" t="s">
        <v>888</v>
      </c>
    </row>
    <row r="343" spans="1:5" ht="15.75" hidden="1" thickBot="1" x14ac:dyDescent="0.3">
      <c r="A343" s="65" t="s">
        <v>3683</v>
      </c>
      <c r="B343" s="71">
        <v>400</v>
      </c>
      <c r="C343" s="65" t="s">
        <v>59</v>
      </c>
      <c r="D343" s="71">
        <v>735</v>
      </c>
      <c r="E343" s="65" t="s">
        <v>889</v>
      </c>
    </row>
    <row r="344" spans="1:5" ht="15.75" hidden="1" thickBot="1" x14ac:dyDescent="0.3">
      <c r="A344" s="65" t="s">
        <v>3683</v>
      </c>
      <c r="B344" s="71">
        <v>400</v>
      </c>
      <c r="C344" s="65" t="s">
        <v>59</v>
      </c>
      <c r="D344" s="71">
        <v>779</v>
      </c>
      <c r="E344" s="65" t="s">
        <v>890</v>
      </c>
    </row>
    <row r="345" spans="1:5" ht="15.75" hidden="1" thickBot="1" x14ac:dyDescent="0.3">
      <c r="A345" s="65" t="s">
        <v>3683</v>
      </c>
      <c r="B345" s="71">
        <v>515</v>
      </c>
      <c r="C345" s="65" t="s">
        <v>60</v>
      </c>
      <c r="D345" s="71">
        <v>1</v>
      </c>
      <c r="E345" s="65" t="s">
        <v>1150</v>
      </c>
    </row>
    <row r="346" spans="1:5" ht="15.75" hidden="1" thickBot="1" x14ac:dyDescent="0.3">
      <c r="A346" s="65" t="s">
        <v>3683</v>
      </c>
      <c r="B346" s="71">
        <v>515</v>
      </c>
      <c r="C346" s="65" t="s">
        <v>60</v>
      </c>
      <c r="D346" s="71">
        <v>45</v>
      </c>
      <c r="E346" s="65" t="s">
        <v>1151</v>
      </c>
    </row>
    <row r="347" spans="1:5" ht="15.75" hidden="1" thickBot="1" x14ac:dyDescent="0.3">
      <c r="A347" s="65" t="s">
        <v>3683</v>
      </c>
      <c r="B347" s="71">
        <v>515</v>
      </c>
      <c r="C347" s="65" t="s">
        <v>60</v>
      </c>
      <c r="D347" s="71">
        <v>95</v>
      </c>
      <c r="E347" s="65" t="s">
        <v>1157</v>
      </c>
    </row>
    <row r="348" spans="1:5" ht="15.75" hidden="1" thickBot="1" x14ac:dyDescent="0.3">
      <c r="A348" s="65" t="s">
        <v>3683</v>
      </c>
      <c r="B348" s="71">
        <v>515</v>
      </c>
      <c r="C348" s="65" t="s">
        <v>60</v>
      </c>
      <c r="D348" s="71">
        <v>94</v>
      </c>
      <c r="E348" s="65" t="s">
        <v>1156</v>
      </c>
    </row>
    <row r="349" spans="1:5" ht="15.75" hidden="1" thickBot="1" x14ac:dyDescent="0.3">
      <c r="A349" s="65" t="s">
        <v>3683</v>
      </c>
      <c r="B349" s="71">
        <v>515</v>
      </c>
      <c r="C349" s="65" t="s">
        <v>60</v>
      </c>
      <c r="D349" s="71">
        <v>91</v>
      </c>
      <c r="E349" s="65" t="s">
        <v>1154</v>
      </c>
    </row>
    <row r="350" spans="1:5" ht="15.75" hidden="1" thickBot="1" x14ac:dyDescent="0.3">
      <c r="A350" s="65" t="s">
        <v>3683</v>
      </c>
      <c r="B350" s="71">
        <v>515</v>
      </c>
      <c r="C350" s="65" t="s">
        <v>60</v>
      </c>
      <c r="D350" s="71">
        <v>90</v>
      </c>
      <c r="E350" s="65" t="s">
        <v>1153</v>
      </c>
    </row>
    <row r="351" spans="1:5" ht="15.75" hidden="1" thickBot="1" x14ac:dyDescent="0.3">
      <c r="A351" s="65" t="s">
        <v>3683</v>
      </c>
      <c r="B351" s="71">
        <v>515</v>
      </c>
      <c r="C351" s="65" t="s">
        <v>60</v>
      </c>
      <c r="D351" s="71">
        <v>89</v>
      </c>
      <c r="E351" s="65" t="s">
        <v>1152</v>
      </c>
    </row>
    <row r="352" spans="1:5" ht="15.75" hidden="1" thickBot="1" x14ac:dyDescent="0.3">
      <c r="A352" s="65" t="s">
        <v>3683</v>
      </c>
      <c r="B352" s="71">
        <v>515</v>
      </c>
      <c r="C352" s="65" t="s">
        <v>60</v>
      </c>
      <c r="D352" s="71">
        <v>92</v>
      </c>
      <c r="E352" s="65" t="s">
        <v>1155</v>
      </c>
    </row>
    <row r="353" spans="1:5" ht="15.75" hidden="1" thickBot="1" x14ac:dyDescent="0.3">
      <c r="A353" s="65" t="s">
        <v>3683</v>
      </c>
      <c r="B353" s="71">
        <v>515</v>
      </c>
      <c r="C353" s="65" t="s">
        <v>60</v>
      </c>
      <c r="D353" s="71">
        <v>133</v>
      </c>
      <c r="E353" s="65" t="s">
        <v>1158</v>
      </c>
    </row>
    <row r="354" spans="1:5" ht="15.75" hidden="1" thickBot="1" x14ac:dyDescent="0.3">
      <c r="A354" s="65" t="s">
        <v>3683</v>
      </c>
      <c r="B354" s="71">
        <v>515</v>
      </c>
      <c r="C354" s="65" t="s">
        <v>60</v>
      </c>
      <c r="D354" s="71">
        <v>183</v>
      </c>
      <c r="E354" s="65" t="s">
        <v>1165</v>
      </c>
    </row>
    <row r="355" spans="1:5" ht="15.75" hidden="1" thickBot="1" x14ac:dyDescent="0.3">
      <c r="A355" s="65" t="s">
        <v>3683</v>
      </c>
      <c r="B355" s="71">
        <v>515</v>
      </c>
      <c r="C355" s="65" t="s">
        <v>60</v>
      </c>
      <c r="D355" s="71">
        <v>177</v>
      </c>
      <c r="E355" s="65" t="s">
        <v>1159</v>
      </c>
    </row>
    <row r="356" spans="1:5" ht="15.75" hidden="1" thickBot="1" x14ac:dyDescent="0.3">
      <c r="A356" s="65" t="s">
        <v>3683</v>
      </c>
      <c r="B356" s="71">
        <v>515</v>
      </c>
      <c r="C356" s="65" t="s">
        <v>60</v>
      </c>
      <c r="D356" s="71">
        <v>179</v>
      </c>
      <c r="E356" s="65" t="s">
        <v>1161</v>
      </c>
    </row>
    <row r="357" spans="1:5" ht="15.75" hidden="1" thickBot="1" x14ac:dyDescent="0.3">
      <c r="A357" s="65" t="s">
        <v>3683</v>
      </c>
      <c r="B357" s="71">
        <v>515</v>
      </c>
      <c r="C357" s="65" t="s">
        <v>60</v>
      </c>
      <c r="D357" s="71">
        <v>182</v>
      </c>
      <c r="E357" s="65" t="s">
        <v>1164</v>
      </c>
    </row>
    <row r="358" spans="1:5" ht="15.75" hidden="1" thickBot="1" x14ac:dyDescent="0.3">
      <c r="A358" s="65" t="s">
        <v>3683</v>
      </c>
      <c r="B358" s="71">
        <v>515</v>
      </c>
      <c r="C358" s="65" t="s">
        <v>60</v>
      </c>
      <c r="D358" s="71">
        <v>181</v>
      </c>
      <c r="E358" s="65" t="s">
        <v>1163</v>
      </c>
    </row>
    <row r="359" spans="1:5" ht="15.75" hidden="1" thickBot="1" x14ac:dyDescent="0.3">
      <c r="A359" s="65" t="s">
        <v>3683</v>
      </c>
      <c r="B359" s="71">
        <v>515</v>
      </c>
      <c r="C359" s="65" t="s">
        <v>60</v>
      </c>
      <c r="D359" s="71">
        <v>180</v>
      </c>
      <c r="E359" s="65" t="s">
        <v>1162</v>
      </c>
    </row>
    <row r="360" spans="1:5" ht="15.75" hidden="1" thickBot="1" x14ac:dyDescent="0.3">
      <c r="A360" s="65" t="s">
        <v>3683</v>
      </c>
      <c r="B360" s="71">
        <v>515</v>
      </c>
      <c r="C360" s="65" t="s">
        <v>60</v>
      </c>
      <c r="D360" s="71">
        <v>178</v>
      </c>
      <c r="E360" s="65" t="s">
        <v>1160</v>
      </c>
    </row>
    <row r="361" spans="1:5" ht="15.75" hidden="1" thickBot="1" x14ac:dyDescent="0.3">
      <c r="A361" s="65" t="s">
        <v>3683</v>
      </c>
      <c r="B361" s="71">
        <v>515</v>
      </c>
      <c r="C361" s="65" t="s">
        <v>60</v>
      </c>
      <c r="D361" s="71">
        <v>221</v>
      </c>
      <c r="E361" s="65" t="s">
        <v>1166</v>
      </c>
    </row>
    <row r="362" spans="1:5" ht="15.75" hidden="1" thickBot="1" x14ac:dyDescent="0.3">
      <c r="A362" s="65" t="s">
        <v>3683</v>
      </c>
      <c r="B362" s="71">
        <v>515</v>
      </c>
      <c r="C362" s="65" t="s">
        <v>60</v>
      </c>
      <c r="D362" s="71">
        <v>456</v>
      </c>
      <c r="E362" s="65" t="s">
        <v>1168</v>
      </c>
    </row>
    <row r="363" spans="1:5" ht="15.75" hidden="1" thickBot="1" x14ac:dyDescent="0.3">
      <c r="A363" s="65" t="s">
        <v>3683</v>
      </c>
      <c r="B363" s="71">
        <v>515</v>
      </c>
      <c r="C363" s="65" t="s">
        <v>60</v>
      </c>
      <c r="D363" s="71">
        <v>285</v>
      </c>
      <c r="E363" s="65" t="s">
        <v>1167</v>
      </c>
    </row>
    <row r="364" spans="1:5" ht="15.75" hidden="1" thickBot="1" x14ac:dyDescent="0.3">
      <c r="A364" s="65" t="s">
        <v>3683</v>
      </c>
      <c r="B364" s="71">
        <v>515</v>
      </c>
      <c r="C364" s="65" t="s">
        <v>60</v>
      </c>
      <c r="D364" s="71">
        <v>511</v>
      </c>
      <c r="E364" s="65" t="s">
        <v>1174</v>
      </c>
    </row>
    <row r="365" spans="1:5" ht="15.75" hidden="1" thickBot="1" x14ac:dyDescent="0.3">
      <c r="A365" s="65" t="s">
        <v>3683</v>
      </c>
      <c r="B365" s="71">
        <v>515</v>
      </c>
      <c r="C365" s="65" t="s">
        <v>60</v>
      </c>
      <c r="D365" s="71">
        <v>510</v>
      </c>
      <c r="E365" s="65" t="s">
        <v>1173</v>
      </c>
    </row>
    <row r="366" spans="1:5" ht="15.75" hidden="1" thickBot="1" x14ac:dyDescent="0.3">
      <c r="A366" s="65" t="s">
        <v>3683</v>
      </c>
      <c r="B366" s="71">
        <v>515</v>
      </c>
      <c r="C366" s="65" t="s">
        <v>60</v>
      </c>
      <c r="D366" s="71">
        <v>500</v>
      </c>
      <c r="E366" s="65" t="s">
        <v>1169</v>
      </c>
    </row>
    <row r="367" spans="1:5" ht="15.75" hidden="1" thickBot="1" x14ac:dyDescent="0.3">
      <c r="A367" s="65" t="s">
        <v>3683</v>
      </c>
      <c r="B367" s="71">
        <v>515</v>
      </c>
      <c r="C367" s="65" t="s">
        <v>60</v>
      </c>
      <c r="D367" s="71">
        <v>515</v>
      </c>
      <c r="E367" s="65" t="s">
        <v>1175</v>
      </c>
    </row>
    <row r="368" spans="1:5" ht="15.75" hidden="1" thickBot="1" x14ac:dyDescent="0.3">
      <c r="A368" s="65" t="s">
        <v>3683</v>
      </c>
      <c r="B368" s="71">
        <v>515</v>
      </c>
      <c r="C368" s="65" t="s">
        <v>60</v>
      </c>
      <c r="D368" s="71">
        <v>507</v>
      </c>
      <c r="E368" s="65" t="s">
        <v>1172</v>
      </c>
    </row>
    <row r="369" spans="1:5" ht="15.75" hidden="1" thickBot="1" x14ac:dyDescent="0.3">
      <c r="A369" s="65" t="s">
        <v>3683</v>
      </c>
      <c r="B369" s="71">
        <v>515</v>
      </c>
      <c r="C369" s="65" t="s">
        <v>60</v>
      </c>
      <c r="D369" s="71">
        <v>501</v>
      </c>
      <c r="E369" s="65" t="s">
        <v>1170</v>
      </c>
    </row>
    <row r="370" spans="1:5" ht="15.75" hidden="1" thickBot="1" x14ac:dyDescent="0.3">
      <c r="A370" s="65" t="s">
        <v>3683</v>
      </c>
      <c r="B370" s="71">
        <v>515</v>
      </c>
      <c r="C370" s="65" t="s">
        <v>60</v>
      </c>
      <c r="D370" s="71">
        <v>505</v>
      </c>
      <c r="E370" s="65" t="s">
        <v>1171</v>
      </c>
    </row>
    <row r="371" spans="1:5" ht="15.75" hidden="1" thickBot="1" x14ac:dyDescent="0.3">
      <c r="A371" s="65" t="s">
        <v>3683</v>
      </c>
      <c r="B371" s="71">
        <v>515</v>
      </c>
      <c r="C371" s="65" t="s">
        <v>60</v>
      </c>
      <c r="D371" s="71">
        <v>691</v>
      </c>
      <c r="E371" s="65" t="s">
        <v>1176</v>
      </c>
    </row>
    <row r="372" spans="1:5" ht="15.75" hidden="1" thickBot="1" x14ac:dyDescent="0.3">
      <c r="A372" s="65" t="s">
        <v>3683</v>
      </c>
      <c r="B372" s="71">
        <v>515</v>
      </c>
      <c r="C372" s="65" t="s">
        <v>60</v>
      </c>
      <c r="D372" s="71">
        <v>750</v>
      </c>
      <c r="E372" s="65" t="s">
        <v>1177</v>
      </c>
    </row>
    <row r="373" spans="1:5" ht="15.75" hidden="1" thickBot="1" x14ac:dyDescent="0.3">
      <c r="A373" s="65" t="s">
        <v>3683</v>
      </c>
      <c r="B373" s="71">
        <v>515</v>
      </c>
      <c r="C373" s="65" t="s">
        <v>60</v>
      </c>
      <c r="D373" s="71">
        <v>868</v>
      </c>
      <c r="E373" s="65" t="s">
        <v>1178</v>
      </c>
    </row>
    <row r="374" spans="1:5" ht="15.75" hidden="1" thickBot="1" x14ac:dyDescent="0.3">
      <c r="A374" s="65" t="s">
        <v>3683</v>
      </c>
      <c r="B374" s="71">
        <v>160</v>
      </c>
      <c r="C374" s="65" t="s">
        <v>61</v>
      </c>
      <c r="D374" s="71">
        <v>45</v>
      </c>
      <c r="E374" s="65" t="s">
        <v>624</v>
      </c>
    </row>
    <row r="375" spans="1:5" ht="15.75" hidden="1" thickBot="1" x14ac:dyDescent="0.3">
      <c r="A375" s="65" t="s">
        <v>3683</v>
      </c>
      <c r="B375" s="71">
        <v>160</v>
      </c>
      <c r="C375" s="65" t="s">
        <v>61</v>
      </c>
      <c r="D375" s="71">
        <v>177</v>
      </c>
      <c r="E375" s="65" t="s">
        <v>625</v>
      </c>
    </row>
    <row r="376" spans="1:5" ht="15.75" hidden="1" thickBot="1" x14ac:dyDescent="0.3">
      <c r="A376" s="65" t="s">
        <v>3683</v>
      </c>
      <c r="B376" s="71">
        <v>160</v>
      </c>
      <c r="C376" s="65" t="s">
        <v>61</v>
      </c>
      <c r="D376" s="71">
        <v>178</v>
      </c>
      <c r="E376" s="65" t="s">
        <v>626</v>
      </c>
    </row>
    <row r="377" spans="1:5" ht="15.75" hidden="1" thickBot="1" x14ac:dyDescent="0.3">
      <c r="A377" s="65" t="s">
        <v>3683</v>
      </c>
      <c r="B377" s="71">
        <v>160</v>
      </c>
      <c r="C377" s="65" t="s">
        <v>61</v>
      </c>
      <c r="D377" s="71">
        <v>179</v>
      </c>
      <c r="E377" s="65" t="s">
        <v>627</v>
      </c>
    </row>
    <row r="378" spans="1:5" ht="15.75" hidden="1" thickBot="1" x14ac:dyDescent="0.3">
      <c r="A378" s="65" t="s">
        <v>3683</v>
      </c>
      <c r="B378" s="71">
        <v>160</v>
      </c>
      <c r="C378" s="65" t="s">
        <v>61</v>
      </c>
      <c r="D378" s="71">
        <v>180</v>
      </c>
      <c r="E378" s="65" t="s">
        <v>628</v>
      </c>
    </row>
    <row r="379" spans="1:5" ht="15.75" hidden="1" thickBot="1" x14ac:dyDescent="0.3">
      <c r="A379" s="65" t="s">
        <v>3683</v>
      </c>
      <c r="B379" s="71">
        <v>160</v>
      </c>
      <c r="C379" s="65" t="s">
        <v>61</v>
      </c>
      <c r="D379" s="71">
        <v>501</v>
      </c>
      <c r="E379" s="65" t="s">
        <v>630</v>
      </c>
    </row>
    <row r="380" spans="1:5" ht="15.75" hidden="1" thickBot="1" x14ac:dyDescent="0.3">
      <c r="A380" s="65" t="s">
        <v>3683</v>
      </c>
      <c r="B380" s="71">
        <v>160</v>
      </c>
      <c r="C380" s="65" t="s">
        <v>61</v>
      </c>
      <c r="D380" s="71">
        <v>500</v>
      </c>
      <c r="E380" s="65" t="s">
        <v>629</v>
      </c>
    </row>
    <row r="381" spans="1:5" ht="15.75" hidden="1" thickBot="1" x14ac:dyDescent="0.3">
      <c r="A381" s="65" t="s">
        <v>3683</v>
      </c>
      <c r="B381" s="71">
        <v>160</v>
      </c>
      <c r="C381" s="65" t="s">
        <v>61</v>
      </c>
      <c r="D381" s="71">
        <v>779</v>
      </c>
      <c r="E381" s="65" t="s">
        <v>631</v>
      </c>
    </row>
    <row r="382" spans="1:5" ht="15.75" hidden="1" thickBot="1" x14ac:dyDescent="0.3">
      <c r="A382" s="65" t="s">
        <v>3683</v>
      </c>
      <c r="B382" s="71">
        <v>870</v>
      </c>
      <c r="C382" s="65" t="s">
        <v>62</v>
      </c>
      <c r="D382" s="71">
        <v>1</v>
      </c>
      <c r="E382" s="65" t="s">
        <v>182</v>
      </c>
    </row>
    <row r="383" spans="1:5" ht="15.75" hidden="1" thickBot="1" x14ac:dyDescent="0.3">
      <c r="A383" s="65" t="s">
        <v>3683</v>
      </c>
      <c r="B383" s="71">
        <v>870</v>
      </c>
      <c r="C383" s="65" t="s">
        <v>62</v>
      </c>
      <c r="D383" s="71">
        <v>2</v>
      </c>
      <c r="E383" s="65" t="s">
        <v>183</v>
      </c>
    </row>
    <row r="384" spans="1:5" ht="15.75" hidden="1" thickBot="1" x14ac:dyDescent="0.3">
      <c r="A384" s="65" t="s">
        <v>3683</v>
      </c>
      <c r="B384" s="71">
        <v>870</v>
      </c>
      <c r="C384" s="65" t="s">
        <v>62</v>
      </c>
      <c r="D384" s="71">
        <v>9</v>
      </c>
      <c r="E384" s="65" t="s">
        <v>1427</v>
      </c>
    </row>
    <row r="385" spans="1:5" ht="15.75" hidden="1" thickBot="1" x14ac:dyDescent="0.3">
      <c r="A385" s="65" t="s">
        <v>3683</v>
      </c>
      <c r="B385" s="71">
        <v>870</v>
      </c>
      <c r="C385" s="65" t="s">
        <v>62</v>
      </c>
      <c r="D385" s="71">
        <v>3</v>
      </c>
      <c r="E385" s="65" t="s">
        <v>184</v>
      </c>
    </row>
    <row r="386" spans="1:5" ht="15.75" hidden="1" thickBot="1" x14ac:dyDescent="0.3">
      <c r="A386" s="65" t="s">
        <v>3683</v>
      </c>
      <c r="B386" s="71">
        <v>870</v>
      </c>
      <c r="C386" s="65" t="s">
        <v>62</v>
      </c>
      <c r="D386" s="71">
        <v>4</v>
      </c>
      <c r="E386" s="65" t="s">
        <v>1422</v>
      </c>
    </row>
    <row r="387" spans="1:5" ht="15.75" hidden="1" thickBot="1" x14ac:dyDescent="0.3">
      <c r="A387" s="65" t="s">
        <v>3683</v>
      </c>
      <c r="B387" s="71">
        <v>870</v>
      </c>
      <c r="C387" s="65" t="s">
        <v>62</v>
      </c>
      <c r="D387" s="71">
        <v>5</v>
      </c>
      <c r="E387" s="65" t="s">
        <v>1423</v>
      </c>
    </row>
    <row r="388" spans="1:5" ht="15.75" hidden="1" thickBot="1" x14ac:dyDescent="0.3">
      <c r="A388" s="65" t="s">
        <v>3683</v>
      </c>
      <c r="B388" s="71">
        <v>870</v>
      </c>
      <c r="C388" s="65" t="s">
        <v>62</v>
      </c>
      <c r="D388" s="71">
        <v>10</v>
      </c>
      <c r="E388" s="65" t="s">
        <v>1428</v>
      </c>
    </row>
    <row r="389" spans="1:5" ht="15.75" hidden="1" thickBot="1" x14ac:dyDescent="0.3">
      <c r="A389" s="65" t="s">
        <v>3683</v>
      </c>
      <c r="B389" s="71">
        <v>870</v>
      </c>
      <c r="C389" s="65" t="s">
        <v>62</v>
      </c>
      <c r="D389" s="71">
        <v>6</v>
      </c>
      <c r="E389" s="65" t="s">
        <v>1424</v>
      </c>
    </row>
    <row r="390" spans="1:5" ht="15.75" hidden="1" thickBot="1" x14ac:dyDescent="0.3">
      <c r="A390" s="65" t="s">
        <v>3683</v>
      </c>
      <c r="B390" s="71">
        <v>870</v>
      </c>
      <c r="C390" s="65" t="s">
        <v>62</v>
      </c>
      <c r="D390" s="71">
        <v>7</v>
      </c>
      <c r="E390" s="65" t="s">
        <v>1425</v>
      </c>
    </row>
    <row r="391" spans="1:5" ht="15.75" hidden="1" thickBot="1" x14ac:dyDescent="0.3">
      <c r="A391" s="65" t="s">
        <v>3683</v>
      </c>
      <c r="B391" s="71">
        <v>870</v>
      </c>
      <c r="C391" s="65" t="s">
        <v>62</v>
      </c>
      <c r="D391" s="71">
        <v>8</v>
      </c>
      <c r="E391" s="65" t="s">
        <v>1426</v>
      </c>
    </row>
    <row r="392" spans="1:5" ht="15.75" hidden="1" thickBot="1" x14ac:dyDescent="0.3">
      <c r="A392" s="65" t="s">
        <v>3683</v>
      </c>
      <c r="B392" s="71">
        <v>870</v>
      </c>
      <c r="C392" s="65" t="s">
        <v>62</v>
      </c>
      <c r="D392" s="71">
        <v>45</v>
      </c>
      <c r="E392" s="65" t="s">
        <v>891</v>
      </c>
    </row>
    <row r="393" spans="1:5" ht="15.75" hidden="1" thickBot="1" x14ac:dyDescent="0.3">
      <c r="A393" s="65" t="s">
        <v>3683</v>
      </c>
      <c r="B393" s="71">
        <v>870</v>
      </c>
      <c r="C393" s="65" t="s">
        <v>62</v>
      </c>
      <c r="D393" s="71">
        <v>46</v>
      </c>
      <c r="E393" s="65" t="s">
        <v>830</v>
      </c>
    </row>
    <row r="394" spans="1:5" ht="15.75" hidden="1" thickBot="1" x14ac:dyDescent="0.3">
      <c r="A394" s="65" t="s">
        <v>3683</v>
      </c>
      <c r="B394" s="71">
        <v>870</v>
      </c>
      <c r="C394" s="65" t="s">
        <v>62</v>
      </c>
      <c r="D394" s="71">
        <v>53</v>
      </c>
      <c r="E394" s="65" t="s">
        <v>1435</v>
      </c>
    </row>
    <row r="395" spans="1:5" ht="15.75" hidden="1" thickBot="1" x14ac:dyDescent="0.3">
      <c r="A395" s="65" t="s">
        <v>3683</v>
      </c>
      <c r="B395" s="71">
        <v>870</v>
      </c>
      <c r="C395" s="65" t="s">
        <v>62</v>
      </c>
      <c r="D395" s="71">
        <v>47</v>
      </c>
      <c r="E395" s="65" t="s">
        <v>1429</v>
      </c>
    </row>
    <row r="396" spans="1:5" ht="15.75" hidden="1" thickBot="1" x14ac:dyDescent="0.3">
      <c r="A396" s="65" t="s">
        <v>3683</v>
      </c>
      <c r="B396" s="71">
        <v>870</v>
      </c>
      <c r="C396" s="65" t="s">
        <v>62</v>
      </c>
      <c r="D396" s="71">
        <v>52</v>
      </c>
      <c r="E396" s="65" t="s">
        <v>1434</v>
      </c>
    </row>
    <row r="397" spans="1:5" ht="15.75" hidden="1" thickBot="1" x14ac:dyDescent="0.3">
      <c r="A397" s="65" t="s">
        <v>3683</v>
      </c>
      <c r="B397" s="71">
        <v>870</v>
      </c>
      <c r="C397" s="65" t="s">
        <v>62</v>
      </c>
      <c r="D397" s="71">
        <v>60</v>
      </c>
      <c r="E397" s="65" t="s">
        <v>1299</v>
      </c>
    </row>
    <row r="398" spans="1:5" ht="15.75" hidden="1" thickBot="1" x14ac:dyDescent="0.3">
      <c r="A398" s="65" t="s">
        <v>3683</v>
      </c>
      <c r="B398" s="71">
        <v>870</v>
      </c>
      <c r="C398" s="65" t="s">
        <v>62</v>
      </c>
      <c r="D398" s="71">
        <v>48</v>
      </c>
      <c r="E398" s="65" t="s">
        <v>1430</v>
      </c>
    </row>
    <row r="399" spans="1:5" ht="15.75" hidden="1" thickBot="1" x14ac:dyDescent="0.3">
      <c r="A399" s="65" t="s">
        <v>3683</v>
      </c>
      <c r="B399" s="71">
        <v>870</v>
      </c>
      <c r="C399" s="65" t="s">
        <v>62</v>
      </c>
      <c r="D399" s="71">
        <v>49</v>
      </c>
      <c r="E399" s="65" t="s">
        <v>1431</v>
      </c>
    </row>
    <row r="400" spans="1:5" ht="15.75" hidden="1" thickBot="1" x14ac:dyDescent="0.3">
      <c r="A400" s="65" t="s">
        <v>3683</v>
      </c>
      <c r="B400" s="71">
        <v>870</v>
      </c>
      <c r="C400" s="65" t="s">
        <v>62</v>
      </c>
      <c r="D400" s="71">
        <v>50</v>
      </c>
      <c r="E400" s="65" t="s">
        <v>1432</v>
      </c>
    </row>
    <row r="401" spans="1:5" ht="15.75" hidden="1" thickBot="1" x14ac:dyDescent="0.3">
      <c r="A401" s="65" t="s">
        <v>3683</v>
      </c>
      <c r="B401" s="71">
        <v>870</v>
      </c>
      <c r="C401" s="65" t="s">
        <v>62</v>
      </c>
      <c r="D401" s="71">
        <v>54</v>
      </c>
      <c r="E401" s="65" t="s">
        <v>1436</v>
      </c>
    </row>
    <row r="402" spans="1:5" ht="15.75" hidden="1" thickBot="1" x14ac:dyDescent="0.3">
      <c r="A402" s="65" t="s">
        <v>3683</v>
      </c>
      <c r="B402" s="71">
        <v>870</v>
      </c>
      <c r="C402" s="65" t="s">
        <v>62</v>
      </c>
      <c r="D402" s="71">
        <v>51</v>
      </c>
      <c r="E402" s="65" t="s">
        <v>1433</v>
      </c>
    </row>
    <row r="403" spans="1:5" ht="15.75" hidden="1" thickBot="1" x14ac:dyDescent="0.3">
      <c r="A403" s="65" t="s">
        <v>3683</v>
      </c>
      <c r="B403" s="71">
        <v>870</v>
      </c>
      <c r="C403" s="65" t="s">
        <v>62</v>
      </c>
      <c r="D403" s="71">
        <v>55</v>
      </c>
      <c r="E403" s="65" t="s">
        <v>1437</v>
      </c>
    </row>
    <row r="404" spans="1:5" ht="15.75" hidden="1" thickBot="1" x14ac:dyDescent="0.3">
      <c r="A404" s="65" t="s">
        <v>3683</v>
      </c>
      <c r="B404" s="71">
        <v>870</v>
      </c>
      <c r="C404" s="65" t="s">
        <v>62</v>
      </c>
      <c r="D404" s="71">
        <v>89</v>
      </c>
      <c r="E404" s="65" t="s">
        <v>1439</v>
      </c>
    </row>
    <row r="405" spans="1:5" ht="15.75" hidden="1" thickBot="1" x14ac:dyDescent="0.3">
      <c r="A405" s="65" t="s">
        <v>3683</v>
      </c>
      <c r="B405" s="71">
        <v>870</v>
      </c>
      <c r="C405" s="65" t="s">
        <v>62</v>
      </c>
      <c r="D405" s="71">
        <v>90</v>
      </c>
      <c r="E405" s="65" t="s">
        <v>1440</v>
      </c>
    </row>
    <row r="406" spans="1:5" ht="15.75" hidden="1" thickBot="1" x14ac:dyDescent="0.3">
      <c r="A406" s="65" t="s">
        <v>3683</v>
      </c>
      <c r="B406" s="71">
        <v>870</v>
      </c>
      <c r="C406" s="65" t="s">
        <v>62</v>
      </c>
      <c r="D406" s="71">
        <v>65</v>
      </c>
      <c r="E406" s="65" t="s">
        <v>1438</v>
      </c>
    </row>
    <row r="407" spans="1:5" ht="15.75" hidden="1" thickBot="1" x14ac:dyDescent="0.3">
      <c r="A407" s="65" t="s">
        <v>3683</v>
      </c>
      <c r="B407" s="71">
        <v>870</v>
      </c>
      <c r="C407" s="65" t="s">
        <v>62</v>
      </c>
      <c r="D407" s="71">
        <v>91</v>
      </c>
      <c r="E407" s="65" t="s">
        <v>1441</v>
      </c>
    </row>
    <row r="408" spans="1:5" ht="15.75" hidden="1" thickBot="1" x14ac:dyDescent="0.3">
      <c r="A408" s="65" t="s">
        <v>3683</v>
      </c>
      <c r="B408" s="71">
        <v>870</v>
      </c>
      <c r="C408" s="65" t="s">
        <v>62</v>
      </c>
      <c r="D408" s="71">
        <v>93</v>
      </c>
      <c r="E408" s="65" t="s">
        <v>1442</v>
      </c>
    </row>
    <row r="409" spans="1:5" ht="15.75" hidden="1" thickBot="1" x14ac:dyDescent="0.3">
      <c r="A409" s="65" t="s">
        <v>3683</v>
      </c>
      <c r="B409" s="71">
        <v>870</v>
      </c>
      <c r="C409" s="65" t="s">
        <v>62</v>
      </c>
      <c r="D409" s="71">
        <v>104</v>
      </c>
      <c r="E409" s="65" t="s">
        <v>1453</v>
      </c>
    </row>
    <row r="410" spans="1:5" ht="15.75" hidden="1" thickBot="1" x14ac:dyDescent="0.3">
      <c r="A410" s="65" t="s">
        <v>3683</v>
      </c>
      <c r="B410" s="71">
        <v>870</v>
      </c>
      <c r="C410" s="65" t="s">
        <v>62</v>
      </c>
      <c r="D410" s="71">
        <v>94</v>
      </c>
      <c r="E410" s="65" t="s">
        <v>1443</v>
      </c>
    </row>
    <row r="411" spans="1:5" ht="15.75" hidden="1" thickBot="1" x14ac:dyDescent="0.3">
      <c r="A411" s="65" t="s">
        <v>3683</v>
      </c>
      <c r="B411" s="71">
        <v>870</v>
      </c>
      <c r="C411" s="65" t="s">
        <v>62</v>
      </c>
      <c r="D411" s="71">
        <v>95</v>
      </c>
      <c r="E411" s="65" t="s">
        <v>1444</v>
      </c>
    </row>
    <row r="412" spans="1:5" ht="15.75" hidden="1" thickBot="1" x14ac:dyDescent="0.3">
      <c r="A412" s="65" t="s">
        <v>3683</v>
      </c>
      <c r="B412" s="71">
        <v>870</v>
      </c>
      <c r="C412" s="65" t="s">
        <v>62</v>
      </c>
      <c r="D412" s="71">
        <v>96</v>
      </c>
      <c r="E412" s="65" t="s">
        <v>1445</v>
      </c>
    </row>
    <row r="413" spans="1:5" ht="15.75" hidden="1" thickBot="1" x14ac:dyDescent="0.3">
      <c r="A413" s="65" t="s">
        <v>3683</v>
      </c>
      <c r="B413" s="71">
        <v>870</v>
      </c>
      <c r="C413" s="65" t="s">
        <v>62</v>
      </c>
      <c r="D413" s="71">
        <v>97</v>
      </c>
      <c r="E413" s="65" t="s">
        <v>1446</v>
      </c>
    </row>
    <row r="414" spans="1:5" ht="15.75" hidden="1" thickBot="1" x14ac:dyDescent="0.3">
      <c r="A414" s="65" t="s">
        <v>3683</v>
      </c>
      <c r="B414" s="71">
        <v>870</v>
      </c>
      <c r="C414" s="65" t="s">
        <v>62</v>
      </c>
      <c r="D414" s="71">
        <v>98</v>
      </c>
      <c r="E414" s="65" t="s">
        <v>1447</v>
      </c>
    </row>
    <row r="415" spans="1:5" ht="15.75" hidden="1" thickBot="1" x14ac:dyDescent="0.3">
      <c r="A415" s="65" t="s">
        <v>3683</v>
      </c>
      <c r="B415" s="71">
        <v>870</v>
      </c>
      <c r="C415" s="65" t="s">
        <v>62</v>
      </c>
      <c r="D415" s="71">
        <v>99</v>
      </c>
      <c r="E415" s="65" t="s">
        <v>1448</v>
      </c>
    </row>
    <row r="416" spans="1:5" ht="15.75" hidden="1" thickBot="1" x14ac:dyDescent="0.3">
      <c r="A416" s="65" t="s">
        <v>3683</v>
      </c>
      <c r="B416" s="71">
        <v>870</v>
      </c>
      <c r="C416" s="65" t="s">
        <v>62</v>
      </c>
      <c r="D416" s="71">
        <v>100</v>
      </c>
      <c r="E416" s="65" t="s">
        <v>1449</v>
      </c>
    </row>
    <row r="417" spans="1:5" ht="15.75" hidden="1" thickBot="1" x14ac:dyDescent="0.3">
      <c r="A417" s="65" t="s">
        <v>3683</v>
      </c>
      <c r="B417" s="71">
        <v>870</v>
      </c>
      <c r="C417" s="65" t="s">
        <v>62</v>
      </c>
      <c r="D417" s="71">
        <v>106</v>
      </c>
      <c r="E417" s="65" t="s">
        <v>1455</v>
      </c>
    </row>
    <row r="418" spans="1:5" ht="15.75" hidden="1" thickBot="1" x14ac:dyDescent="0.3">
      <c r="A418" s="65" t="s">
        <v>3683</v>
      </c>
      <c r="B418" s="71">
        <v>870</v>
      </c>
      <c r="C418" s="65" t="s">
        <v>62</v>
      </c>
      <c r="D418" s="71">
        <v>101</v>
      </c>
      <c r="E418" s="65" t="s">
        <v>1450</v>
      </c>
    </row>
    <row r="419" spans="1:5" ht="15.75" hidden="1" thickBot="1" x14ac:dyDescent="0.3">
      <c r="A419" s="65" t="s">
        <v>3683</v>
      </c>
      <c r="B419" s="71">
        <v>870</v>
      </c>
      <c r="C419" s="65" t="s">
        <v>62</v>
      </c>
      <c r="D419" s="71">
        <v>102</v>
      </c>
      <c r="E419" s="65" t="s">
        <v>1451</v>
      </c>
    </row>
    <row r="420" spans="1:5" ht="15.75" hidden="1" thickBot="1" x14ac:dyDescent="0.3">
      <c r="A420" s="65" t="s">
        <v>3683</v>
      </c>
      <c r="B420" s="71">
        <v>870</v>
      </c>
      <c r="C420" s="65" t="s">
        <v>62</v>
      </c>
      <c r="D420" s="71">
        <v>103</v>
      </c>
      <c r="E420" s="65" t="s">
        <v>1452</v>
      </c>
    </row>
    <row r="421" spans="1:5" ht="15.75" hidden="1" thickBot="1" x14ac:dyDescent="0.3">
      <c r="A421" s="65" t="s">
        <v>3683</v>
      </c>
      <c r="B421" s="71">
        <v>870</v>
      </c>
      <c r="C421" s="65" t="s">
        <v>62</v>
      </c>
      <c r="D421" s="71">
        <v>105</v>
      </c>
      <c r="E421" s="65" t="s">
        <v>1454</v>
      </c>
    </row>
    <row r="422" spans="1:5" ht="15.75" hidden="1" thickBot="1" x14ac:dyDescent="0.3">
      <c r="A422" s="65" t="s">
        <v>3683</v>
      </c>
      <c r="B422" s="71">
        <v>870</v>
      </c>
      <c r="C422" s="65" t="s">
        <v>62</v>
      </c>
      <c r="D422" s="71">
        <v>136</v>
      </c>
      <c r="E422" s="65" t="s">
        <v>1459</v>
      </c>
    </row>
    <row r="423" spans="1:5" ht="15.75" hidden="1" thickBot="1" x14ac:dyDescent="0.3">
      <c r="A423" s="65" t="s">
        <v>3683</v>
      </c>
      <c r="B423" s="71">
        <v>870</v>
      </c>
      <c r="C423" s="65" t="s">
        <v>62</v>
      </c>
      <c r="D423" s="71">
        <v>133</v>
      </c>
      <c r="E423" s="65" t="s">
        <v>1456</v>
      </c>
    </row>
    <row r="424" spans="1:5" ht="15.75" hidden="1" thickBot="1" x14ac:dyDescent="0.3">
      <c r="A424" s="65" t="s">
        <v>3683</v>
      </c>
      <c r="B424" s="71">
        <v>870</v>
      </c>
      <c r="C424" s="65" t="s">
        <v>62</v>
      </c>
      <c r="D424" s="71">
        <v>134</v>
      </c>
      <c r="E424" s="65" t="s">
        <v>1457</v>
      </c>
    </row>
    <row r="425" spans="1:5" ht="15.75" hidden="1" thickBot="1" x14ac:dyDescent="0.3">
      <c r="A425" s="65" t="s">
        <v>3683</v>
      </c>
      <c r="B425" s="71">
        <v>870</v>
      </c>
      <c r="C425" s="65" t="s">
        <v>62</v>
      </c>
      <c r="D425" s="71">
        <v>135</v>
      </c>
      <c r="E425" s="65" t="s">
        <v>1458</v>
      </c>
    </row>
    <row r="426" spans="1:5" ht="15.75" hidden="1" thickBot="1" x14ac:dyDescent="0.3">
      <c r="A426" s="65" t="s">
        <v>3683</v>
      </c>
      <c r="B426" s="71">
        <v>870</v>
      </c>
      <c r="C426" s="65" t="s">
        <v>62</v>
      </c>
      <c r="D426" s="71">
        <v>702</v>
      </c>
      <c r="E426" s="65" t="s">
        <v>1525</v>
      </c>
    </row>
    <row r="427" spans="1:5" ht="15.75" hidden="1" thickBot="1" x14ac:dyDescent="0.3">
      <c r="A427" s="65" t="s">
        <v>3683</v>
      </c>
      <c r="B427" s="71">
        <v>870</v>
      </c>
      <c r="C427" s="65" t="s">
        <v>62</v>
      </c>
      <c r="D427" s="71">
        <v>177</v>
      </c>
      <c r="E427" s="65" t="s">
        <v>1460</v>
      </c>
    </row>
    <row r="428" spans="1:5" ht="15.75" hidden="1" thickBot="1" x14ac:dyDescent="0.3">
      <c r="A428" s="65" t="s">
        <v>3683</v>
      </c>
      <c r="B428" s="71">
        <v>870</v>
      </c>
      <c r="C428" s="65" t="s">
        <v>62</v>
      </c>
      <c r="D428" s="71">
        <v>178</v>
      </c>
      <c r="E428" s="65" t="s">
        <v>1461</v>
      </c>
    </row>
    <row r="429" spans="1:5" ht="15.75" hidden="1" thickBot="1" x14ac:dyDescent="0.3">
      <c r="A429" s="65" t="s">
        <v>3683</v>
      </c>
      <c r="B429" s="71">
        <v>870</v>
      </c>
      <c r="C429" s="65" t="s">
        <v>62</v>
      </c>
      <c r="D429" s="71">
        <v>179</v>
      </c>
      <c r="E429" s="65" t="s">
        <v>1462</v>
      </c>
    </row>
    <row r="430" spans="1:5" ht="15.75" hidden="1" thickBot="1" x14ac:dyDescent="0.3">
      <c r="A430" s="65" t="s">
        <v>3683</v>
      </c>
      <c r="B430" s="71">
        <v>870</v>
      </c>
      <c r="C430" s="65" t="s">
        <v>62</v>
      </c>
      <c r="D430" s="71">
        <v>192</v>
      </c>
      <c r="E430" s="65" t="s">
        <v>1474</v>
      </c>
    </row>
    <row r="431" spans="1:5" ht="15.75" hidden="1" thickBot="1" x14ac:dyDescent="0.3">
      <c r="A431" s="65" t="s">
        <v>3683</v>
      </c>
      <c r="B431" s="71">
        <v>870</v>
      </c>
      <c r="C431" s="65" t="s">
        <v>62</v>
      </c>
      <c r="D431" s="71">
        <v>190</v>
      </c>
      <c r="E431" s="65" t="s">
        <v>1472</v>
      </c>
    </row>
    <row r="432" spans="1:5" ht="15.75" hidden="1" thickBot="1" x14ac:dyDescent="0.3">
      <c r="A432" s="65" t="s">
        <v>3683</v>
      </c>
      <c r="B432" s="71">
        <v>870</v>
      </c>
      <c r="C432" s="65" t="s">
        <v>62</v>
      </c>
      <c r="D432" s="71">
        <v>191</v>
      </c>
      <c r="E432" s="65" t="s">
        <v>1473</v>
      </c>
    </row>
    <row r="433" spans="1:5" ht="15.75" hidden="1" thickBot="1" x14ac:dyDescent="0.3">
      <c r="A433" s="65" t="s">
        <v>3683</v>
      </c>
      <c r="B433" s="71">
        <v>870</v>
      </c>
      <c r="C433" s="65" t="s">
        <v>62</v>
      </c>
      <c r="D433" s="71">
        <v>180</v>
      </c>
      <c r="E433" s="65" t="s">
        <v>1463</v>
      </c>
    </row>
    <row r="434" spans="1:5" ht="15.75" hidden="1" thickBot="1" x14ac:dyDescent="0.3">
      <c r="A434" s="65" t="s">
        <v>3683</v>
      </c>
      <c r="B434" s="71">
        <v>870</v>
      </c>
      <c r="C434" s="65" t="s">
        <v>62</v>
      </c>
      <c r="D434" s="71">
        <v>181</v>
      </c>
      <c r="E434" s="65" t="s">
        <v>1464</v>
      </c>
    </row>
    <row r="435" spans="1:5" ht="15.75" hidden="1" thickBot="1" x14ac:dyDescent="0.3">
      <c r="A435" s="65" t="s">
        <v>3683</v>
      </c>
      <c r="B435" s="71">
        <v>870</v>
      </c>
      <c r="C435" s="65" t="s">
        <v>62</v>
      </c>
      <c r="D435" s="71">
        <v>182</v>
      </c>
      <c r="E435" s="65" t="s">
        <v>1465</v>
      </c>
    </row>
    <row r="436" spans="1:5" ht="15.75" hidden="1" thickBot="1" x14ac:dyDescent="0.3">
      <c r="A436" s="65" t="s">
        <v>3683</v>
      </c>
      <c r="B436" s="71">
        <v>870</v>
      </c>
      <c r="C436" s="65" t="s">
        <v>62</v>
      </c>
      <c r="D436" s="71">
        <v>183</v>
      </c>
      <c r="E436" s="65" t="s">
        <v>1466</v>
      </c>
    </row>
    <row r="437" spans="1:5" ht="15.75" hidden="1" thickBot="1" x14ac:dyDescent="0.3">
      <c r="A437" s="65" t="s">
        <v>3683</v>
      </c>
      <c r="B437" s="71">
        <v>870</v>
      </c>
      <c r="C437" s="65" t="s">
        <v>62</v>
      </c>
      <c r="D437" s="71">
        <v>184</v>
      </c>
      <c r="E437" s="65" t="s">
        <v>1467</v>
      </c>
    </row>
    <row r="438" spans="1:5" ht="15.75" hidden="1" thickBot="1" x14ac:dyDescent="0.3">
      <c r="A438" s="65" t="s">
        <v>3683</v>
      </c>
      <c r="B438" s="71">
        <v>870</v>
      </c>
      <c r="C438" s="65" t="s">
        <v>62</v>
      </c>
      <c r="D438" s="71">
        <v>185</v>
      </c>
      <c r="E438" s="65" t="s">
        <v>1468</v>
      </c>
    </row>
    <row r="439" spans="1:5" ht="15.75" hidden="1" thickBot="1" x14ac:dyDescent="0.3">
      <c r="A439" s="65" t="s">
        <v>3683</v>
      </c>
      <c r="B439" s="71">
        <v>870</v>
      </c>
      <c r="C439" s="65" t="s">
        <v>62</v>
      </c>
      <c r="D439" s="71">
        <v>186</v>
      </c>
      <c r="E439" s="65" t="s">
        <v>1469</v>
      </c>
    </row>
    <row r="440" spans="1:5" ht="15.75" hidden="1" thickBot="1" x14ac:dyDescent="0.3">
      <c r="A440" s="65" t="s">
        <v>3683</v>
      </c>
      <c r="B440" s="71">
        <v>870</v>
      </c>
      <c r="C440" s="65" t="s">
        <v>62</v>
      </c>
      <c r="D440" s="71">
        <v>187</v>
      </c>
      <c r="E440" s="65" t="s">
        <v>1470</v>
      </c>
    </row>
    <row r="441" spans="1:5" ht="15.75" hidden="1" thickBot="1" x14ac:dyDescent="0.3">
      <c r="A441" s="65" t="s">
        <v>3683</v>
      </c>
      <c r="B441" s="71">
        <v>870</v>
      </c>
      <c r="C441" s="65" t="s">
        <v>62</v>
      </c>
      <c r="D441" s="71">
        <v>189</v>
      </c>
      <c r="E441" s="65" t="s">
        <v>1333</v>
      </c>
    </row>
    <row r="442" spans="1:5" ht="15.75" hidden="1" thickBot="1" x14ac:dyDescent="0.3">
      <c r="A442" s="65" t="s">
        <v>3683</v>
      </c>
      <c r="B442" s="71">
        <v>870</v>
      </c>
      <c r="C442" s="65" t="s">
        <v>62</v>
      </c>
      <c r="D442" s="71">
        <v>188</v>
      </c>
      <c r="E442" s="65" t="s">
        <v>1471</v>
      </c>
    </row>
    <row r="443" spans="1:5" ht="15.75" hidden="1" thickBot="1" x14ac:dyDescent="0.3">
      <c r="A443" s="65" t="s">
        <v>3683</v>
      </c>
      <c r="B443" s="71">
        <v>870</v>
      </c>
      <c r="C443" s="65" t="s">
        <v>62</v>
      </c>
      <c r="D443" s="71">
        <v>221</v>
      </c>
      <c r="E443" s="65" t="s">
        <v>1475</v>
      </c>
    </row>
    <row r="444" spans="1:5" ht="15.75" hidden="1" thickBot="1" x14ac:dyDescent="0.3">
      <c r="A444" s="65" t="s">
        <v>3683</v>
      </c>
      <c r="B444" s="71">
        <v>870</v>
      </c>
      <c r="C444" s="65" t="s">
        <v>62</v>
      </c>
      <c r="D444" s="71">
        <v>222</v>
      </c>
      <c r="E444" s="65" t="s">
        <v>1476</v>
      </c>
    </row>
    <row r="445" spans="1:5" ht="15.75" hidden="1" thickBot="1" x14ac:dyDescent="0.3">
      <c r="A445" s="65" t="s">
        <v>3683</v>
      </c>
      <c r="B445" s="71">
        <v>870</v>
      </c>
      <c r="C445" s="65" t="s">
        <v>62</v>
      </c>
      <c r="D445" s="71">
        <v>223</v>
      </c>
      <c r="E445" s="65" t="s">
        <v>1477</v>
      </c>
    </row>
    <row r="446" spans="1:5" ht="15.75" hidden="1" thickBot="1" x14ac:dyDescent="0.3">
      <c r="A446" s="65" t="s">
        <v>3683</v>
      </c>
      <c r="B446" s="71">
        <v>870</v>
      </c>
      <c r="C446" s="65" t="s">
        <v>62</v>
      </c>
      <c r="D446" s="71">
        <v>224</v>
      </c>
      <c r="E446" s="65" t="s">
        <v>1478</v>
      </c>
    </row>
    <row r="447" spans="1:5" ht="15.75" hidden="1" thickBot="1" x14ac:dyDescent="0.3">
      <c r="A447" s="65" t="s">
        <v>3683</v>
      </c>
      <c r="B447" s="71">
        <v>870</v>
      </c>
      <c r="C447" s="65" t="s">
        <v>62</v>
      </c>
      <c r="D447" s="71">
        <v>267</v>
      </c>
      <c r="E447" s="65" t="s">
        <v>1481</v>
      </c>
    </row>
    <row r="448" spans="1:5" ht="15.75" hidden="1" thickBot="1" x14ac:dyDescent="0.3">
      <c r="A448" s="65" t="s">
        <v>3683</v>
      </c>
      <c r="B448" s="71">
        <v>870</v>
      </c>
      <c r="C448" s="65" t="s">
        <v>62</v>
      </c>
      <c r="D448" s="71">
        <v>269</v>
      </c>
      <c r="E448" s="65" t="s">
        <v>1483</v>
      </c>
    </row>
    <row r="449" spans="1:5" ht="15.75" hidden="1" thickBot="1" x14ac:dyDescent="0.3">
      <c r="A449" s="65" t="s">
        <v>3683</v>
      </c>
      <c r="B449" s="71">
        <v>870</v>
      </c>
      <c r="C449" s="65" t="s">
        <v>62</v>
      </c>
      <c r="D449" s="71">
        <v>268</v>
      </c>
      <c r="E449" s="65" t="s">
        <v>1482</v>
      </c>
    </row>
    <row r="450" spans="1:5" ht="15.75" hidden="1" thickBot="1" x14ac:dyDescent="0.3">
      <c r="A450" s="65" t="s">
        <v>3683</v>
      </c>
      <c r="B450" s="71">
        <v>870</v>
      </c>
      <c r="C450" s="65" t="s">
        <v>62</v>
      </c>
      <c r="D450" s="71">
        <v>265</v>
      </c>
      <c r="E450" s="65" t="s">
        <v>1479</v>
      </c>
    </row>
    <row r="451" spans="1:5" ht="15.75" hidden="1" thickBot="1" x14ac:dyDescent="0.3">
      <c r="A451" s="65" t="s">
        <v>3683</v>
      </c>
      <c r="B451" s="71">
        <v>870</v>
      </c>
      <c r="C451" s="65" t="s">
        <v>62</v>
      </c>
      <c r="D451" s="71">
        <v>266</v>
      </c>
      <c r="E451" s="65" t="s">
        <v>1480</v>
      </c>
    </row>
    <row r="452" spans="1:5" ht="15.75" hidden="1" thickBot="1" x14ac:dyDescent="0.3">
      <c r="A452" s="65" t="s">
        <v>3683</v>
      </c>
      <c r="B452" s="71">
        <v>870</v>
      </c>
      <c r="C452" s="65" t="s">
        <v>62</v>
      </c>
      <c r="D452" s="71">
        <v>309</v>
      </c>
      <c r="E452" s="65" t="s">
        <v>1484</v>
      </c>
    </row>
    <row r="453" spans="1:5" ht="15.75" hidden="1" thickBot="1" x14ac:dyDescent="0.3">
      <c r="A453" s="65" t="s">
        <v>3683</v>
      </c>
      <c r="B453" s="71">
        <v>870</v>
      </c>
      <c r="C453" s="65" t="s">
        <v>62</v>
      </c>
      <c r="D453" s="71">
        <v>310</v>
      </c>
      <c r="E453" s="65" t="s">
        <v>1485</v>
      </c>
    </row>
    <row r="454" spans="1:5" ht="15.75" hidden="1" thickBot="1" x14ac:dyDescent="0.3">
      <c r="A454" s="65" t="s">
        <v>3683</v>
      </c>
      <c r="B454" s="71">
        <v>870</v>
      </c>
      <c r="C454" s="65" t="s">
        <v>62</v>
      </c>
      <c r="D454" s="71">
        <v>355</v>
      </c>
      <c r="E454" s="65" t="s">
        <v>1488</v>
      </c>
    </row>
    <row r="455" spans="1:5" ht="15.75" hidden="1" thickBot="1" x14ac:dyDescent="0.3">
      <c r="A455" s="65" t="s">
        <v>3683</v>
      </c>
      <c r="B455" s="71">
        <v>870</v>
      </c>
      <c r="C455" s="65" t="s">
        <v>62</v>
      </c>
      <c r="D455" s="71">
        <v>353</v>
      </c>
      <c r="E455" s="65" t="s">
        <v>1486</v>
      </c>
    </row>
    <row r="456" spans="1:5" ht="15.75" hidden="1" thickBot="1" x14ac:dyDescent="0.3">
      <c r="A456" s="65" t="s">
        <v>3683</v>
      </c>
      <c r="B456" s="71">
        <v>870</v>
      </c>
      <c r="C456" s="65" t="s">
        <v>62</v>
      </c>
      <c r="D456" s="71">
        <v>354</v>
      </c>
      <c r="E456" s="65" t="s">
        <v>1487</v>
      </c>
    </row>
    <row r="457" spans="1:5" ht="15.75" hidden="1" thickBot="1" x14ac:dyDescent="0.3">
      <c r="A457" s="65" t="s">
        <v>3683</v>
      </c>
      <c r="B457" s="71">
        <v>870</v>
      </c>
      <c r="C457" s="65" t="s">
        <v>62</v>
      </c>
      <c r="D457" s="71">
        <v>441</v>
      </c>
      <c r="E457" s="65" t="s">
        <v>1489</v>
      </c>
    </row>
    <row r="458" spans="1:5" ht="15.75" hidden="1" thickBot="1" x14ac:dyDescent="0.3">
      <c r="A458" s="65" t="s">
        <v>3683</v>
      </c>
      <c r="B458" s="71">
        <v>870</v>
      </c>
      <c r="C458" s="65" t="s">
        <v>62</v>
      </c>
      <c r="D458" s="71">
        <v>456</v>
      </c>
      <c r="E458" s="65" t="s">
        <v>1490</v>
      </c>
    </row>
    <row r="459" spans="1:5" ht="15.75" hidden="1" thickBot="1" x14ac:dyDescent="0.3">
      <c r="A459" s="65" t="s">
        <v>3683</v>
      </c>
      <c r="B459" s="71">
        <v>870</v>
      </c>
      <c r="C459" s="65" t="s">
        <v>62</v>
      </c>
      <c r="D459" s="71">
        <v>457</v>
      </c>
      <c r="E459" s="65" t="s">
        <v>1491</v>
      </c>
    </row>
    <row r="460" spans="1:5" ht="15.75" hidden="1" thickBot="1" x14ac:dyDescent="0.3">
      <c r="A460" s="65" t="s">
        <v>3683</v>
      </c>
      <c r="B460" s="71">
        <v>870</v>
      </c>
      <c r="C460" s="65" t="s">
        <v>62</v>
      </c>
      <c r="D460" s="71">
        <v>458</v>
      </c>
      <c r="E460" s="65" t="s">
        <v>1492</v>
      </c>
    </row>
    <row r="461" spans="1:5" ht="15.75" hidden="1" thickBot="1" x14ac:dyDescent="0.3">
      <c r="A461" s="65" t="s">
        <v>3683</v>
      </c>
      <c r="B461" s="71">
        <v>870</v>
      </c>
      <c r="C461" s="65" t="s">
        <v>62</v>
      </c>
      <c r="D461" s="71">
        <v>459</v>
      </c>
      <c r="E461" s="65" t="s">
        <v>1493</v>
      </c>
    </row>
    <row r="462" spans="1:5" ht="15.75" hidden="1" thickBot="1" x14ac:dyDescent="0.3">
      <c r="A462" s="65" t="s">
        <v>3683</v>
      </c>
      <c r="B462" s="71">
        <v>870</v>
      </c>
      <c r="C462" s="65" t="s">
        <v>62</v>
      </c>
      <c r="D462" s="71">
        <v>460</v>
      </c>
      <c r="E462" s="65" t="s">
        <v>1494</v>
      </c>
    </row>
    <row r="463" spans="1:5" ht="15.75" hidden="1" thickBot="1" x14ac:dyDescent="0.3">
      <c r="A463" s="65" t="s">
        <v>3683</v>
      </c>
      <c r="B463" s="71">
        <v>870</v>
      </c>
      <c r="C463" s="65" t="s">
        <v>62</v>
      </c>
      <c r="D463" s="71">
        <v>461</v>
      </c>
      <c r="E463" s="65" t="s">
        <v>1495</v>
      </c>
    </row>
    <row r="464" spans="1:5" ht="15.75" hidden="1" thickBot="1" x14ac:dyDescent="0.3">
      <c r="A464" s="65" t="s">
        <v>3683</v>
      </c>
      <c r="B464" s="71">
        <v>870</v>
      </c>
      <c r="C464" s="65" t="s">
        <v>62</v>
      </c>
      <c r="D464" s="71">
        <v>500</v>
      </c>
      <c r="E464" s="65" t="s">
        <v>1496</v>
      </c>
    </row>
    <row r="465" spans="1:5" ht="15.75" hidden="1" thickBot="1" x14ac:dyDescent="0.3">
      <c r="A465" s="65" t="s">
        <v>3683</v>
      </c>
      <c r="B465" s="71">
        <v>870</v>
      </c>
      <c r="C465" s="65" t="s">
        <v>62</v>
      </c>
      <c r="D465" s="71">
        <v>501</v>
      </c>
      <c r="E465" s="65" t="s">
        <v>1497</v>
      </c>
    </row>
    <row r="466" spans="1:5" ht="15.75" hidden="1" thickBot="1" x14ac:dyDescent="0.3">
      <c r="A466" s="65" t="s">
        <v>3683</v>
      </c>
      <c r="B466" s="71">
        <v>870</v>
      </c>
      <c r="C466" s="65" t="s">
        <v>62</v>
      </c>
      <c r="D466" s="71">
        <v>503</v>
      </c>
      <c r="E466" s="65" t="s">
        <v>1498</v>
      </c>
    </row>
    <row r="467" spans="1:5" ht="15.75" hidden="1" thickBot="1" x14ac:dyDescent="0.3">
      <c r="A467" s="65" t="s">
        <v>3683</v>
      </c>
      <c r="B467" s="71">
        <v>870</v>
      </c>
      <c r="C467" s="65" t="s">
        <v>62</v>
      </c>
      <c r="D467" s="71">
        <v>504</v>
      </c>
      <c r="E467" s="65" t="s">
        <v>1499</v>
      </c>
    </row>
    <row r="468" spans="1:5" ht="15.75" hidden="1" thickBot="1" x14ac:dyDescent="0.3">
      <c r="A468" s="65" t="s">
        <v>3683</v>
      </c>
      <c r="B468" s="71">
        <v>870</v>
      </c>
      <c r="C468" s="65" t="s">
        <v>62</v>
      </c>
      <c r="D468" s="71">
        <v>510</v>
      </c>
      <c r="E468" s="65" t="s">
        <v>1504</v>
      </c>
    </row>
    <row r="469" spans="1:5" ht="15.75" hidden="1" thickBot="1" x14ac:dyDescent="0.3">
      <c r="A469" s="65" t="s">
        <v>3683</v>
      </c>
      <c r="B469" s="71">
        <v>870</v>
      </c>
      <c r="C469" s="65" t="s">
        <v>62</v>
      </c>
      <c r="D469" s="71">
        <v>507</v>
      </c>
      <c r="E469" s="65" t="s">
        <v>1501</v>
      </c>
    </row>
    <row r="470" spans="1:5" ht="15.75" hidden="1" thickBot="1" x14ac:dyDescent="0.3">
      <c r="A470" s="65" t="s">
        <v>3683</v>
      </c>
      <c r="B470" s="71">
        <v>870</v>
      </c>
      <c r="C470" s="65" t="s">
        <v>62</v>
      </c>
      <c r="D470" s="71">
        <v>509</v>
      </c>
      <c r="E470" s="65" t="s">
        <v>1503</v>
      </c>
    </row>
    <row r="471" spans="1:5" ht="15.75" hidden="1" thickBot="1" x14ac:dyDescent="0.3">
      <c r="A471" s="65" t="s">
        <v>3683</v>
      </c>
      <c r="B471" s="71">
        <v>870</v>
      </c>
      <c r="C471" s="65" t="s">
        <v>62</v>
      </c>
      <c r="D471" s="71">
        <v>508</v>
      </c>
      <c r="E471" s="65" t="s">
        <v>1502</v>
      </c>
    </row>
    <row r="472" spans="1:5" ht="15.75" hidden="1" thickBot="1" x14ac:dyDescent="0.3">
      <c r="A472" s="65" t="s">
        <v>3683</v>
      </c>
      <c r="B472" s="71">
        <v>870</v>
      </c>
      <c r="C472" s="65" t="s">
        <v>62</v>
      </c>
      <c r="D472" s="71">
        <v>506</v>
      </c>
      <c r="E472" s="65" t="s">
        <v>1500</v>
      </c>
    </row>
    <row r="473" spans="1:5" ht="15.75" hidden="1" thickBot="1" x14ac:dyDescent="0.3">
      <c r="A473" s="65" t="s">
        <v>3683</v>
      </c>
      <c r="B473" s="71">
        <v>870</v>
      </c>
      <c r="C473" s="65" t="s">
        <v>62</v>
      </c>
      <c r="D473" s="71">
        <v>505</v>
      </c>
      <c r="E473" s="65" t="s">
        <v>868</v>
      </c>
    </row>
    <row r="474" spans="1:5" ht="15.75" hidden="1" thickBot="1" x14ac:dyDescent="0.3">
      <c r="A474" s="65" t="s">
        <v>3683</v>
      </c>
      <c r="B474" s="71">
        <v>870</v>
      </c>
      <c r="C474" s="65" t="s">
        <v>62</v>
      </c>
      <c r="D474" s="71">
        <v>544</v>
      </c>
      <c r="E474" s="65" t="s">
        <v>1505</v>
      </c>
    </row>
    <row r="475" spans="1:5" ht="15.75" hidden="1" thickBot="1" x14ac:dyDescent="0.3">
      <c r="A475" s="65" t="s">
        <v>3683</v>
      </c>
      <c r="B475" s="71">
        <v>870</v>
      </c>
      <c r="C475" s="65" t="s">
        <v>62</v>
      </c>
      <c r="D475" s="71">
        <v>588</v>
      </c>
      <c r="E475" s="65" t="s">
        <v>1506</v>
      </c>
    </row>
    <row r="476" spans="1:5" ht="15.75" hidden="1" thickBot="1" x14ac:dyDescent="0.3">
      <c r="A476" s="65" t="s">
        <v>3683</v>
      </c>
      <c r="B476" s="71">
        <v>870</v>
      </c>
      <c r="C476" s="65" t="s">
        <v>62</v>
      </c>
      <c r="D476" s="71">
        <v>589</v>
      </c>
      <c r="E476" s="65" t="s">
        <v>1507</v>
      </c>
    </row>
    <row r="477" spans="1:5" ht="15.75" hidden="1" thickBot="1" x14ac:dyDescent="0.3">
      <c r="A477" s="65" t="s">
        <v>3683</v>
      </c>
      <c r="B477" s="71">
        <v>870</v>
      </c>
      <c r="C477" s="65" t="s">
        <v>62</v>
      </c>
      <c r="D477" s="71">
        <v>590</v>
      </c>
      <c r="E477" s="65" t="s">
        <v>1508</v>
      </c>
    </row>
    <row r="478" spans="1:5" ht="15.75" hidden="1" thickBot="1" x14ac:dyDescent="0.3">
      <c r="A478" s="65" t="s">
        <v>3683</v>
      </c>
      <c r="B478" s="71">
        <v>870</v>
      </c>
      <c r="C478" s="65" t="s">
        <v>62</v>
      </c>
      <c r="D478" s="71">
        <v>591</v>
      </c>
      <c r="E478" s="65" t="s">
        <v>1509</v>
      </c>
    </row>
    <row r="479" spans="1:5" ht="15.75" hidden="1" thickBot="1" x14ac:dyDescent="0.3">
      <c r="A479" s="65" t="s">
        <v>3683</v>
      </c>
      <c r="B479" s="71">
        <v>870</v>
      </c>
      <c r="C479" s="65" t="s">
        <v>62</v>
      </c>
      <c r="D479" s="71">
        <v>593</v>
      </c>
      <c r="E479" s="65" t="s">
        <v>1511</v>
      </c>
    </row>
    <row r="480" spans="1:5" ht="15.75" hidden="1" thickBot="1" x14ac:dyDescent="0.3">
      <c r="A480" s="65" t="s">
        <v>3683</v>
      </c>
      <c r="B480" s="71">
        <v>870</v>
      </c>
      <c r="C480" s="65" t="s">
        <v>62</v>
      </c>
      <c r="D480" s="71">
        <v>592</v>
      </c>
      <c r="E480" s="65" t="s">
        <v>1510</v>
      </c>
    </row>
    <row r="481" spans="1:5" ht="15.75" hidden="1" thickBot="1" x14ac:dyDescent="0.3">
      <c r="A481" s="65" t="s">
        <v>3683</v>
      </c>
      <c r="B481" s="71">
        <v>870</v>
      </c>
      <c r="C481" s="65" t="s">
        <v>62</v>
      </c>
      <c r="D481" s="71">
        <v>632</v>
      </c>
      <c r="E481" s="65" t="s">
        <v>1512</v>
      </c>
    </row>
    <row r="482" spans="1:5" ht="15.75" hidden="1" thickBot="1" x14ac:dyDescent="0.3">
      <c r="A482" s="65" t="s">
        <v>3683</v>
      </c>
      <c r="B482" s="71">
        <v>870</v>
      </c>
      <c r="C482" s="65" t="s">
        <v>62</v>
      </c>
      <c r="D482" s="71">
        <v>637</v>
      </c>
      <c r="E482" s="65" t="s">
        <v>1516</v>
      </c>
    </row>
    <row r="483" spans="1:5" ht="15.75" hidden="1" thickBot="1" x14ac:dyDescent="0.3">
      <c r="A483" s="65" t="s">
        <v>3683</v>
      </c>
      <c r="B483" s="71">
        <v>870</v>
      </c>
      <c r="C483" s="65" t="s">
        <v>62</v>
      </c>
      <c r="D483" s="71">
        <v>633</v>
      </c>
      <c r="E483" s="65" t="s">
        <v>977</v>
      </c>
    </row>
    <row r="484" spans="1:5" ht="15.75" hidden="1" thickBot="1" x14ac:dyDescent="0.3">
      <c r="A484" s="65" t="s">
        <v>3683</v>
      </c>
      <c r="B484" s="71">
        <v>870</v>
      </c>
      <c r="C484" s="65" t="s">
        <v>62</v>
      </c>
      <c r="D484" s="71">
        <v>638</v>
      </c>
      <c r="E484" s="65" t="s">
        <v>1517</v>
      </c>
    </row>
    <row r="485" spans="1:5" ht="15.75" hidden="1" thickBot="1" x14ac:dyDescent="0.3">
      <c r="A485" s="65" t="s">
        <v>3683</v>
      </c>
      <c r="B485" s="71">
        <v>870</v>
      </c>
      <c r="C485" s="65" t="s">
        <v>62</v>
      </c>
      <c r="D485" s="71">
        <v>634</v>
      </c>
      <c r="E485" s="65" t="s">
        <v>1513</v>
      </c>
    </row>
    <row r="486" spans="1:5" ht="15.75" hidden="1" thickBot="1" x14ac:dyDescent="0.3">
      <c r="A486" s="65" t="s">
        <v>3683</v>
      </c>
      <c r="B486" s="71">
        <v>870</v>
      </c>
      <c r="C486" s="65" t="s">
        <v>62</v>
      </c>
      <c r="D486" s="71">
        <v>636</v>
      </c>
      <c r="E486" s="65" t="s">
        <v>1515</v>
      </c>
    </row>
    <row r="487" spans="1:5" ht="15.75" hidden="1" thickBot="1" x14ac:dyDescent="0.3">
      <c r="A487" s="65" t="s">
        <v>3683</v>
      </c>
      <c r="B487" s="71">
        <v>870</v>
      </c>
      <c r="C487" s="65" t="s">
        <v>62</v>
      </c>
      <c r="D487" s="71">
        <v>635</v>
      </c>
      <c r="E487" s="65" t="s">
        <v>1514</v>
      </c>
    </row>
    <row r="488" spans="1:5" ht="15.75" hidden="1" thickBot="1" x14ac:dyDescent="0.3">
      <c r="A488" s="65" t="s">
        <v>3683</v>
      </c>
      <c r="B488" s="71">
        <v>870</v>
      </c>
      <c r="C488" s="65" t="s">
        <v>62</v>
      </c>
      <c r="D488" s="71">
        <v>691</v>
      </c>
      <c r="E488" s="65" t="s">
        <v>1518</v>
      </c>
    </row>
    <row r="489" spans="1:5" ht="15.75" hidden="1" thickBot="1" x14ac:dyDescent="0.3">
      <c r="A489" s="65" t="s">
        <v>3683</v>
      </c>
      <c r="B489" s="71">
        <v>870</v>
      </c>
      <c r="C489" s="65" t="s">
        <v>62</v>
      </c>
      <c r="D489" s="71">
        <v>692</v>
      </c>
      <c r="E489" s="65" t="s">
        <v>1519</v>
      </c>
    </row>
    <row r="490" spans="1:5" ht="15.75" hidden="1" thickBot="1" x14ac:dyDescent="0.3">
      <c r="A490" s="65" t="s">
        <v>3683</v>
      </c>
      <c r="B490" s="71">
        <v>870</v>
      </c>
      <c r="C490" s="65" t="s">
        <v>62</v>
      </c>
      <c r="D490" s="71">
        <v>693</v>
      </c>
      <c r="E490" s="65" t="s">
        <v>1520</v>
      </c>
    </row>
    <row r="491" spans="1:5" ht="15.75" hidden="1" thickBot="1" x14ac:dyDescent="0.3">
      <c r="A491" s="65" t="s">
        <v>3683</v>
      </c>
      <c r="B491" s="71">
        <v>870</v>
      </c>
      <c r="C491" s="65" t="s">
        <v>62</v>
      </c>
      <c r="D491" s="71">
        <v>694</v>
      </c>
      <c r="E491" s="65" t="s">
        <v>1521</v>
      </c>
    </row>
    <row r="492" spans="1:5" ht="15.75" hidden="1" thickBot="1" x14ac:dyDescent="0.3">
      <c r="A492" s="65" t="s">
        <v>3683</v>
      </c>
      <c r="B492" s="71">
        <v>870</v>
      </c>
      <c r="C492" s="65" t="s">
        <v>62</v>
      </c>
      <c r="D492" s="71">
        <v>695</v>
      </c>
      <c r="E492" s="65" t="s">
        <v>1522</v>
      </c>
    </row>
    <row r="493" spans="1:5" ht="15.75" hidden="1" thickBot="1" x14ac:dyDescent="0.3">
      <c r="A493" s="65" t="s">
        <v>3683</v>
      </c>
      <c r="B493" s="71">
        <v>870</v>
      </c>
      <c r="C493" s="65" t="s">
        <v>62</v>
      </c>
      <c r="D493" s="71">
        <v>696</v>
      </c>
      <c r="E493" s="65" t="s">
        <v>1523</v>
      </c>
    </row>
    <row r="494" spans="1:5" ht="15.75" hidden="1" thickBot="1" x14ac:dyDescent="0.3">
      <c r="A494" s="65" t="s">
        <v>3683</v>
      </c>
      <c r="B494" s="71">
        <v>870</v>
      </c>
      <c r="C494" s="65" t="s">
        <v>62</v>
      </c>
      <c r="D494" s="71">
        <v>700</v>
      </c>
      <c r="E494" s="65" t="s">
        <v>1524</v>
      </c>
    </row>
    <row r="495" spans="1:5" ht="15.75" hidden="1" thickBot="1" x14ac:dyDescent="0.3">
      <c r="A495" s="65" t="s">
        <v>3683</v>
      </c>
      <c r="B495" s="71">
        <v>870</v>
      </c>
      <c r="C495" s="65" t="s">
        <v>62</v>
      </c>
      <c r="D495" s="71">
        <v>735</v>
      </c>
      <c r="E495" s="65" t="s">
        <v>1526</v>
      </c>
    </row>
    <row r="496" spans="1:5" ht="15.75" hidden="1" thickBot="1" x14ac:dyDescent="0.3">
      <c r="A496" s="65" t="s">
        <v>3683</v>
      </c>
      <c r="B496" s="71">
        <v>870</v>
      </c>
      <c r="C496" s="65" t="s">
        <v>62</v>
      </c>
      <c r="D496" s="71">
        <v>736</v>
      </c>
      <c r="E496" s="65" t="s">
        <v>1003</v>
      </c>
    </row>
    <row r="497" spans="1:5" ht="15.75" hidden="1" thickBot="1" x14ac:dyDescent="0.3">
      <c r="A497" s="65" t="s">
        <v>3683</v>
      </c>
      <c r="B497" s="71">
        <v>870</v>
      </c>
      <c r="C497" s="65" t="s">
        <v>62</v>
      </c>
      <c r="D497" s="71">
        <v>737</v>
      </c>
      <c r="E497" s="65" t="s">
        <v>1527</v>
      </c>
    </row>
    <row r="498" spans="1:5" ht="15.75" hidden="1" thickBot="1" x14ac:dyDescent="0.3">
      <c r="A498" s="65" t="s">
        <v>3683</v>
      </c>
      <c r="B498" s="71">
        <v>870</v>
      </c>
      <c r="C498" s="65" t="s">
        <v>62</v>
      </c>
      <c r="D498" s="71">
        <v>738</v>
      </c>
      <c r="E498" s="65" t="s">
        <v>1528</v>
      </c>
    </row>
    <row r="499" spans="1:5" ht="15.75" hidden="1" thickBot="1" x14ac:dyDescent="0.3">
      <c r="A499" s="65" t="s">
        <v>3683</v>
      </c>
      <c r="B499" s="71">
        <v>870</v>
      </c>
      <c r="C499" s="65" t="s">
        <v>62</v>
      </c>
      <c r="D499" s="71">
        <v>739</v>
      </c>
      <c r="E499" s="65" t="s">
        <v>1529</v>
      </c>
    </row>
    <row r="500" spans="1:5" ht="15.75" hidden="1" thickBot="1" x14ac:dyDescent="0.3">
      <c r="A500" s="65" t="s">
        <v>3683</v>
      </c>
      <c r="B500" s="71">
        <v>870</v>
      </c>
      <c r="C500" s="65" t="s">
        <v>62</v>
      </c>
      <c r="D500" s="71">
        <v>740</v>
      </c>
      <c r="E500" s="65" t="s">
        <v>1530</v>
      </c>
    </row>
    <row r="501" spans="1:5" ht="15.75" hidden="1" thickBot="1" x14ac:dyDescent="0.3">
      <c r="A501" s="65" t="s">
        <v>3683</v>
      </c>
      <c r="B501" s="71">
        <v>870</v>
      </c>
      <c r="C501" s="65" t="s">
        <v>62</v>
      </c>
      <c r="D501" s="71">
        <v>779</v>
      </c>
      <c r="E501" s="65" t="s">
        <v>1531</v>
      </c>
    </row>
    <row r="502" spans="1:5" ht="15.75" hidden="1" thickBot="1" x14ac:dyDescent="0.3">
      <c r="A502" s="65" t="s">
        <v>3683</v>
      </c>
      <c r="B502" s="71">
        <v>870</v>
      </c>
      <c r="C502" s="65" t="s">
        <v>62</v>
      </c>
      <c r="D502" s="71">
        <v>783</v>
      </c>
      <c r="E502" s="65" t="s">
        <v>1534</v>
      </c>
    </row>
    <row r="503" spans="1:5" ht="15.75" hidden="1" thickBot="1" x14ac:dyDescent="0.3">
      <c r="A503" s="65" t="s">
        <v>3683</v>
      </c>
      <c r="B503" s="71">
        <v>870</v>
      </c>
      <c r="C503" s="65" t="s">
        <v>62</v>
      </c>
      <c r="D503" s="71">
        <v>781</v>
      </c>
      <c r="E503" s="65" t="s">
        <v>1532</v>
      </c>
    </row>
    <row r="504" spans="1:5" ht="15.75" hidden="1" thickBot="1" x14ac:dyDescent="0.3">
      <c r="A504" s="65" t="s">
        <v>3683</v>
      </c>
      <c r="B504" s="71">
        <v>870</v>
      </c>
      <c r="C504" s="65" t="s">
        <v>62</v>
      </c>
      <c r="D504" s="71">
        <v>782</v>
      </c>
      <c r="E504" s="65" t="s">
        <v>1533</v>
      </c>
    </row>
    <row r="505" spans="1:5" ht="15.75" hidden="1" thickBot="1" x14ac:dyDescent="0.3">
      <c r="A505" s="65" t="s">
        <v>3683</v>
      </c>
      <c r="B505" s="71">
        <v>870</v>
      </c>
      <c r="C505" s="65" t="s">
        <v>62</v>
      </c>
      <c r="D505" s="71">
        <v>784</v>
      </c>
      <c r="E505" s="65" t="s">
        <v>1535</v>
      </c>
    </row>
    <row r="506" spans="1:5" ht="15.75" hidden="1" thickBot="1" x14ac:dyDescent="0.3">
      <c r="A506" s="65" t="s">
        <v>3683</v>
      </c>
      <c r="B506" s="71">
        <v>870</v>
      </c>
      <c r="C506" s="65" t="s">
        <v>62</v>
      </c>
      <c r="D506" s="71">
        <v>825</v>
      </c>
      <c r="E506" s="65" t="s">
        <v>1536</v>
      </c>
    </row>
    <row r="507" spans="1:5" ht="15.75" hidden="1" thickBot="1" x14ac:dyDescent="0.3">
      <c r="A507" s="65" t="s">
        <v>3683</v>
      </c>
      <c r="B507" s="71">
        <v>870</v>
      </c>
      <c r="C507" s="65" t="s">
        <v>62</v>
      </c>
      <c r="D507" s="71">
        <v>867</v>
      </c>
      <c r="E507" s="65" t="s">
        <v>931</v>
      </c>
    </row>
    <row r="508" spans="1:5" ht="15.75" hidden="1" thickBot="1" x14ac:dyDescent="0.3">
      <c r="A508" s="65" t="s">
        <v>3683</v>
      </c>
      <c r="B508" s="71">
        <v>870</v>
      </c>
      <c r="C508" s="65" t="s">
        <v>62</v>
      </c>
      <c r="D508" s="71">
        <v>869</v>
      </c>
      <c r="E508" s="65" t="s">
        <v>1538</v>
      </c>
    </row>
    <row r="509" spans="1:5" ht="15.75" hidden="1" thickBot="1" x14ac:dyDescent="0.3">
      <c r="A509" s="65" t="s">
        <v>3683</v>
      </c>
      <c r="B509" s="71">
        <v>870</v>
      </c>
      <c r="C509" s="65" t="s">
        <v>62</v>
      </c>
      <c r="D509" s="71">
        <v>868</v>
      </c>
      <c r="E509" s="65" t="s">
        <v>1537</v>
      </c>
    </row>
    <row r="510" spans="1:5" ht="15.75" hidden="1" thickBot="1" x14ac:dyDescent="0.3">
      <c r="A510" s="65" t="s">
        <v>3683</v>
      </c>
      <c r="B510" s="71">
        <v>910</v>
      </c>
      <c r="C510" s="65" t="s">
        <v>63</v>
      </c>
      <c r="D510" s="71">
        <v>1</v>
      </c>
      <c r="E510" s="65" t="s">
        <v>1728</v>
      </c>
    </row>
    <row r="511" spans="1:5" ht="15.75" hidden="1" thickBot="1" x14ac:dyDescent="0.3">
      <c r="A511" s="65" t="s">
        <v>3683</v>
      </c>
      <c r="B511" s="71">
        <v>910</v>
      </c>
      <c r="C511" s="65" t="s">
        <v>63</v>
      </c>
      <c r="D511" s="71">
        <v>2</v>
      </c>
      <c r="E511" s="65" t="s">
        <v>1729</v>
      </c>
    </row>
    <row r="512" spans="1:5" ht="15.75" hidden="1" thickBot="1" x14ac:dyDescent="0.3">
      <c r="A512" s="65" t="s">
        <v>3683</v>
      </c>
      <c r="B512" s="71">
        <v>910</v>
      </c>
      <c r="C512" s="65" t="s">
        <v>63</v>
      </c>
      <c r="D512" s="71">
        <v>3</v>
      </c>
      <c r="E512" s="65" t="s">
        <v>1730</v>
      </c>
    </row>
    <row r="513" spans="1:5" ht="15.75" hidden="1" thickBot="1" x14ac:dyDescent="0.3">
      <c r="A513" s="65" t="s">
        <v>3683</v>
      </c>
      <c r="B513" s="71">
        <v>910</v>
      </c>
      <c r="C513" s="65" t="s">
        <v>63</v>
      </c>
      <c r="D513" s="71">
        <v>4</v>
      </c>
      <c r="E513" s="65" t="s">
        <v>1731</v>
      </c>
    </row>
    <row r="514" spans="1:5" ht="15.75" hidden="1" thickBot="1" x14ac:dyDescent="0.3">
      <c r="A514" s="65" t="s">
        <v>3683</v>
      </c>
      <c r="B514" s="71">
        <v>910</v>
      </c>
      <c r="C514" s="65" t="s">
        <v>63</v>
      </c>
      <c r="D514" s="71">
        <v>5</v>
      </c>
      <c r="E514" s="65" t="s">
        <v>1732</v>
      </c>
    </row>
    <row r="515" spans="1:5" ht="15.75" hidden="1" thickBot="1" x14ac:dyDescent="0.3">
      <c r="A515" s="65" t="s">
        <v>3683</v>
      </c>
      <c r="B515" s="71">
        <v>910</v>
      </c>
      <c r="C515" s="65" t="s">
        <v>63</v>
      </c>
      <c r="D515" s="71">
        <v>6</v>
      </c>
      <c r="E515" s="65" t="s">
        <v>1733</v>
      </c>
    </row>
    <row r="516" spans="1:5" ht="15.75" hidden="1" thickBot="1" x14ac:dyDescent="0.3">
      <c r="A516" s="65" t="s">
        <v>3683</v>
      </c>
      <c r="B516" s="71">
        <v>910</v>
      </c>
      <c r="C516" s="65" t="s">
        <v>63</v>
      </c>
      <c r="D516" s="71">
        <v>8</v>
      </c>
      <c r="E516" s="65" t="s">
        <v>1734</v>
      </c>
    </row>
    <row r="517" spans="1:5" ht="15.75" hidden="1" thickBot="1" x14ac:dyDescent="0.3">
      <c r="A517" s="65" t="s">
        <v>3683</v>
      </c>
      <c r="B517" s="71">
        <v>910</v>
      </c>
      <c r="C517" s="65" t="s">
        <v>63</v>
      </c>
      <c r="D517" s="71">
        <v>10</v>
      </c>
      <c r="E517" s="65" t="s">
        <v>1736</v>
      </c>
    </row>
    <row r="518" spans="1:5" ht="15.75" hidden="1" thickBot="1" x14ac:dyDescent="0.3">
      <c r="A518" s="65" t="s">
        <v>3683</v>
      </c>
      <c r="B518" s="71">
        <v>910</v>
      </c>
      <c r="C518" s="65" t="s">
        <v>63</v>
      </c>
      <c r="D518" s="71">
        <v>9</v>
      </c>
      <c r="E518" s="65" t="s">
        <v>1735</v>
      </c>
    </row>
    <row r="519" spans="1:5" ht="15.75" hidden="1" thickBot="1" x14ac:dyDescent="0.3">
      <c r="A519" s="65" t="s">
        <v>3683</v>
      </c>
      <c r="B519" s="71">
        <v>910</v>
      </c>
      <c r="C519" s="65" t="s">
        <v>63</v>
      </c>
      <c r="D519" s="71">
        <v>48</v>
      </c>
      <c r="E519" s="65" t="s">
        <v>1740</v>
      </c>
    </row>
    <row r="520" spans="1:5" ht="15.75" hidden="1" thickBot="1" x14ac:dyDescent="0.3">
      <c r="A520" s="65" t="s">
        <v>3683</v>
      </c>
      <c r="B520" s="71">
        <v>910</v>
      </c>
      <c r="C520" s="65" t="s">
        <v>63</v>
      </c>
      <c r="D520" s="71">
        <v>45</v>
      </c>
      <c r="E520" s="65" t="s">
        <v>1737</v>
      </c>
    </row>
    <row r="521" spans="1:5" ht="15.75" hidden="1" thickBot="1" x14ac:dyDescent="0.3">
      <c r="A521" s="65" t="s">
        <v>3683</v>
      </c>
      <c r="B521" s="71">
        <v>910</v>
      </c>
      <c r="C521" s="65" t="s">
        <v>63</v>
      </c>
      <c r="D521" s="71">
        <v>46</v>
      </c>
      <c r="E521" s="65" t="s">
        <v>1738</v>
      </c>
    </row>
    <row r="522" spans="1:5" ht="15.75" hidden="1" thickBot="1" x14ac:dyDescent="0.3">
      <c r="A522" s="65" t="s">
        <v>3683</v>
      </c>
      <c r="B522" s="71">
        <v>910</v>
      </c>
      <c r="C522" s="65" t="s">
        <v>63</v>
      </c>
      <c r="D522" s="71">
        <v>47</v>
      </c>
      <c r="E522" s="65" t="s">
        <v>1739</v>
      </c>
    </row>
    <row r="523" spans="1:5" ht="15.75" hidden="1" thickBot="1" x14ac:dyDescent="0.3">
      <c r="A523" s="65" t="s">
        <v>3683</v>
      </c>
      <c r="B523" s="71">
        <v>910</v>
      </c>
      <c r="C523" s="65" t="s">
        <v>63</v>
      </c>
      <c r="D523" s="71">
        <v>89</v>
      </c>
      <c r="E523" s="65" t="s">
        <v>1741</v>
      </c>
    </row>
    <row r="524" spans="1:5" ht="15.75" hidden="1" thickBot="1" x14ac:dyDescent="0.3">
      <c r="A524" s="65" t="s">
        <v>3683</v>
      </c>
      <c r="B524" s="71">
        <v>910</v>
      </c>
      <c r="C524" s="65" t="s">
        <v>63</v>
      </c>
      <c r="D524" s="71">
        <v>90</v>
      </c>
      <c r="E524" s="65" t="s">
        <v>1742</v>
      </c>
    </row>
    <row r="525" spans="1:5" ht="15.75" hidden="1" thickBot="1" x14ac:dyDescent="0.3">
      <c r="A525" s="65" t="s">
        <v>3683</v>
      </c>
      <c r="B525" s="71">
        <v>910</v>
      </c>
      <c r="C525" s="65" t="s">
        <v>63</v>
      </c>
      <c r="D525" s="71">
        <v>91</v>
      </c>
      <c r="E525" s="65" t="s">
        <v>1743</v>
      </c>
    </row>
    <row r="526" spans="1:5" ht="15.75" hidden="1" thickBot="1" x14ac:dyDescent="0.3">
      <c r="A526" s="65" t="s">
        <v>3683</v>
      </c>
      <c r="B526" s="71">
        <v>910</v>
      </c>
      <c r="C526" s="65" t="s">
        <v>63</v>
      </c>
      <c r="D526" s="71">
        <v>92</v>
      </c>
      <c r="E526" s="65" t="s">
        <v>1744</v>
      </c>
    </row>
    <row r="527" spans="1:5" ht="15.75" hidden="1" thickBot="1" x14ac:dyDescent="0.3">
      <c r="A527" s="65" t="s">
        <v>3683</v>
      </c>
      <c r="B527" s="71">
        <v>910</v>
      </c>
      <c r="C527" s="65" t="s">
        <v>63</v>
      </c>
      <c r="D527" s="71">
        <v>93</v>
      </c>
      <c r="E527" s="65" t="s">
        <v>1745</v>
      </c>
    </row>
    <row r="528" spans="1:5" ht="15.75" hidden="1" thickBot="1" x14ac:dyDescent="0.3">
      <c r="A528" s="65" t="s">
        <v>3683</v>
      </c>
      <c r="B528" s="71">
        <v>910</v>
      </c>
      <c r="C528" s="65" t="s">
        <v>63</v>
      </c>
      <c r="D528" s="71">
        <v>101</v>
      </c>
      <c r="E528" s="65" t="s">
        <v>1751</v>
      </c>
    </row>
    <row r="529" spans="1:5" ht="15.75" hidden="1" thickBot="1" x14ac:dyDescent="0.3">
      <c r="A529" s="65" t="s">
        <v>3683</v>
      </c>
      <c r="B529" s="71">
        <v>910</v>
      </c>
      <c r="C529" s="65" t="s">
        <v>63</v>
      </c>
      <c r="D529" s="71">
        <v>102</v>
      </c>
      <c r="E529" s="65" t="s">
        <v>1752</v>
      </c>
    </row>
    <row r="530" spans="1:5" ht="15.75" hidden="1" thickBot="1" x14ac:dyDescent="0.3">
      <c r="A530" s="65" t="s">
        <v>3683</v>
      </c>
      <c r="B530" s="71">
        <v>910</v>
      </c>
      <c r="C530" s="65" t="s">
        <v>63</v>
      </c>
      <c r="D530" s="71">
        <v>94</v>
      </c>
      <c r="E530" s="65" t="s">
        <v>1746</v>
      </c>
    </row>
    <row r="531" spans="1:5" ht="15.75" hidden="1" thickBot="1" x14ac:dyDescent="0.3">
      <c r="A531" s="65" t="s">
        <v>3683</v>
      </c>
      <c r="B531" s="71">
        <v>910</v>
      </c>
      <c r="C531" s="65" t="s">
        <v>63</v>
      </c>
      <c r="D531" s="71">
        <v>95</v>
      </c>
      <c r="E531" s="65" t="s">
        <v>1455</v>
      </c>
    </row>
    <row r="532" spans="1:5" ht="15.75" hidden="1" thickBot="1" x14ac:dyDescent="0.3">
      <c r="A532" s="65" t="s">
        <v>3683</v>
      </c>
      <c r="B532" s="71">
        <v>910</v>
      </c>
      <c r="C532" s="65" t="s">
        <v>63</v>
      </c>
      <c r="D532" s="71">
        <v>96</v>
      </c>
      <c r="E532" s="65" t="s">
        <v>1747</v>
      </c>
    </row>
    <row r="533" spans="1:5" ht="15.75" hidden="1" thickBot="1" x14ac:dyDescent="0.3">
      <c r="A533" s="65" t="s">
        <v>3683</v>
      </c>
      <c r="B533" s="71">
        <v>910</v>
      </c>
      <c r="C533" s="65" t="s">
        <v>63</v>
      </c>
      <c r="D533" s="71">
        <v>97</v>
      </c>
      <c r="E533" s="65" t="s">
        <v>1748</v>
      </c>
    </row>
    <row r="534" spans="1:5" ht="15.75" hidden="1" thickBot="1" x14ac:dyDescent="0.3">
      <c r="A534" s="65" t="s">
        <v>3683</v>
      </c>
      <c r="B534" s="71">
        <v>910</v>
      </c>
      <c r="C534" s="65" t="s">
        <v>63</v>
      </c>
      <c r="D534" s="71">
        <v>98</v>
      </c>
      <c r="E534" s="65" t="s">
        <v>1749</v>
      </c>
    </row>
    <row r="535" spans="1:5" ht="15.75" hidden="1" thickBot="1" x14ac:dyDescent="0.3">
      <c r="A535" s="65" t="s">
        <v>3683</v>
      </c>
      <c r="B535" s="71">
        <v>910</v>
      </c>
      <c r="C535" s="65" t="s">
        <v>63</v>
      </c>
      <c r="D535" s="71">
        <v>99</v>
      </c>
      <c r="E535" s="65" t="s">
        <v>1454</v>
      </c>
    </row>
    <row r="536" spans="1:5" ht="15.75" hidden="1" thickBot="1" x14ac:dyDescent="0.3">
      <c r="A536" s="65" t="s">
        <v>3683</v>
      </c>
      <c r="B536" s="71">
        <v>910</v>
      </c>
      <c r="C536" s="65" t="s">
        <v>63</v>
      </c>
      <c r="D536" s="71">
        <v>100</v>
      </c>
      <c r="E536" s="65" t="s">
        <v>1750</v>
      </c>
    </row>
    <row r="537" spans="1:5" ht="15.75" hidden="1" thickBot="1" x14ac:dyDescent="0.3">
      <c r="A537" s="65" t="s">
        <v>3683</v>
      </c>
      <c r="B537" s="71">
        <v>910</v>
      </c>
      <c r="C537" s="65" t="s">
        <v>63</v>
      </c>
      <c r="D537" s="71">
        <v>133</v>
      </c>
      <c r="E537" s="65" t="s">
        <v>1753</v>
      </c>
    </row>
    <row r="538" spans="1:5" ht="15.75" hidden="1" thickBot="1" x14ac:dyDescent="0.3">
      <c r="A538" s="65" t="s">
        <v>3683</v>
      </c>
      <c r="B538" s="71">
        <v>910</v>
      </c>
      <c r="C538" s="65" t="s">
        <v>63</v>
      </c>
      <c r="D538" s="71">
        <v>135</v>
      </c>
      <c r="E538" s="65" t="s">
        <v>1755</v>
      </c>
    </row>
    <row r="539" spans="1:5" ht="15.75" hidden="1" thickBot="1" x14ac:dyDescent="0.3">
      <c r="A539" s="65" t="s">
        <v>3683</v>
      </c>
      <c r="B539" s="71">
        <v>910</v>
      </c>
      <c r="C539" s="65" t="s">
        <v>63</v>
      </c>
      <c r="D539" s="71">
        <v>136</v>
      </c>
      <c r="E539" s="65" t="s">
        <v>1756</v>
      </c>
    </row>
    <row r="540" spans="1:5" ht="15.75" hidden="1" thickBot="1" x14ac:dyDescent="0.3">
      <c r="A540" s="65" t="s">
        <v>3683</v>
      </c>
      <c r="B540" s="71">
        <v>910</v>
      </c>
      <c r="C540" s="65" t="s">
        <v>63</v>
      </c>
      <c r="D540" s="71">
        <v>134</v>
      </c>
      <c r="E540" s="65" t="s">
        <v>1754</v>
      </c>
    </row>
    <row r="541" spans="1:5" ht="15.75" hidden="1" thickBot="1" x14ac:dyDescent="0.3">
      <c r="A541" s="65" t="s">
        <v>3683</v>
      </c>
      <c r="B541" s="71">
        <v>910</v>
      </c>
      <c r="C541" s="65" t="s">
        <v>63</v>
      </c>
      <c r="D541" s="71">
        <v>643</v>
      </c>
      <c r="E541" s="65" t="s">
        <v>1799</v>
      </c>
    </row>
    <row r="542" spans="1:5" ht="15.75" hidden="1" thickBot="1" x14ac:dyDescent="0.3">
      <c r="A542" s="65" t="s">
        <v>3683</v>
      </c>
      <c r="B542" s="71">
        <v>910</v>
      </c>
      <c r="C542" s="65" t="s">
        <v>63</v>
      </c>
      <c r="D542" s="71">
        <v>177</v>
      </c>
      <c r="E542" s="65" t="s">
        <v>1757</v>
      </c>
    </row>
    <row r="543" spans="1:5" ht="15.75" hidden="1" thickBot="1" x14ac:dyDescent="0.3">
      <c r="A543" s="65" t="s">
        <v>3683</v>
      </c>
      <c r="B543" s="71">
        <v>910</v>
      </c>
      <c r="C543" s="65" t="s">
        <v>63</v>
      </c>
      <c r="D543" s="71">
        <v>178</v>
      </c>
      <c r="E543" s="65" t="s">
        <v>1758</v>
      </c>
    </row>
    <row r="544" spans="1:5" ht="15.75" hidden="1" thickBot="1" x14ac:dyDescent="0.3">
      <c r="A544" s="65" t="s">
        <v>3683</v>
      </c>
      <c r="B544" s="71">
        <v>910</v>
      </c>
      <c r="C544" s="65" t="s">
        <v>63</v>
      </c>
      <c r="D544" s="71">
        <v>184</v>
      </c>
      <c r="E544" s="65" t="s">
        <v>1763</v>
      </c>
    </row>
    <row r="545" spans="1:5" ht="15.75" hidden="1" thickBot="1" x14ac:dyDescent="0.3">
      <c r="A545" s="65" t="s">
        <v>3683</v>
      </c>
      <c r="B545" s="71">
        <v>910</v>
      </c>
      <c r="C545" s="65" t="s">
        <v>63</v>
      </c>
      <c r="D545" s="71">
        <v>181</v>
      </c>
      <c r="E545" s="65" t="s">
        <v>1761</v>
      </c>
    </row>
    <row r="546" spans="1:5" ht="15.75" hidden="1" thickBot="1" x14ac:dyDescent="0.3">
      <c r="A546" s="65" t="s">
        <v>3683</v>
      </c>
      <c r="B546" s="71">
        <v>910</v>
      </c>
      <c r="C546" s="65" t="s">
        <v>63</v>
      </c>
      <c r="D546" s="71">
        <v>179</v>
      </c>
      <c r="E546" s="65" t="s">
        <v>1759</v>
      </c>
    </row>
    <row r="547" spans="1:5" ht="15.75" hidden="1" thickBot="1" x14ac:dyDescent="0.3">
      <c r="A547" s="65" t="s">
        <v>3683</v>
      </c>
      <c r="B547" s="71">
        <v>910</v>
      </c>
      <c r="C547" s="65" t="s">
        <v>63</v>
      </c>
      <c r="D547" s="71">
        <v>180</v>
      </c>
      <c r="E547" s="65" t="s">
        <v>1760</v>
      </c>
    </row>
    <row r="548" spans="1:5" ht="15.75" hidden="1" thickBot="1" x14ac:dyDescent="0.3">
      <c r="A548" s="65" t="s">
        <v>3683</v>
      </c>
      <c r="B548" s="71">
        <v>910</v>
      </c>
      <c r="C548" s="65" t="s">
        <v>63</v>
      </c>
      <c r="D548" s="71">
        <v>185</v>
      </c>
      <c r="E548" s="65" t="s">
        <v>1764</v>
      </c>
    </row>
    <row r="549" spans="1:5" ht="15.75" hidden="1" thickBot="1" x14ac:dyDescent="0.3">
      <c r="A549" s="65" t="s">
        <v>3683</v>
      </c>
      <c r="B549" s="71">
        <v>910</v>
      </c>
      <c r="C549" s="65" t="s">
        <v>63</v>
      </c>
      <c r="D549" s="71">
        <v>186</v>
      </c>
      <c r="E549" s="65" t="s">
        <v>1136</v>
      </c>
    </row>
    <row r="550" spans="1:5" ht="15.75" hidden="1" thickBot="1" x14ac:dyDescent="0.3">
      <c r="A550" s="65" t="s">
        <v>3683</v>
      </c>
      <c r="B550" s="71">
        <v>910</v>
      </c>
      <c r="C550" s="65" t="s">
        <v>63</v>
      </c>
      <c r="D550" s="71">
        <v>183</v>
      </c>
      <c r="E550" s="65" t="s">
        <v>1333</v>
      </c>
    </row>
    <row r="551" spans="1:5" ht="15.75" hidden="1" thickBot="1" x14ac:dyDescent="0.3">
      <c r="A551" s="65" t="s">
        <v>3683</v>
      </c>
      <c r="B551" s="71">
        <v>910</v>
      </c>
      <c r="C551" s="65" t="s">
        <v>63</v>
      </c>
      <c r="D551" s="71">
        <v>182</v>
      </c>
      <c r="E551" s="65" t="s">
        <v>1762</v>
      </c>
    </row>
    <row r="552" spans="1:5" ht="15.75" hidden="1" thickBot="1" x14ac:dyDescent="0.3">
      <c r="A552" s="65" t="s">
        <v>3683</v>
      </c>
      <c r="B552" s="71">
        <v>910</v>
      </c>
      <c r="C552" s="65" t="s">
        <v>63</v>
      </c>
      <c r="D552" s="71">
        <v>221</v>
      </c>
      <c r="E552" s="65" t="s">
        <v>1765</v>
      </c>
    </row>
    <row r="553" spans="1:5" ht="15.75" hidden="1" thickBot="1" x14ac:dyDescent="0.3">
      <c r="A553" s="65" t="s">
        <v>3683</v>
      </c>
      <c r="B553" s="71">
        <v>910</v>
      </c>
      <c r="C553" s="65" t="s">
        <v>63</v>
      </c>
      <c r="D553" s="71">
        <v>226</v>
      </c>
      <c r="E553" s="65" t="s">
        <v>1768</v>
      </c>
    </row>
    <row r="554" spans="1:5" ht="15.75" hidden="1" thickBot="1" x14ac:dyDescent="0.3">
      <c r="A554" s="65" t="s">
        <v>3683</v>
      </c>
      <c r="B554" s="71">
        <v>910</v>
      </c>
      <c r="C554" s="65" t="s">
        <v>63</v>
      </c>
      <c r="D554" s="71">
        <v>229</v>
      </c>
      <c r="E554" s="65" t="s">
        <v>1771</v>
      </c>
    </row>
    <row r="555" spans="1:5" ht="15.75" hidden="1" thickBot="1" x14ac:dyDescent="0.3">
      <c r="A555" s="65" t="s">
        <v>3683</v>
      </c>
      <c r="B555" s="71">
        <v>910</v>
      </c>
      <c r="C555" s="65" t="s">
        <v>63</v>
      </c>
      <c r="D555" s="71">
        <v>227</v>
      </c>
      <c r="E555" s="65" t="s">
        <v>1769</v>
      </c>
    </row>
    <row r="556" spans="1:5" ht="15.75" hidden="1" thickBot="1" x14ac:dyDescent="0.3">
      <c r="A556" s="65" t="s">
        <v>3683</v>
      </c>
      <c r="B556" s="71">
        <v>910</v>
      </c>
      <c r="C556" s="65" t="s">
        <v>63</v>
      </c>
      <c r="D556" s="71">
        <v>222</v>
      </c>
      <c r="E556" s="65" t="s">
        <v>1477</v>
      </c>
    </row>
    <row r="557" spans="1:5" ht="15.75" hidden="1" thickBot="1" x14ac:dyDescent="0.3">
      <c r="A557" s="65" t="s">
        <v>3683</v>
      </c>
      <c r="B557" s="71">
        <v>910</v>
      </c>
      <c r="C557" s="65" t="s">
        <v>63</v>
      </c>
      <c r="D557" s="71">
        <v>225</v>
      </c>
      <c r="E557" s="65" t="s">
        <v>991</v>
      </c>
    </row>
    <row r="558" spans="1:5" ht="15.75" hidden="1" thickBot="1" x14ac:dyDescent="0.3">
      <c r="A558" s="65" t="s">
        <v>3683</v>
      </c>
      <c r="B558" s="71">
        <v>910</v>
      </c>
      <c r="C558" s="65" t="s">
        <v>63</v>
      </c>
      <c r="D558" s="71">
        <v>223</v>
      </c>
      <c r="E558" s="65" t="s">
        <v>1766</v>
      </c>
    </row>
    <row r="559" spans="1:5" ht="15.75" hidden="1" thickBot="1" x14ac:dyDescent="0.3">
      <c r="A559" s="65" t="s">
        <v>3683</v>
      </c>
      <c r="B559" s="71">
        <v>910</v>
      </c>
      <c r="C559" s="65" t="s">
        <v>63</v>
      </c>
      <c r="D559" s="71">
        <v>228</v>
      </c>
      <c r="E559" s="65" t="s">
        <v>1770</v>
      </c>
    </row>
    <row r="560" spans="1:5" ht="15.75" hidden="1" thickBot="1" x14ac:dyDescent="0.3">
      <c r="A560" s="65" t="s">
        <v>3683</v>
      </c>
      <c r="B560" s="71">
        <v>910</v>
      </c>
      <c r="C560" s="65" t="s">
        <v>63</v>
      </c>
      <c r="D560" s="71">
        <v>224</v>
      </c>
      <c r="E560" s="65" t="s">
        <v>1767</v>
      </c>
    </row>
    <row r="561" spans="1:5" ht="15.75" hidden="1" thickBot="1" x14ac:dyDescent="0.3">
      <c r="A561" s="65" t="s">
        <v>3683</v>
      </c>
      <c r="B561" s="71">
        <v>910</v>
      </c>
      <c r="C561" s="65" t="s">
        <v>63</v>
      </c>
      <c r="D561" s="71">
        <v>265</v>
      </c>
      <c r="E561" s="65" t="s">
        <v>1772</v>
      </c>
    </row>
    <row r="562" spans="1:5" ht="15.75" hidden="1" thickBot="1" x14ac:dyDescent="0.3">
      <c r="A562" s="65" t="s">
        <v>3683</v>
      </c>
      <c r="B562" s="71">
        <v>910</v>
      </c>
      <c r="C562" s="65" t="s">
        <v>63</v>
      </c>
      <c r="D562" s="71">
        <v>269</v>
      </c>
      <c r="E562" s="65" t="s">
        <v>1775</v>
      </c>
    </row>
    <row r="563" spans="1:5" ht="15.75" hidden="1" thickBot="1" x14ac:dyDescent="0.3">
      <c r="A563" s="65" t="s">
        <v>3683</v>
      </c>
      <c r="B563" s="71">
        <v>910</v>
      </c>
      <c r="C563" s="65" t="s">
        <v>63</v>
      </c>
      <c r="D563" s="71">
        <v>268</v>
      </c>
      <c r="E563" s="65" t="s">
        <v>1774</v>
      </c>
    </row>
    <row r="564" spans="1:5" ht="15.75" hidden="1" thickBot="1" x14ac:dyDescent="0.3">
      <c r="A564" s="65" t="s">
        <v>3683</v>
      </c>
      <c r="B564" s="71">
        <v>910</v>
      </c>
      <c r="C564" s="65" t="s">
        <v>63</v>
      </c>
      <c r="D564" s="71">
        <v>266</v>
      </c>
      <c r="E564" s="65" t="s">
        <v>966</v>
      </c>
    </row>
    <row r="565" spans="1:5" ht="15.75" hidden="1" thickBot="1" x14ac:dyDescent="0.3">
      <c r="A565" s="65" t="s">
        <v>3683</v>
      </c>
      <c r="B565" s="71">
        <v>910</v>
      </c>
      <c r="C565" s="65" t="s">
        <v>63</v>
      </c>
      <c r="D565" s="71">
        <v>267</v>
      </c>
      <c r="E565" s="65" t="s">
        <v>1773</v>
      </c>
    </row>
    <row r="566" spans="1:5" ht="15.75" hidden="1" thickBot="1" x14ac:dyDescent="0.3">
      <c r="A566" s="65" t="s">
        <v>3683</v>
      </c>
      <c r="B566" s="71">
        <v>910</v>
      </c>
      <c r="C566" s="65" t="s">
        <v>63</v>
      </c>
      <c r="D566" s="71">
        <v>353</v>
      </c>
      <c r="E566" s="65" t="s">
        <v>1487</v>
      </c>
    </row>
    <row r="567" spans="1:5" ht="15.75" hidden="1" thickBot="1" x14ac:dyDescent="0.3">
      <c r="A567" s="65" t="s">
        <v>3683</v>
      </c>
      <c r="B567" s="71">
        <v>910</v>
      </c>
      <c r="C567" s="65" t="s">
        <v>63</v>
      </c>
      <c r="D567" s="71">
        <v>397</v>
      </c>
      <c r="E567" s="65" t="s">
        <v>1776</v>
      </c>
    </row>
    <row r="568" spans="1:5" ht="15.75" hidden="1" thickBot="1" x14ac:dyDescent="0.3">
      <c r="A568" s="65" t="s">
        <v>3683</v>
      </c>
      <c r="B568" s="71">
        <v>910</v>
      </c>
      <c r="C568" s="65" t="s">
        <v>63</v>
      </c>
      <c r="D568" s="71">
        <v>445</v>
      </c>
      <c r="E568" s="65" t="s">
        <v>1777</v>
      </c>
    </row>
    <row r="569" spans="1:5" ht="15.75" hidden="1" thickBot="1" x14ac:dyDescent="0.3">
      <c r="A569" s="65" t="s">
        <v>3683</v>
      </c>
      <c r="B569" s="71">
        <v>910</v>
      </c>
      <c r="C569" s="65" t="s">
        <v>63</v>
      </c>
      <c r="D569" s="71">
        <v>456</v>
      </c>
      <c r="E569" s="65" t="s">
        <v>1778</v>
      </c>
    </row>
    <row r="570" spans="1:5" ht="15.75" hidden="1" thickBot="1" x14ac:dyDescent="0.3">
      <c r="A570" s="65" t="s">
        <v>3683</v>
      </c>
      <c r="B570" s="71">
        <v>910</v>
      </c>
      <c r="C570" s="65" t="s">
        <v>63</v>
      </c>
      <c r="D570" s="71">
        <v>457</v>
      </c>
      <c r="E570" s="65" t="s">
        <v>1779</v>
      </c>
    </row>
    <row r="571" spans="1:5" ht="15.75" hidden="1" thickBot="1" x14ac:dyDescent="0.3">
      <c r="A571" s="65" t="s">
        <v>3683</v>
      </c>
      <c r="B571" s="71">
        <v>910</v>
      </c>
      <c r="C571" s="65" t="s">
        <v>63</v>
      </c>
      <c r="D571" s="71">
        <v>505</v>
      </c>
      <c r="E571" s="65" t="s">
        <v>1784</v>
      </c>
    </row>
    <row r="572" spans="1:5" ht="15.75" hidden="1" thickBot="1" x14ac:dyDescent="0.3">
      <c r="A572" s="65" t="s">
        <v>3683</v>
      </c>
      <c r="B572" s="71">
        <v>910</v>
      </c>
      <c r="C572" s="65" t="s">
        <v>63</v>
      </c>
      <c r="D572" s="71">
        <v>500</v>
      </c>
      <c r="E572" s="65" t="s">
        <v>1497</v>
      </c>
    </row>
    <row r="573" spans="1:5" ht="15.75" hidden="1" thickBot="1" x14ac:dyDescent="0.3">
      <c r="A573" s="65" t="s">
        <v>3683</v>
      </c>
      <c r="B573" s="71">
        <v>910</v>
      </c>
      <c r="C573" s="65" t="s">
        <v>63</v>
      </c>
      <c r="D573" s="71">
        <v>507</v>
      </c>
      <c r="E573" s="65" t="s">
        <v>1786</v>
      </c>
    </row>
    <row r="574" spans="1:5" ht="15.75" hidden="1" thickBot="1" x14ac:dyDescent="0.3">
      <c r="A574" s="65" t="s">
        <v>3683</v>
      </c>
      <c r="B574" s="71">
        <v>910</v>
      </c>
      <c r="C574" s="65" t="s">
        <v>63</v>
      </c>
      <c r="D574" s="71">
        <v>508</v>
      </c>
      <c r="E574" s="65" t="s">
        <v>1787</v>
      </c>
    </row>
    <row r="575" spans="1:5" ht="15.75" hidden="1" thickBot="1" x14ac:dyDescent="0.3">
      <c r="A575" s="65" t="s">
        <v>3683</v>
      </c>
      <c r="B575" s="71">
        <v>910</v>
      </c>
      <c r="C575" s="65" t="s">
        <v>63</v>
      </c>
      <c r="D575" s="71">
        <v>501</v>
      </c>
      <c r="E575" s="65" t="s">
        <v>1780</v>
      </c>
    </row>
    <row r="576" spans="1:5" ht="15.75" hidden="1" thickBot="1" x14ac:dyDescent="0.3">
      <c r="A576" s="65" t="s">
        <v>3683</v>
      </c>
      <c r="B576" s="71">
        <v>910</v>
      </c>
      <c r="C576" s="65" t="s">
        <v>63</v>
      </c>
      <c r="D576" s="71">
        <v>502</v>
      </c>
      <c r="E576" s="65" t="s">
        <v>1781</v>
      </c>
    </row>
    <row r="577" spans="1:5" ht="15.75" hidden="1" thickBot="1" x14ac:dyDescent="0.3">
      <c r="A577" s="65" t="s">
        <v>3683</v>
      </c>
      <c r="B577" s="71">
        <v>910</v>
      </c>
      <c r="C577" s="65" t="s">
        <v>63</v>
      </c>
      <c r="D577" s="71">
        <v>509</v>
      </c>
      <c r="E577" s="65" t="s">
        <v>1788</v>
      </c>
    </row>
    <row r="578" spans="1:5" ht="15.75" hidden="1" thickBot="1" x14ac:dyDescent="0.3">
      <c r="A578" s="65" t="s">
        <v>3683</v>
      </c>
      <c r="B578" s="71">
        <v>910</v>
      </c>
      <c r="C578" s="65" t="s">
        <v>63</v>
      </c>
      <c r="D578" s="71">
        <v>503</v>
      </c>
      <c r="E578" s="65" t="s">
        <v>1782</v>
      </c>
    </row>
    <row r="579" spans="1:5" ht="15.75" hidden="1" thickBot="1" x14ac:dyDescent="0.3">
      <c r="A579" s="65" t="s">
        <v>3683</v>
      </c>
      <c r="B579" s="71">
        <v>910</v>
      </c>
      <c r="C579" s="65" t="s">
        <v>63</v>
      </c>
      <c r="D579" s="71">
        <v>506</v>
      </c>
      <c r="E579" s="65" t="s">
        <v>1785</v>
      </c>
    </row>
    <row r="580" spans="1:5" ht="15.75" hidden="1" thickBot="1" x14ac:dyDescent="0.3">
      <c r="A580" s="65" t="s">
        <v>3683</v>
      </c>
      <c r="B580" s="71">
        <v>910</v>
      </c>
      <c r="C580" s="65" t="s">
        <v>63</v>
      </c>
      <c r="D580" s="71">
        <v>504</v>
      </c>
      <c r="E580" s="65" t="s">
        <v>1783</v>
      </c>
    </row>
    <row r="581" spans="1:5" ht="15.75" hidden="1" thickBot="1" x14ac:dyDescent="0.3">
      <c r="A581" s="65" t="s">
        <v>3683</v>
      </c>
      <c r="B581" s="71">
        <v>910</v>
      </c>
      <c r="C581" s="65" t="s">
        <v>63</v>
      </c>
      <c r="D581" s="71">
        <v>632</v>
      </c>
      <c r="E581" s="65" t="s">
        <v>1789</v>
      </c>
    </row>
    <row r="582" spans="1:5" ht="15.75" hidden="1" thickBot="1" x14ac:dyDescent="0.3">
      <c r="A582" s="65" t="s">
        <v>3683</v>
      </c>
      <c r="B582" s="71">
        <v>910</v>
      </c>
      <c r="C582" s="65" t="s">
        <v>63</v>
      </c>
      <c r="D582" s="71">
        <v>641</v>
      </c>
      <c r="E582" s="65" t="s">
        <v>1798</v>
      </c>
    </row>
    <row r="583" spans="1:5" ht="15.75" hidden="1" thickBot="1" x14ac:dyDescent="0.3">
      <c r="A583" s="65" t="s">
        <v>3683</v>
      </c>
      <c r="B583" s="71">
        <v>910</v>
      </c>
      <c r="C583" s="65" t="s">
        <v>63</v>
      </c>
      <c r="D583" s="71">
        <v>633</v>
      </c>
      <c r="E583" s="65" t="s">
        <v>1790</v>
      </c>
    </row>
    <row r="584" spans="1:5" ht="15.75" hidden="1" thickBot="1" x14ac:dyDescent="0.3">
      <c r="A584" s="65" t="s">
        <v>3683</v>
      </c>
      <c r="B584" s="71">
        <v>910</v>
      </c>
      <c r="C584" s="65" t="s">
        <v>63</v>
      </c>
      <c r="D584" s="71">
        <v>640</v>
      </c>
      <c r="E584" s="65" t="s">
        <v>1797</v>
      </c>
    </row>
    <row r="585" spans="1:5" ht="15.75" hidden="1" thickBot="1" x14ac:dyDescent="0.3">
      <c r="A585" s="65" t="s">
        <v>3683</v>
      </c>
      <c r="B585" s="71">
        <v>910</v>
      </c>
      <c r="C585" s="65" t="s">
        <v>63</v>
      </c>
      <c r="D585" s="71">
        <v>634</v>
      </c>
      <c r="E585" s="65" t="s">
        <v>1791</v>
      </c>
    </row>
    <row r="586" spans="1:5" ht="15.75" hidden="1" thickBot="1" x14ac:dyDescent="0.3">
      <c r="A586" s="65" t="s">
        <v>3683</v>
      </c>
      <c r="B586" s="71">
        <v>910</v>
      </c>
      <c r="C586" s="65" t="s">
        <v>63</v>
      </c>
      <c r="D586" s="71">
        <v>635</v>
      </c>
      <c r="E586" s="65" t="s">
        <v>1792</v>
      </c>
    </row>
    <row r="587" spans="1:5" ht="15.75" hidden="1" thickBot="1" x14ac:dyDescent="0.3">
      <c r="A587" s="65" t="s">
        <v>3683</v>
      </c>
      <c r="B587" s="71">
        <v>910</v>
      </c>
      <c r="C587" s="65" t="s">
        <v>63</v>
      </c>
      <c r="D587" s="71">
        <v>636</v>
      </c>
      <c r="E587" s="65" t="s">
        <v>1793</v>
      </c>
    </row>
    <row r="588" spans="1:5" ht="15.75" hidden="1" thickBot="1" x14ac:dyDescent="0.3">
      <c r="A588" s="65" t="s">
        <v>3683</v>
      </c>
      <c r="B588" s="71">
        <v>910</v>
      </c>
      <c r="C588" s="65" t="s">
        <v>63</v>
      </c>
      <c r="D588" s="71">
        <v>637</v>
      </c>
      <c r="E588" s="65" t="s">
        <v>1794</v>
      </c>
    </row>
    <row r="589" spans="1:5" ht="15.75" hidden="1" thickBot="1" x14ac:dyDescent="0.3">
      <c r="A589" s="65" t="s">
        <v>3683</v>
      </c>
      <c r="B589" s="71">
        <v>910</v>
      </c>
      <c r="C589" s="65" t="s">
        <v>63</v>
      </c>
      <c r="D589" s="71">
        <v>638</v>
      </c>
      <c r="E589" s="65" t="s">
        <v>1795</v>
      </c>
    </row>
    <row r="590" spans="1:5" ht="15.75" hidden="1" thickBot="1" x14ac:dyDescent="0.3">
      <c r="A590" s="65" t="s">
        <v>3683</v>
      </c>
      <c r="B590" s="71">
        <v>910</v>
      </c>
      <c r="C590" s="65" t="s">
        <v>63</v>
      </c>
      <c r="D590" s="71">
        <v>639</v>
      </c>
      <c r="E590" s="65" t="s">
        <v>1796</v>
      </c>
    </row>
    <row r="591" spans="1:5" ht="15.75" hidden="1" thickBot="1" x14ac:dyDescent="0.3">
      <c r="A591" s="65" t="s">
        <v>3683</v>
      </c>
      <c r="B591" s="71">
        <v>910</v>
      </c>
      <c r="C591" s="65" t="s">
        <v>63</v>
      </c>
      <c r="D591" s="71">
        <v>691</v>
      </c>
      <c r="E591" s="65" t="s">
        <v>1800</v>
      </c>
    </row>
    <row r="592" spans="1:5" ht="15.75" hidden="1" thickBot="1" x14ac:dyDescent="0.3">
      <c r="A592" s="65" t="s">
        <v>3683</v>
      </c>
      <c r="B592" s="71">
        <v>910</v>
      </c>
      <c r="C592" s="65" t="s">
        <v>63</v>
      </c>
      <c r="D592" s="71">
        <v>693</v>
      </c>
      <c r="E592" s="65" t="s">
        <v>1802</v>
      </c>
    </row>
    <row r="593" spans="1:5" ht="15.75" hidden="1" thickBot="1" x14ac:dyDescent="0.3">
      <c r="A593" s="65" t="s">
        <v>3683</v>
      </c>
      <c r="B593" s="71">
        <v>910</v>
      </c>
      <c r="C593" s="65" t="s">
        <v>63</v>
      </c>
      <c r="D593" s="71">
        <v>694</v>
      </c>
      <c r="E593" s="65" t="s">
        <v>1803</v>
      </c>
    </row>
    <row r="594" spans="1:5" ht="15.75" hidden="1" thickBot="1" x14ac:dyDescent="0.3">
      <c r="A594" s="65" t="s">
        <v>3683</v>
      </c>
      <c r="B594" s="71">
        <v>910</v>
      </c>
      <c r="C594" s="65" t="s">
        <v>63</v>
      </c>
      <c r="D594" s="71">
        <v>692</v>
      </c>
      <c r="E594" s="65" t="s">
        <v>1801</v>
      </c>
    </row>
    <row r="595" spans="1:5" ht="15.75" hidden="1" thickBot="1" x14ac:dyDescent="0.3">
      <c r="A595" s="65" t="s">
        <v>3683</v>
      </c>
      <c r="B595" s="71">
        <v>910</v>
      </c>
      <c r="C595" s="65" t="s">
        <v>63</v>
      </c>
      <c r="D595" s="71">
        <v>735</v>
      </c>
      <c r="E595" s="65" t="s">
        <v>1804</v>
      </c>
    </row>
    <row r="596" spans="1:5" ht="15.75" hidden="1" thickBot="1" x14ac:dyDescent="0.3">
      <c r="A596" s="65" t="s">
        <v>3683</v>
      </c>
      <c r="B596" s="71">
        <v>910</v>
      </c>
      <c r="C596" s="65" t="s">
        <v>63</v>
      </c>
      <c r="D596" s="71">
        <v>736</v>
      </c>
      <c r="E596" s="65" t="s">
        <v>1805</v>
      </c>
    </row>
    <row r="597" spans="1:5" ht="15.75" hidden="1" thickBot="1" x14ac:dyDescent="0.3">
      <c r="A597" s="65" t="s">
        <v>3683</v>
      </c>
      <c r="B597" s="71">
        <v>910</v>
      </c>
      <c r="C597" s="65" t="s">
        <v>63</v>
      </c>
      <c r="D597" s="71">
        <v>737</v>
      </c>
      <c r="E597" s="65" t="s">
        <v>1806</v>
      </c>
    </row>
    <row r="598" spans="1:5" ht="15.75" hidden="1" thickBot="1" x14ac:dyDescent="0.3">
      <c r="A598" s="65" t="s">
        <v>3683</v>
      </c>
      <c r="B598" s="71">
        <v>910</v>
      </c>
      <c r="C598" s="65" t="s">
        <v>63</v>
      </c>
      <c r="D598" s="71">
        <v>779</v>
      </c>
      <c r="E598" s="65" t="s">
        <v>1532</v>
      </c>
    </row>
    <row r="599" spans="1:5" ht="15.75" hidden="1" thickBot="1" x14ac:dyDescent="0.3">
      <c r="A599" s="65" t="s">
        <v>3683</v>
      </c>
      <c r="B599" s="71">
        <v>910</v>
      </c>
      <c r="C599" s="65" t="s">
        <v>63</v>
      </c>
      <c r="D599" s="71">
        <v>781</v>
      </c>
      <c r="E599" s="65" t="s">
        <v>1807</v>
      </c>
    </row>
    <row r="600" spans="1:5" ht="15.75" hidden="1" thickBot="1" x14ac:dyDescent="0.3">
      <c r="A600" s="65" t="s">
        <v>3683</v>
      </c>
      <c r="B600" s="71">
        <v>910</v>
      </c>
      <c r="C600" s="65" t="s">
        <v>63</v>
      </c>
      <c r="D600" s="71">
        <v>780</v>
      </c>
      <c r="E600" s="65" t="s">
        <v>913</v>
      </c>
    </row>
    <row r="601" spans="1:5" ht="15.75" hidden="1" thickBot="1" x14ac:dyDescent="0.3">
      <c r="A601" s="65" t="s">
        <v>3683</v>
      </c>
      <c r="B601" s="71">
        <v>910</v>
      </c>
      <c r="C601" s="65" t="s">
        <v>63</v>
      </c>
      <c r="D601" s="71">
        <v>823</v>
      </c>
      <c r="E601" s="65" t="s">
        <v>1808</v>
      </c>
    </row>
    <row r="602" spans="1:5" ht="15.75" hidden="1" thickBot="1" x14ac:dyDescent="0.3">
      <c r="A602" s="65" t="s">
        <v>3683</v>
      </c>
      <c r="B602" s="71">
        <v>910</v>
      </c>
      <c r="C602" s="65" t="s">
        <v>63</v>
      </c>
      <c r="D602" s="71">
        <v>738</v>
      </c>
      <c r="E602" s="65" t="s">
        <v>1006</v>
      </c>
    </row>
    <row r="603" spans="1:5" ht="15.75" hidden="1" thickBot="1" x14ac:dyDescent="0.3">
      <c r="A603" s="65" t="s">
        <v>3683</v>
      </c>
      <c r="B603" s="71">
        <v>465</v>
      </c>
      <c r="C603" s="65" t="s">
        <v>64</v>
      </c>
      <c r="D603" s="71">
        <v>5</v>
      </c>
      <c r="E603" s="65" t="s">
        <v>1067</v>
      </c>
    </row>
    <row r="604" spans="1:5" ht="15.75" hidden="1" thickBot="1" x14ac:dyDescent="0.3">
      <c r="A604" s="65" t="s">
        <v>3683</v>
      </c>
      <c r="B604" s="71">
        <v>465</v>
      </c>
      <c r="C604" s="65" t="s">
        <v>64</v>
      </c>
      <c r="D604" s="71">
        <v>3</v>
      </c>
      <c r="E604" s="65" t="s">
        <v>1065</v>
      </c>
    </row>
    <row r="605" spans="1:5" ht="15.75" hidden="1" thickBot="1" x14ac:dyDescent="0.3">
      <c r="A605" s="65" t="s">
        <v>3683</v>
      </c>
      <c r="B605" s="71">
        <v>465</v>
      </c>
      <c r="C605" s="65" t="s">
        <v>64</v>
      </c>
      <c r="D605" s="71">
        <v>4</v>
      </c>
      <c r="E605" s="65" t="s">
        <v>1066</v>
      </c>
    </row>
    <row r="606" spans="1:5" ht="15.75" hidden="1" thickBot="1" x14ac:dyDescent="0.3">
      <c r="A606" s="65" t="s">
        <v>3683</v>
      </c>
      <c r="B606" s="71">
        <v>465</v>
      </c>
      <c r="C606" s="65" t="s">
        <v>64</v>
      </c>
      <c r="D606" s="71">
        <v>1</v>
      </c>
      <c r="E606" s="65" t="s">
        <v>1063</v>
      </c>
    </row>
    <row r="607" spans="1:5" ht="15.75" hidden="1" thickBot="1" x14ac:dyDescent="0.3">
      <c r="A607" s="65" t="s">
        <v>3683</v>
      </c>
      <c r="B607" s="71">
        <v>465</v>
      </c>
      <c r="C607" s="65" t="s">
        <v>64</v>
      </c>
      <c r="D607" s="71">
        <v>2</v>
      </c>
      <c r="E607" s="65" t="s">
        <v>1064</v>
      </c>
    </row>
    <row r="608" spans="1:5" ht="15.75" hidden="1" thickBot="1" x14ac:dyDescent="0.3">
      <c r="A608" s="65" t="s">
        <v>3683</v>
      </c>
      <c r="B608" s="71">
        <v>465</v>
      </c>
      <c r="C608" s="65" t="s">
        <v>64</v>
      </c>
      <c r="D608" s="71">
        <v>45</v>
      </c>
      <c r="E608" s="65" t="s">
        <v>830</v>
      </c>
    </row>
    <row r="609" spans="1:5" ht="15.75" hidden="1" thickBot="1" x14ac:dyDescent="0.3">
      <c r="A609" s="65" t="s">
        <v>3683</v>
      </c>
      <c r="B609" s="71">
        <v>465</v>
      </c>
      <c r="C609" s="65" t="s">
        <v>64</v>
      </c>
      <c r="D609" s="71">
        <v>46</v>
      </c>
      <c r="E609" s="65" t="s">
        <v>1069</v>
      </c>
    </row>
    <row r="610" spans="1:5" ht="15.75" hidden="1" thickBot="1" x14ac:dyDescent="0.3">
      <c r="A610" s="65" t="s">
        <v>3683</v>
      </c>
      <c r="B610" s="71">
        <v>465</v>
      </c>
      <c r="C610" s="65" t="s">
        <v>64</v>
      </c>
      <c r="D610" s="71">
        <v>92</v>
      </c>
      <c r="E610" s="65" t="s">
        <v>1072</v>
      </c>
    </row>
    <row r="611" spans="1:5" ht="15.75" hidden="1" thickBot="1" x14ac:dyDescent="0.3">
      <c r="A611" s="65" t="s">
        <v>3683</v>
      </c>
      <c r="B611" s="71">
        <v>465</v>
      </c>
      <c r="C611" s="65" t="s">
        <v>64</v>
      </c>
      <c r="D611" s="71">
        <v>89</v>
      </c>
      <c r="E611" s="65" t="s">
        <v>1070</v>
      </c>
    </row>
    <row r="612" spans="1:5" ht="15.75" hidden="1" thickBot="1" x14ac:dyDescent="0.3">
      <c r="A612" s="65" t="s">
        <v>3683</v>
      </c>
      <c r="B612" s="71">
        <v>465</v>
      </c>
      <c r="C612" s="65" t="s">
        <v>64</v>
      </c>
      <c r="D612" s="71">
        <v>93</v>
      </c>
      <c r="E612" s="65" t="s">
        <v>1073</v>
      </c>
    </row>
    <row r="613" spans="1:5" ht="15.75" hidden="1" thickBot="1" x14ac:dyDescent="0.3">
      <c r="A613" s="65" t="s">
        <v>3683</v>
      </c>
      <c r="B613" s="71">
        <v>465</v>
      </c>
      <c r="C613" s="65" t="s">
        <v>64</v>
      </c>
      <c r="D613" s="71">
        <v>90</v>
      </c>
      <c r="E613" s="65" t="s">
        <v>1071</v>
      </c>
    </row>
    <row r="614" spans="1:5" ht="15.75" hidden="1" thickBot="1" x14ac:dyDescent="0.3">
      <c r="A614" s="65" t="s">
        <v>3683</v>
      </c>
      <c r="B614" s="71">
        <v>465</v>
      </c>
      <c r="C614" s="65" t="s">
        <v>64</v>
      </c>
      <c r="D614" s="71">
        <v>178</v>
      </c>
      <c r="E614" s="65" t="s">
        <v>1075</v>
      </c>
    </row>
    <row r="615" spans="1:5" ht="15.75" hidden="1" thickBot="1" x14ac:dyDescent="0.3">
      <c r="A615" s="65" t="s">
        <v>3683</v>
      </c>
      <c r="B615" s="71">
        <v>465</v>
      </c>
      <c r="C615" s="65" t="s">
        <v>64</v>
      </c>
      <c r="D615" s="71">
        <v>179</v>
      </c>
      <c r="E615" s="65" t="s">
        <v>1076</v>
      </c>
    </row>
    <row r="616" spans="1:5" ht="15.75" hidden="1" thickBot="1" x14ac:dyDescent="0.3">
      <c r="A616" s="65" t="s">
        <v>3683</v>
      </c>
      <c r="B616" s="71">
        <v>465</v>
      </c>
      <c r="C616" s="65" t="s">
        <v>64</v>
      </c>
      <c r="D616" s="71">
        <v>177</v>
      </c>
      <c r="E616" s="65" t="s">
        <v>1074</v>
      </c>
    </row>
    <row r="617" spans="1:5" ht="15.75" hidden="1" thickBot="1" x14ac:dyDescent="0.3">
      <c r="A617" s="65" t="s">
        <v>3683</v>
      </c>
      <c r="B617" s="71">
        <v>465</v>
      </c>
      <c r="C617" s="65" t="s">
        <v>64</v>
      </c>
      <c r="D617" s="71">
        <v>221</v>
      </c>
      <c r="E617" s="65" t="s">
        <v>1077</v>
      </c>
    </row>
    <row r="618" spans="1:5" ht="15.75" hidden="1" thickBot="1" x14ac:dyDescent="0.3">
      <c r="A618" s="65" t="s">
        <v>3683</v>
      </c>
      <c r="B618" s="71">
        <v>465</v>
      </c>
      <c r="C618" s="65" t="s">
        <v>64</v>
      </c>
      <c r="D618" s="71">
        <v>270</v>
      </c>
      <c r="E618" s="65" t="s">
        <v>1078</v>
      </c>
    </row>
    <row r="619" spans="1:5" ht="15.75" hidden="1" thickBot="1" x14ac:dyDescent="0.3">
      <c r="A619" s="65" t="s">
        <v>3683</v>
      </c>
      <c r="B619" s="71">
        <v>465</v>
      </c>
      <c r="C619" s="65" t="s">
        <v>64</v>
      </c>
      <c r="D619" s="71">
        <v>353</v>
      </c>
      <c r="E619" s="65" t="s">
        <v>1079</v>
      </c>
    </row>
    <row r="620" spans="1:5" ht="15.75" hidden="1" thickBot="1" x14ac:dyDescent="0.3">
      <c r="A620" s="65" t="s">
        <v>3683</v>
      </c>
      <c r="B620" s="71">
        <v>465</v>
      </c>
      <c r="C620" s="65" t="s">
        <v>64</v>
      </c>
      <c r="D620" s="71">
        <v>502</v>
      </c>
      <c r="E620" s="65" t="s">
        <v>1083</v>
      </c>
    </row>
    <row r="621" spans="1:5" ht="15.75" hidden="1" thickBot="1" x14ac:dyDescent="0.3">
      <c r="A621" s="65" t="s">
        <v>3683</v>
      </c>
      <c r="B621" s="71">
        <v>465</v>
      </c>
      <c r="C621" s="65" t="s">
        <v>64</v>
      </c>
      <c r="D621" s="71">
        <v>354</v>
      </c>
      <c r="E621" s="65" t="s">
        <v>1080</v>
      </c>
    </row>
    <row r="622" spans="1:5" ht="15.75" hidden="1" thickBot="1" x14ac:dyDescent="0.3">
      <c r="A622" s="65" t="s">
        <v>3683</v>
      </c>
      <c r="B622" s="71">
        <v>465</v>
      </c>
      <c r="C622" s="65" t="s">
        <v>64</v>
      </c>
      <c r="D622" s="71">
        <v>501</v>
      </c>
      <c r="E622" s="65" t="s">
        <v>1082</v>
      </c>
    </row>
    <row r="623" spans="1:5" ht="15.75" hidden="1" thickBot="1" x14ac:dyDescent="0.3">
      <c r="A623" s="65" t="s">
        <v>3683</v>
      </c>
      <c r="B623" s="71">
        <v>465</v>
      </c>
      <c r="C623" s="65" t="s">
        <v>64</v>
      </c>
      <c r="D623" s="71">
        <v>500</v>
      </c>
      <c r="E623" s="65" t="s">
        <v>1081</v>
      </c>
    </row>
    <row r="624" spans="1:5" ht="15.75" hidden="1" thickBot="1" x14ac:dyDescent="0.3">
      <c r="A624" s="65" t="s">
        <v>3683</v>
      </c>
      <c r="B624" s="71">
        <v>465</v>
      </c>
      <c r="C624" s="65" t="s">
        <v>64</v>
      </c>
      <c r="D624" s="71">
        <v>6</v>
      </c>
      <c r="E624" s="65" t="s">
        <v>1068</v>
      </c>
    </row>
    <row r="625" spans="1:5" ht="15.75" hidden="1" thickBot="1" x14ac:dyDescent="0.3">
      <c r="A625" s="65" t="s">
        <v>3683</v>
      </c>
      <c r="B625" s="71">
        <v>465</v>
      </c>
      <c r="C625" s="65" t="s">
        <v>64</v>
      </c>
      <c r="D625" s="71">
        <v>544</v>
      </c>
      <c r="E625" s="65" t="s">
        <v>1084</v>
      </c>
    </row>
    <row r="626" spans="1:5" ht="15.75" hidden="1" thickBot="1" x14ac:dyDescent="0.3">
      <c r="A626" s="65" t="s">
        <v>3683</v>
      </c>
      <c r="B626" s="71">
        <v>465</v>
      </c>
      <c r="C626" s="65" t="s">
        <v>64</v>
      </c>
      <c r="D626" s="71">
        <v>633</v>
      </c>
      <c r="E626" s="65" t="s">
        <v>1085</v>
      </c>
    </row>
    <row r="627" spans="1:5" ht="15.75" hidden="1" thickBot="1" x14ac:dyDescent="0.3">
      <c r="A627" s="65" t="s">
        <v>3683</v>
      </c>
      <c r="B627" s="71">
        <v>465</v>
      </c>
      <c r="C627" s="65" t="s">
        <v>64</v>
      </c>
      <c r="D627" s="71">
        <v>634</v>
      </c>
      <c r="E627" s="65" t="s">
        <v>1086</v>
      </c>
    </row>
    <row r="628" spans="1:5" ht="15.75" hidden="1" thickBot="1" x14ac:dyDescent="0.3">
      <c r="A628" s="65" t="s">
        <v>3683</v>
      </c>
      <c r="B628" s="71">
        <v>465</v>
      </c>
      <c r="C628" s="65" t="s">
        <v>64</v>
      </c>
      <c r="D628" s="71">
        <v>635</v>
      </c>
      <c r="E628" s="65" t="s">
        <v>1087</v>
      </c>
    </row>
    <row r="629" spans="1:5" ht="15.75" hidden="1" thickBot="1" x14ac:dyDescent="0.3">
      <c r="A629" s="65" t="s">
        <v>3683</v>
      </c>
      <c r="B629" s="71">
        <v>465</v>
      </c>
      <c r="C629" s="65" t="s">
        <v>64</v>
      </c>
      <c r="D629" s="71">
        <v>779</v>
      </c>
      <c r="E629" s="65" t="s">
        <v>1088</v>
      </c>
    </row>
    <row r="630" spans="1:5" ht="15.75" hidden="1" thickBot="1" x14ac:dyDescent="0.3">
      <c r="A630" s="65" t="s">
        <v>3683</v>
      </c>
      <c r="B630" s="71">
        <v>465</v>
      </c>
      <c r="C630" s="65" t="s">
        <v>64</v>
      </c>
      <c r="D630" s="71">
        <v>780</v>
      </c>
      <c r="E630" s="65" t="s">
        <v>1089</v>
      </c>
    </row>
    <row r="631" spans="1:5" ht="15.75" hidden="1" thickBot="1" x14ac:dyDescent="0.3">
      <c r="A631" s="65" t="s">
        <v>3683</v>
      </c>
      <c r="B631" s="71">
        <v>465</v>
      </c>
      <c r="C631" s="65" t="s">
        <v>64</v>
      </c>
      <c r="D631" s="71">
        <v>781</v>
      </c>
      <c r="E631" s="65" t="s">
        <v>1090</v>
      </c>
    </row>
    <row r="632" spans="1:5" ht="15.75" hidden="1" thickBot="1" x14ac:dyDescent="0.3">
      <c r="A632" s="65" t="s">
        <v>3683</v>
      </c>
      <c r="B632" s="71">
        <v>465</v>
      </c>
      <c r="C632" s="65" t="s">
        <v>64</v>
      </c>
      <c r="D632" s="71">
        <v>785</v>
      </c>
      <c r="E632" s="65" t="s">
        <v>1091</v>
      </c>
    </row>
    <row r="633" spans="1:5" ht="15.75" hidden="1" thickBot="1" x14ac:dyDescent="0.3">
      <c r="A633" s="65" t="s">
        <v>3683</v>
      </c>
      <c r="B633" s="71">
        <v>2</v>
      </c>
      <c r="C633" s="65" t="s">
        <v>65</v>
      </c>
      <c r="D633" s="71">
        <v>179</v>
      </c>
      <c r="E633" s="65" t="s">
        <v>189</v>
      </c>
    </row>
    <row r="634" spans="1:5" ht="15.75" hidden="1" thickBot="1" x14ac:dyDescent="0.3">
      <c r="A634" s="65" t="s">
        <v>3683</v>
      </c>
      <c r="B634" s="71">
        <v>2</v>
      </c>
      <c r="C634" s="65" t="s">
        <v>65</v>
      </c>
      <c r="D634" s="71">
        <v>177</v>
      </c>
      <c r="E634" s="65" t="s">
        <v>187</v>
      </c>
    </row>
    <row r="635" spans="1:5" ht="15.75" hidden="1" thickBot="1" x14ac:dyDescent="0.3">
      <c r="A635" s="65" t="s">
        <v>3683</v>
      </c>
      <c r="B635" s="71">
        <v>2</v>
      </c>
      <c r="C635" s="65" t="s">
        <v>65</v>
      </c>
      <c r="D635" s="71">
        <v>178</v>
      </c>
      <c r="E635" s="65" t="s">
        <v>188</v>
      </c>
    </row>
    <row r="636" spans="1:5" ht="15.75" hidden="1" thickBot="1" x14ac:dyDescent="0.3">
      <c r="A636" s="65" t="s">
        <v>3683</v>
      </c>
      <c r="B636" s="71">
        <v>2</v>
      </c>
      <c r="C636" s="65" t="s">
        <v>65</v>
      </c>
      <c r="D636" s="71">
        <v>221</v>
      </c>
      <c r="E636" s="65" t="s">
        <v>190</v>
      </c>
    </row>
    <row r="637" spans="1:5" ht="15.75" hidden="1" thickBot="1" x14ac:dyDescent="0.3">
      <c r="A637" s="65" t="s">
        <v>3683</v>
      </c>
      <c r="B637" s="71">
        <v>2</v>
      </c>
      <c r="C637" s="65" t="s">
        <v>65</v>
      </c>
      <c r="D637" s="71">
        <v>518</v>
      </c>
      <c r="E637" s="65" t="s">
        <v>195</v>
      </c>
    </row>
    <row r="638" spans="1:5" ht="15.75" hidden="1" thickBot="1" x14ac:dyDescent="0.3">
      <c r="A638" s="65" t="s">
        <v>3683</v>
      </c>
      <c r="B638" s="71">
        <v>2</v>
      </c>
      <c r="C638" s="65" t="s">
        <v>65</v>
      </c>
      <c r="D638" s="71">
        <v>528</v>
      </c>
      <c r="E638" s="65" t="s">
        <v>198</v>
      </c>
    </row>
    <row r="639" spans="1:5" ht="15.75" hidden="1" thickBot="1" x14ac:dyDescent="0.3">
      <c r="A639" s="65" t="s">
        <v>3683</v>
      </c>
      <c r="B639" s="71">
        <v>2</v>
      </c>
      <c r="C639" s="65" t="s">
        <v>65</v>
      </c>
      <c r="D639" s="71">
        <v>508</v>
      </c>
      <c r="E639" s="65" t="s">
        <v>193</v>
      </c>
    </row>
    <row r="640" spans="1:5" ht="15.75" hidden="1" thickBot="1" x14ac:dyDescent="0.3">
      <c r="A640" s="65" t="s">
        <v>3683</v>
      </c>
      <c r="B640" s="71">
        <v>2</v>
      </c>
      <c r="C640" s="65" t="s">
        <v>65</v>
      </c>
      <c r="D640" s="71">
        <v>526</v>
      </c>
      <c r="E640" s="65" t="s">
        <v>197</v>
      </c>
    </row>
    <row r="641" spans="1:5" ht="15.75" hidden="1" thickBot="1" x14ac:dyDescent="0.3">
      <c r="A641" s="65" t="s">
        <v>3683</v>
      </c>
      <c r="B641" s="71">
        <v>2</v>
      </c>
      <c r="C641" s="65" t="s">
        <v>65</v>
      </c>
      <c r="D641" s="71">
        <v>522</v>
      </c>
      <c r="E641" s="65" t="s">
        <v>196</v>
      </c>
    </row>
    <row r="642" spans="1:5" ht="15.75" hidden="1" thickBot="1" x14ac:dyDescent="0.3">
      <c r="A642" s="65" t="s">
        <v>3683</v>
      </c>
      <c r="B642" s="71">
        <v>2</v>
      </c>
      <c r="C642" s="65" t="s">
        <v>65</v>
      </c>
      <c r="D642" s="71">
        <v>514</v>
      </c>
      <c r="E642" s="65" t="s">
        <v>194</v>
      </c>
    </row>
    <row r="643" spans="1:5" ht="15.75" hidden="1" thickBot="1" x14ac:dyDescent="0.3">
      <c r="A643" s="65" t="s">
        <v>3683</v>
      </c>
      <c r="B643" s="71">
        <v>2</v>
      </c>
      <c r="C643" s="65" t="s">
        <v>65</v>
      </c>
      <c r="D643" s="71">
        <v>504</v>
      </c>
      <c r="E643" s="65" t="s">
        <v>192</v>
      </c>
    </row>
    <row r="644" spans="1:5" ht="15.75" hidden="1" thickBot="1" x14ac:dyDescent="0.3">
      <c r="A644" s="65" t="s">
        <v>3683</v>
      </c>
      <c r="B644" s="71">
        <v>2</v>
      </c>
      <c r="C644" s="65" t="s">
        <v>65</v>
      </c>
      <c r="D644" s="71">
        <v>500</v>
      </c>
      <c r="E644" s="65" t="s">
        <v>191</v>
      </c>
    </row>
    <row r="645" spans="1:5" ht="15.75" hidden="1" thickBot="1" x14ac:dyDescent="0.3">
      <c r="A645" s="65" t="s">
        <v>3683</v>
      </c>
      <c r="B645" s="71">
        <v>2</v>
      </c>
      <c r="C645" s="65" t="s">
        <v>65</v>
      </c>
      <c r="D645" s="71">
        <v>632</v>
      </c>
      <c r="E645" s="65" t="s">
        <v>199</v>
      </c>
    </row>
    <row r="646" spans="1:5" ht="15.75" hidden="1" thickBot="1" x14ac:dyDescent="0.3">
      <c r="A646" s="65" t="s">
        <v>3683</v>
      </c>
      <c r="B646" s="71">
        <v>2</v>
      </c>
      <c r="C646" s="65" t="s">
        <v>65</v>
      </c>
      <c r="D646" s="71">
        <v>89</v>
      </c>
      <c r="E646" s="65" t="s">
        <v>186</v>
      </c>
    </row>
    <row r="647" spans="1:5" ht="15.75" hidden="1" thickBot="1" x14ac:dyDescent="0.3">
      <c r="A647" s="65" t="s">
        <v>3683</v>
      </c>
      <c r="B647" s="71">
        <v>820</v>
      </c>
      <c r="C647" s="65" t="s">
        <v>66</v>
      </c>
      <c r="D647" s="71">
        <v>177</v>
      </c>
      <c r="E647" s="65" t="s">
        <v>1400</v>
      </c>
    </row>
    <row r="648" spans="1:5" ht="15.75" hidden="1" thickBot="1" x14ac:dyDescent="0.3">
      <c r="A648" s="65" t="s">
        <v>3683</v>
      </c>
      <c r="B648" s="71">
        <v>820</v>
      </c>
      <c r="C648" s="65" t="s">
        <v>66</v>
      </c>
      <c r="D648" s="71">
        <v>503</v>
      </c>
      <c r="E648" s="65" t="s">
        <v>1402</v>
      </c>
    </row>
    <row r="649" spans="1:5" ht="15.75" hidden="1" thickBot="1" x14ac:dyDescent="0.3">
      <c r="A649" s="65" t="s">
        <v>3683</v>
      </c>
      <c r="B649" s="71">
        <v>820</v>
      </c>
      <c r="C649" s="65" t="s">
        <v>66</v>
      </c>
      <c r="D649" s="71">
        <v>502</v>
      </c>
      <c r="E649" s="65" t="s">
        <v>1401</v>
      </c>
    </row>
    <row r="650" spans="1:5" ht="15.75" hidden="1" thickBot="1" x14ac:dyDescent="0.3">
      <c r="A650" s="65" t="s">
        <v>3683</v>
      </c>
      <c r="B650" s="71">
        <v>820</v>
      </c>
      <c r="C650" s="65" t="s">
        <v>66</v>
      </c>
      <c r="D650" s="71">
        <v>635</v>
      </c>
      <c r="E650" s="65" t="s">
        <v>1404</v>
      </c>
    </row>
    <row r="651" spans="1:5" ht="15.75" hidden="1" thickBot="1" x14ac:dyDescent="0.3">
      <c r="A651" s="65" t="s">
        <v>3683</v>
      </c>
      <c r="B651" s="71">
        <v>820</v>
      </c>
      <c r="C651" s="65" t="s">
        <v>66</v>
      </c>
      <c r="D651" s="71">
        <v>633</v>
      </c>
      <c r="E651" s="65" t="s">
        <v>1403</v>
      </c>
    </row>
    <row r="652" spans="1:5" ht="15.75" hidden="1" thickBot="1" x14ac:dyDescent="0.3">
      <c r="A652" s="65" t="s">
        <v>3683</v>
      </c>
      <c r="B652" s="71">
        <v>475</v>
      </c>
      <c r="C652" s="65" t="s">
        <v>67</v>
      </c>
      <c r="D652" s="71">
        <v>1</v>
      </c>
      <c r="E652" s="65" t="s">
        <v>1092</v>
      </c>
    </row>
    <row r="653" spans="1:5" ht="15.75" hidden="1" thickBot="1" x14ac:dyDescent="0.3">
      <c r="A653" s="65" t="s">
        <v>3683</v>
      </c>
      <c r="B653" s="71">
        <v>475</v>
      </c>
      <c r="C653" s="65" t="s">
        <v>67</v>
      </c>
      <c r="D653" s="71">
        <v>91</v>
      </c>
      <c r="E653" s="65" t="s">
        <v>1095</v>
      </c>
    </row>
    <row r="654" spans="1:5" ht="15.75" hidden="1" thickBot="1" x14ac:dyDescent="0.3">
      <c r="A654" s="65" t="s">
        <v>3683</v>
      </c>
      <c r="B654" s="71">
        <v>475</v>
      </c>
      <c r="C654" s="65" t="s">
        <v>67</v>
      </c>
      <c r="D654" s="71">
        <v>89</v>
      </c>
      <c r="E654" s="65" t="s">
        <v>1093</v>
      </c>
    </row>
    <row r="655" spans="1:5" ht="15.75" hidden="1" thickBot="1" x14ac:dyDescent="0.3">
      <c r="A655" s="65" t="s">
        <v>3683</v>
      </c>
      <c r="B655" s="71">
        <v>475</v>
      </c>
      <c r="C655" s="65" t="s">
        <v>67</v>
      </c>
      <c r="D655" s="71">
        <v>90</v>
      </c>
      <c r="E655" s="65" t="s">
        <v>1094</v>
      </c>
    </row>
    <row r="656" spans="1:5" ht="15.75" hidden="1" thickBot="1" x14ac:dyDescent="0.3">
      <c r="A656" s="65" t="s">
        <v>3683</v>
      </c>
      <c r="B656" s="71">
        <v>475</v>
      </c>
      <c r="C656" s="65" t="s">
        <v>67</v>
      </c>
      <c r="D656" s="71">
        <v>133</v>
      </c>
      <c r="E656" s="65" t="s">
        <v>1096</v>
      </c>
    </row>
    <row r="657" spans="1:5" ht="15.75" hidden="1" thickBot="1" x14ac:dyDescent="0.3">
      <c r="A657" s="65" t="s">
        <v>3683</v>
      </c>
      <c r="B657" s="71">
        <v>475</v>
      </c>
      <c r="C657" s="65" t="s">
        <v>67</v>
      </c>
      <c r="D657" s="71">
        <v>178</v>
      </c>
      <c r="E657" s="65" t="s">
        <v>1098</v>
      </c>
    </row>
    <row r="658" spans="1:5" ht="15.75" hidden="1" thickBot="1" x14ac:dyDescent="0.3">
      <c r="A658" s="65" t="s">
        <v>3683</v>
      </c>
      <c r="B658" s="71">
        <v>475</v>
      </c>
      <c r="C658" s="65" t="s">
        <v>67</v>
      </c>
      <c r="D658" s="71">
        <v>177</v>
      </c>
      <c r="E658" s="65" t="s">
        <v>1097</v>
      </c>
    </row>
    <row r="659" spans="1:5" ht="15.75" hidden="1" thickBot="1" x14ac:dyDescent="0.3">
      <c r="A659" s="65" t="s">
        <v>3683</v>
      </c>
      <c r="B659" s="71">
        <v>475</v>
      </c>
      <c r="C659" s="65" t="s">
        <v>67</v>
      </c>
      <c r="D659" s="71">
        <v>221</v>
      </c>
      <c r="E659" s="65" t="s">
        <v>1099</v>
      </c>
    </row>
    <row r="660" spans="1:5" ht="15.75" hidden="1" thickBot="1" x14ac:dyDescent="0.3">
      <c r="A660" s="65" t="s">
        <v>3683</v>
      </c>
      <c r="B660" s="71">
        <v>475</v>
      </c>
      <c r="C660" s="65" t="s">
        <v>67</v>
      </c>
      <c r="D660" s="71">
        <v>222</v>
      </c>
      <c r="E660" s="65" t="s">
        <v>1100</v>
      </c>
    </row>
    <row r="661" spans="1:5" ht="15.75" hidden="1" thickBot="1" x14ac:dyDescent="0.3">
      <c r="A661" s="65" t="s">
        <v>3683</v>
      </c>
      <c r="B661" s="71">
        <v>475</v>
      </c>
      <c r="C661" s="65" t="s">
        <v>67</v>
      </c>
      <c r="D661" s="71">
        <v>223</v>
      </c>
      <c r="E661" s="65" t="s">
        <v>1101</v>
      </c>
    </row>
    <row r="662" spans="1:5" ht="15.75" hidden="1" thickBot="1" x14ac:dyDescent="0.3">
      <c r="A662" s="65" t="s">
        <v>3683</v>
      </c>
      <c r="B662" s="71">
        <v>475</v>
      </c>
      <c r="C662" s="65" t="s">
        <v>67</v>
      </c>
      <c r="D662" s="71">
        <v>353</v>
      </c>
      <c r="E662" s="65" t="s">
        <v>1102</v>
      </c>
    </row>
    <row r="663" spans="1:5" ht="15.75" hidden="1" thickBot="1" x14ac:dyDescent="0.3">
      <c r="A663" s="65" t="s">
        <v>3683</v>
      </c>
      <c r="B663" s="71">
        <v>475</v>
      </c>
      <c r="C663" s="65" t="s">
        <v>67</v>
      </c>
      <c r="D663" s="71">
        <v>354</v>
      </c>
      <c r="E663" s="65" t="s">
        <v>1103</v>
      </c>
    </row>
    <row r="664" spans="1:5" ht="15.75" hidden="1" thickBot="1" x14ac:dyDescent="0.3">
      <c r="A664" s="65" t="s">
        <v>3683</v>
      </c>
      <c r="B664" s="71">
        <v>475</v>
      </c>
      <c r="C664" s="65" t="s">
        <v>67</v>
      </c>
      <c r="D664" s="71">
        <v>456</v>
      </c>
      <c r="E664" s="65" t="s">
        <v>1104</v>
      </c>
    </row>
    <row r="665" spans="1:5" ht="15.75" hidden="1" thickBot="1" x14ac:dyDescent="0.3">
      <c r="A665" s="65" t="s">
        <v>3683</v>
      </c>
      <c r="B665" s="71">
        <v>475</v>
      </c>
      <c r="C665" s="65" t="s">
        <v>67</v>
      </c>
      <c r="D665" s="71">
        <v>457</v>
      </c>
      <c r="E665" s="65" t="s">
        <v>1105</v>
      </c>
    </row>
    <row r="666" spans="1:5" ht="15.75" hidden="1" thickBot="1" x14ac:dyDescent="0.3">
      <c r="A666" s="65" t="s">
        <v>3683</v>
      </c>
      <c r="B666" s="71">
        <v>475</v>
      </c>
      <c r="C666" s="65" t="s">
        <v>67</v>
      </c>
      <c r="D666" s="71">
        <v>691</v>
      </c>
      <c r="E666" s="65" t="s">
        <v>1106</v>
      </c>
    </row>
    <row r="667" spans="1:5" ht="15.75" hidden="1" thickBot="1" x14ac:dyDescent="0.3">
      <c r="A667" s="65" t="s">
        <v>3683</v>
      </c>
      <c r="B667" s="71">
        <v>475</v>
      </c>
      <c r="C667" s="65" t="s">
        <v>67</v>
      </c>
      <c r="D667" s="71">
        <v>705</v>
      </c>
      <c r="E667" s="65" t="s">
        <v>1107</v>
      </c>
    </row>
    <row r="668" spans="1:5" ht="15.75" hidden="1" thickBot="1" x14ac:dyDescent="0.3">
      <c r="A668" s="65" t="s">
        <v>3683</v>
      </c>
      <c r="B668" s="71">
        <v>540</v>
      </c>
      <c r="C668" s="65" t="s">
        <v>68</v>
      </c>
      <c r="D668" s="71">
        <v>1</v>
      </c>
      <c r="E668" s="65" t="s">
        <v>1186</v>
      </c>
    </row>
    <row r="669" spans="1:5" ht="15.75" hidden="1" thickBot="1" x14ac:dyDescent="0.3">
      <c r="A669" s="65" t="s">
        <v>3683</v>
      </c>
      <c r="B669" s="71">
        <v>540</v>
      </c>
      <c r="C669" s="65" t="s">
        <v>68</v>
      </c>
      <c r="D669" s="71">
        <v>5</v>
      </c>
      <c r="E669" s="65" t="s">
        <v>1187</v>
      </c>
    </row>
    <row r="670" spans="1:5" ht="15.75" hidden="1" thickBot="1" x14ac:dyDescent="0.3">
      <c r="A670" s="65" t="s">
        <v>3683</v>
      </c>
      <c r="B670" s="71">
        <v>540</v>
      </c>
      <c r="C670" s="65" t="s">
        <v>68</v>
      </c>
      <c r="D670" s="71">
        <v>735</v>
      </c>
      <c r="E670" s="65" t="s">
        <v>1188</v>
      </c>
    </row>
    <row r="671" spans="1:5" ht="15.75" hidden="1" thickBot="1" x14ac:dyDescent="0.3">
      <c r="A671" s="65" t="s">
        <v>3683</v>
      </c>
      <c r="B671" s="71">
        <v>830</v>
      </c>
      <c r="C671" s="65" t="s">
        <v>69</v>
      </c>
      <c r="D671" s="71">
        <v>7</v>
      </c>
      <c r="E671" s="65" t="s">
        <v>1405</v>
      </c>
    </row>
    <row r="672" spans="1:5" ht="15.75" hidden="1" thickBot="1" x14ac:dyDescent="0.3">
      <c r="A672" s="65" t="s">
        <v>3683</v>
      </c>
      <c r="B672" s="71">
        <v>830</v>
      </c>
      <c r="C672" s="65" t="s">
        <v>69</v>
      </c>
      <c r="D672" s="71">
        <v>8</v>
      </c>
      <c r="E672" s="65" t="s">
        <v>1406</v>
      </c>
    </row>
    <row r="673" spans="1:5" ht="15.75" hidden="1" thickBot="1" x14ac:dyDescent="0.3">
      <c r="A673" s="65" t="s">
        <v>3683</v>
      </c>
      <c r="B673" s="71">
        <v>830</v>
      </c>
      <c r="C673" s="65" t="s">
        <v>69</v>
      </c>
      <c r="D673" s="71">
        <v>11</v>
      </c>
      <c r="E673" s="65" t="s">
        <v>1408</v>
      </c>
    </row>
    <row r="674" spans="1:5" ht="15.75" hidden="1" thickBot="1" x14ac:dyDescent="0.3">
      <c r="A674" s="65" t="s">
        <v>3683</v>
      </c>
      <c r="B674" s="71">
        <v>830</v>
      </c>
      <c r="C674" s="65" t="s">
        <v>69</v>
      </c>
      <c r="D674" s="71">
        <v>10</v>
      </c>
      <c r="E674" s="65" t="s">
        <v>1407</v>
      </c>
    </row>
    <row r="675" spans="1:5" ht="15.75" hidden="1" thickBot="1" x14ac:dyDescent="0.3">
      <c r="A675" s="65" t="s">
        <v>3683</v>
      </c>
      <c r="B675" s="71">
        <v>830</v>
      </c>
      <c r="C675" s="65" t="s">
        <v>69</v>
      </c>
      <c r="D675" s="71">
        <v>103</v>
      </c>
      <c r="E675" s="65" t="s">
        <v>1410</v>
      </c>
    </row>
    <row r="676" spans="1:5" ht="15.75" hidden="1" thickBot="1" x14ac:dyDescent="0.3">
      <c r="A676" s="65" t="s">
        <v>3683</v>
      </c>
      <c r="B676" s="71">
        <v>830</v>
      </c>
      <c r="C676" s="65" t="s">
        <v>69</v>
      </c>
      <c r="D676" s="71">
        <v>102</v>
      </c>
      <c r="E676" s="65" t="s">
        <v>1409</v>
      </c>
    </row>
    <row r="677" spans="1:5" ht="15.75" hidden="1" thickBot="1" x14ac:dyDescent="0.3">
      <c r="A677" s="65" t="s">
        <v>3683</v>
      </c>
      <c r="B677" s="71">
        <v>830</v>
      </c>
      <c r="C677" s="65" t="s">
        <v>69</v>
      </c>
      <c r="D677" s="71">
        <v>183</v>
      </c>
      <c r="E677" s="65" t="s">
        <v>1412</v>
      </c>
    </row>
    <row r="678" spans="1:5" ht="15.75" hidden="1" thickBot="1" x14ac:dyDescent="0.3">
      <c r="A678" s="65" t="s">
        <v>3683</v>
      </c>
      <c r="B678" s="71">
        <v>830</v>
      </c>
      <c r="C678" s="65" t="s">
        <v>69</v>
      </c>
      <c r="D678" s="71">
        <v>180</v>
      </c>
      <c r="E678" s="65" t="s">
        <v>1411</v>
      </c>
    </row>
    <row r="679" spans="1:5" ht="15.75" hidden="1" thickBot="1" x14ac:dyDescent="0.3">
      <c r="A679" s="65" t="s">
        <v>3683</v>
      </c>
      <c r="B679" s="71">
        <v>830</v>
      </c>
      <c r="C679" s="65" t="s">
        <v>69</v>
      </c>
      <c r="D679" s="71">
        <v>441</v>
      </c>
      <c r="E679" s="65" t="s">
        <v>1413</v>
      </c>
    </row>
    <row r="680" spans="1:5" ht="15.75" hidden="1" thickBot="1" x14ac:dyDescent="0.3">
      <c r="A680" s="65" t="s">
        <v>3683</v>
      </c>
      <c r="B680" s="71">
        <v>830</v>
      </c>
      <c r="C680" s="65" t="s">
        <v>69</v>
      </c>
      <c r="D680" s="71">
        <v>507</v>
      </c>
      <c r="E680" s="65" t="s">
        <v>1414</v>
      </c>
    </row>
    <row r="681" spans="1:5" ht="15.75" hidden="1" thickBot="1" x14ac:dyDescent="0.3">
      <c r="A681" s="65" t="s">
        <v>3683</v>
      </c>
      <c r="B681" s="71">
        <v>830</v>
      </c>
      <c r="C681" s="65" t="s">
        <v>69</v>
      </c>
      <c r="D681" s="71">
        <v>636</v>
      </c>
      <c r="E681" s="65" t="s">
        <v>1417</v>
      </c>
    </row>
    <row r="682" spans="1:5" ht="15.75" hidden="1" thickBot="1" x14ac:dyDescent="0.3">
      <c r="A682" s="65" t="s">
        <v>3683</v>
      </c>
      <c r="B682" s="71">
        <v>830</v>
      </c>
      <c r="C682" s="65" t="s">
        <v>69</v>
      </c>
      <c r="D682" s="71">
        <v>508</v>
      </c>
      <c r="E682" s="65" t="s">
        <v>1415</v>
      </c>
    </row>
    <row r="683" spans="1:5" ht="15.75" hidden="1" thickBot="1" x14ac:dyDescent="0.3">
      <c r="A683" s="65" t="s">
        <v>3683</v>
      </c>
      <c r="B683" s="71">
        <v>830</v>
      </c>
      <c r="C683" s="65" t="s">
        <v>69</v>
      </c>
      <c r="D683" s="71">
        <v>555</v>
      </c>
      <c r="E683" s="65" t="s">
        <v>1416</v>
      </c>
    </row>
    <row r="684" spans="1:5" ht="15.75" hidden="1" thickBot="1" x14ac:dyDescent="0.3">
      <c r="A684" s="65" t="s">
        <v>3683</v>
      </c>
      <c r="B684" s="71">
        <v>830</v>
      </c>
      <c r="C684" s="65" t="s">
        <v>69</v>
      </c>
      <c r="D684" s="71">
        <v>637</v>
      </c>
      <c r="E684" s="65" t="s">
        <v>1418</v>
      </c>
    </row>
    <row r="685" spans="1:5" ht="15.75" hidden="1" thickBot="1" x14ac:dyDescent="0.3">
      <c r="A685" s="65" t="s">
        <v>3683</v>
      </c>
      <c r="B685" s="71">
        <v>830</v>
      </c>
      <c r="C685" s="65" t="s">
        <v>69</v>
      </c>
      <c r="D685" s="71">
        <v>638</v>
      </c>
      <c r="E685" s="65" t="s">
        <v>1419</v>
      </c>
    </row>
    <row r="686" spans="1:5" ht="15.75" hidden="1" thickBot="1" x14ac:dyDescent="0.3">
      <c r="A686" s="65" t="s">
        <v>3683</v>
      </c>
      <c r="B686" s="71">
        <v>830</v>
      </c>
      <c r="C686" s="65" t="s">
        <v>69</v>
      </c>
      <c r="D686" s="71">
        <v>750</v>
      </c>
      <c r="E686" s="65" t="s">
        <v>1420</v>
      </c>
    </row>
    <row r="687" spans="1:5" ht="15.75" hidden="1" thickBot="1" x14ac:dyDescent="0.3">
      <c r="A687" s="65" t="s">
        <v>3683</v>
      </c>
      <c r="B687" s="71">
        <v>830</v>
      </c>
      <c r="C687" s="65" t="s">
        <v>69</v>
      </c>
      <c r="D687" s="71">
        <v>868</v>
      </c>
      <c r="E687" s="65" t="s">
        <v>1421</v>
      </c>
    </row>
    <row r="688" spans="1:5" ht="15.75" hidden="1" thickBot="1" x14ac:dyDescent="0.3">
      <c r="A688" s="65" t="s">
        <v>3683</v>
      </c>
      <c r="B688" s="71">
        <v>380</v>
      </c>
      <c r="C688" s="65" t="s">
        <v>70</v>
      </c>
      <c r="D688" s="71">
        <v>45</v>
      </c>
      <c r="E688" s="65" t="s">
        <v>830</v>
      </c>
    </row>
    <row r="689" spans="1:5" ht="15.75" hidden="1" thickBot="1" x14ac:dyDescent="0.3">
      <c r="A689" s="65" t="s">
        <v>3683</v>
      </c>
      <c r="B689" s="71">
        <v>380</v>
      </c>
      <c r="C689" s="65" t="s">
        <v>70</v>
      </c>
      <c r="D689" s="71">
        <v>46</v>
      </c>
      <c r="E689" s="65" t="s">
        <v>831</v>
      </c>
    </row>
    <row r="690" spans="1:5" ht="15.75" hidden="1" thickBot="1" x14ac:dyDescent="0.3">
      <c r="A690" s="65" t="s">
        <v>3683</v>
      </c>
      <c r="B690" s="71">
        <v>380</v>
      </c>
      <c r="C690" s="65" t="s">
        <v>70</v>
      </c>
      <c r="D690" s="71">
        <v>635</v>
      </c>
      <c r="E690" s="65" t="s">
        <v>844</v>
      </c>
    </row>
    <row r="691" spans="1:5" ht="15.75" hidden="1" thickBot="1" x14ac:dyDescent="0.3">
      <c r="A691" s="65" t="s">
        <v>3683</v>
      </c>
      <c r="B691" s="71">
        <v>380</v>
      </c>
      <c r="C691" s="65" t="s">
        <v>70</v>
      </c>
      <c r="D691" s="71">
        <v>133</v>
      </c>
      <c r="E691" s="65" t="s">
        <v>832</v>
      </c>
    </row>
    <row r="692" spans="1:5" ht="15.75" hidden="1" thickBot="1" x14ac:dyDescent="0.3">
      <c r="A692" s="65" t="s">
        <v>3683</v>
      </c>
      <c r="B692" s="71">
        <v>380</v>
      </c>
      <c r="C692" s="65" t="s">
        <v>70</v>
      </c>
      <c r="D692" s="71">
        <v>190</v>
      </c>
      <c r="E692" s="65" t="s">
        <v>838</v>
      </c>
    </row>
    <row r="693" spans="1:5" ht="15.75" hidden="1" thickBot="1" x14ac:dyDescent="0.3">
      <c r="A693" s="65" t="s">
        <v>3683</v>
      </c>
      <c r="B693" s="71">
        <v>380</v>
      </c>
      <c r="C693" s="65" t="s">
        <v>70</v>
      </c>
      <c r="D693" s="71">
        <v>181</v>
      </c>
      <c r="E693" s="65" t="s">
        <v>837</v>
      </c>
    </row>
    <row r="694" spans="1:5" ht="15.75" hidden="1" thickBot="1" x14ac:dyDescent="0.3">
      <c r="A694" s="65" t="s">
        <v>3683</v>
      </c>
      <c r="B694" s="71">
        <v>380</v>
      </c>
      <c r="C694" s="65" t="s">
        <v>70</v>
      </c>
      <c r="D694" s="71">
        <v>177</v>
      </c>
      <c r="E694" s="65" t="s">
        <v>833</v>
      </c>
    </row>
    <row r="695" spans="1:5" ht="15.75" hidden="1" thickBot="1" x14ac:dyDescent="0.3">
      <c r="A695" s="65" t="s">
        <v>3683</v>
      </c>
      <c r="B695" s="71">
        <v>380</v>
      </c>
      <c r="C695" s="65" t="s">
        <v>70</v>
      </c>
      <c r="D695" s="71">
        <v>178</v>
      </c>
      <c r="E695" s="65" t="s">
        <v>834</v>
      </c>
    </row>
    <row r="696" spans="1:5" ht="15.75" hidden="1" thickBot="1" x14ac:dyDescent="0.3">
      <c r="A696" s="65" t="s">
        <v>3683</v>
      </c>
      <c r="B696" s="71">
        <v>380</v>
      </c>
      <c r="C696" s="65" t="s">
        <v>70</v>
      </c>
      <c r="D696" s="71">
        <v>179</v>
      </c>
      <c r="E696" s="65" t="s">
        <v>835</v>
      </c>
    </row>
    <row r="697" spans="1:5" ht="15.75" hidden="1" thickBot="1" x14ac:dyDescent="0.3">
      <c r="A697" s="65" t="s">
        <v>3683</v>
      </c>
      <c r="B697" s="71">
        <v>380</v>
      </c>
      <c r="C697" s="65" t="s">
        <v>70</v>
      </c>
      <c r="D697" s="71">
        <v>180</v>
      </c>
      <c r="E697" s="65" t="s">
        <v>836</v>
      </c>
    </row>
    <row r="698" spans="1:5" ht="15.75" hidden="1" thickBot="1" x14ac:dyDescent="0.3">
      <c r="A698" s="65" t="s">
        <v>3683</v>
      </c>
      <c r="B698" s="71">
        <v>380</v>
      </c>
      <c r="C698" s="65" t="s">
        <v>70</v>
      </c>
      <c r="D698" s="71">
        <v>221</v>
      </c>
      <c r="E698" s="65" t="s">
        <v>839</v>
      </c>
    </row>
    <row r="699" spans="1:5" ht="15.75" hidden="1" thickBot="1" x14ac:dyDescent="0.3">
      <c r="A699" s="65" t="s">
        <v>3683</v>
      </c>
      <c r="B699" s="71">
        <v>380</v>
      </c>
      <c r="C699" s="65" t="s">
        <v>70</v>
      </c>
      <c r="D699" s="71">
        <v>456</v>
      </c>
      <c r="E699" s="65" t="s">
        <v>840</v>
      </c>
    </row>
    <row r="700" spans="1:5" ht="15.75" hidden="1" thickBot="1" x14ac:dyDescent="0.3">
      <c r="A700" s="65" t="s">
        <v>3683</v>
      </c>
      <c r="B700" s="71">
        <v>380</v>
      </c>
      <c r="C700" s="65" t="s">
        <v>70</v>
      </c>
      <c r="D700" s="71">
        <v>633</v>
      </c>
      <c r="E700" s="65" t="s">
        <v>842</v>
      </c>
    </row>
    <row r="701" spans="1:5" ht="15.75" hidden="1" thickBot="1" x14ac:dyDescent="0.3">
      <c r="A701" s="65" t="s">
        <v>3683</v>
      </c>
      <c r="B701" s="71">
        <v>380</v>
      </c>
      <c r="C701" s="65" t="s">
        <v>70</v>
      </c>
      <c r="D701" s="71">
        <v>634</v>
      </c>
      <c r="E701" s="65" t="s">
        <v>843</v>
      </c>
    </row>
    <row r="702" spans="1:5" ht="15.75" hidden="1" thickBot="1" x14ac:dyDescent="0.3">
      <c r="A702" s="65" t="s">
        <v>3683</v>
      </c>
      <c r="B702" s="71">
        <v>380</v>
      </c>
      <c r="C702" s="65" t="s">
        <v>70</v>
      </c>
      <c r="D702" s="71">
        <v>632</v>
      </c>
      <c r="E702" s="65" t="s">
        <v>841</v>
      </c>
    </row>
    <row r="703" spans="1:5" ht="15.75" hidden="1" thickBot="1" x14ac:dyDescent="0.3">
      <c r="A703" s="65" t="s">
        <v>3683</v>
      </c>
      <c r="B703" s="71">
        <v>380</v>
      </c>
      <c r="C703" s="65" t="s">
        <v>70</v>
      </c>
      <c r="D703" s="71">
        <v>867</v>
      </c>
      <c r="E703" s="65" t="s">
        <v>845</v>
      </c>
    </row>
    <row r="704" spans="1:5" ht="15.75" hidden="1" thickBot="1" x14ac:dyDescent="0.3">
      <c r="A704" s="65" t="s">
        <v>3683</v>
      </c>
      <c r="B704" s="71">
        <v>270</v>
      </c>
      <c r="C704" s="65" t="s">
        <v>71</v>
      </c>
      <c r="D704" s="71">
        <v>1</v>
      </c>
      <c r="E704" s="65" t="s">
        <v>713</v>
      </c>
    </row>
    <row r="705" spans="1:5" ht="15.75" hidden="1" thickBot="1" x14ac:dyDescent="0.3">
      <c r="A705" s="65" t="s">
        <v>3683</v>
      </c>
      <c r="B705" s="71">
        <v>270</v>
      </c>
      <c r="C705" s="65" t="s">
        <v>71</v>
      </c>
      <c r="D705" s="71">
        <v>89</v>
      </c>
      <c r="E705" s="65" t="s">
        <v>714</v>
      </c>
    </row>
    <row r="706" spans="1:5" ht="15.75" hidden="1" thickBot="1" x14ac:dyDescent="0.3">
      <c r="A706" s="65" t="s">
        <v>3683</v>
      </c>
      <c r="B706" s="71">
        <v>270</v>
      </c>
      <c r="C706" s="65" t="s">
        <v>71</v>
      </c>
      <c r="D706" s="71">
        <v>177</v>
      </c>
      <c r="E706" s="65" t="s">
        <v>715</v>
      </c>
    </row>
    <row r="707" spans="1:5" ht="15.75" hidden="1" thickBot="1" x14ac:dyDescent="0.3">
      <c r="A707" s="65" t="s">
        <v>3683</v>
      </c>
      <c r="B707" s="71">
        <v>270</v>
      </c>
      <c r="C707" s="65" t="s">
        <v>71</v>
      </c>
      <c r="D707" s="71">
        <v>456</v>
      </c>
      <c r="E707" s="65" t="s">
        <v>716</v>
      </c>
    </row>
    <row r="708" spans="1:5" ht="15.75" hidden="1" thickBot="1" x14ac:dyDescent="0.3">
      <c r="A708" s="65" t="s">
        <v>3683</v>
      </c>
      <c r="B708" s="71">
        <v>270</v>
      </c>
      <c r="C708" s="65" t="s">
        <v>71</v>
      </c>
      <c r="D708" s="71">
        <v>500</v>
      </c>
      <c r="E708" s="65" t="s">
        <v>717</v>
      </c>
    </row>
    <row r="709" spans="1:5" ht="15.75" hidden="1" thickBot="1" x14ac:dyDescent="0.3">
      <c r="A709" s="65" t="s">
        <v>3683</v>
      </c>
      <c r="B709" s="71">
        <v>270</v>
      </c>
      <c r="C709" s="65" t="s">
        <v>71</v>
      </c>
      <c r="D709" s="71">
        <v>632</v>
      </c>
      <c r="E709" s="65" t="s">
        <v>718</v>
      </c>
    </row>
    <row r="710" spans="1:5" ht="15.75" hidden="1" thickBot="1" x14ac:dyDescent="0.3">
      <c r="A710" s="65" t="s">
        <v>3683</v>
      </c>
      <c r="B710" s="71">
        <v>270</v>
      </c>
      <c r="C710" s="65" t="s">
        <v>71</v>
      </c>
      <c r="D710" s="71">
        <v>779</v>
      </c>
      <c r="E710" s="65" t="s">
        <v>719</v>
      </c>
    </row>
    <row r="711" spans="1:5" ht="15.75" hidden="1" thickBot="1" x14ac:dyDescent="0.3">
      <c r="A711" s="65" t="s">
        <v>3683</v>
      </c>
      <c r="B711" s="71">
        <v>140</v>
      </c>
      <c r="C711" s="65" t="s">
        <v>72</v>
      </c>
      <c r="D711" s="71">
        <v>50</v>
      </c>
      <c r="E711" s="65" t="s">
        <v>614</v>
      </c>
    </row>
    <row r="712" spans="1:5" ht="15.75" hidden="1" thickBot="1" x14ac:dyDescent="0.3">
      <c r="A712" s="65" t="s">
        <v>3683</v>
      </c>
      <c r="B712" s="71">
        <v>140</v>
      </c>
      <c r="C712" s="65" t="s">
        <v>72</v>
      </c>
      <c r="D712" s="71">
        <v>47</v>
      </c>
      <c r="E712" s="65" t="s">
        <v>612</v>
      </c>
    </row>
    <row r="713" spans="1:5" ht="15.75" hidden="1" thickBot="1" x14ac:dyDescent="0.3">
      <c r="A713" s="65" t="s">
        <v>3683</v>
      </c>
      <c r="B713" s="71">
        <v>140</v>
      </c>
      <c r="C713" s="65" t="s">
        <v>72</v>
      </c>
      <c r="D713" s="71">
        <v>48</v>
      </c>
      <c r="E713" s="65" t="s">
        <v>613</v>
      </c>
    </row>
    <row r="714" spans="1:5" ht="15.75" hidden="1" thickBot="1" x14ac:dyDescent="0.3">
      <c r="A714" s="65" t="s">
        <v>3683</v>
      </c>
      <c r="B714" s="71">
        <v>140</v>
      </c>
      <c r="C714" s="65" t="s">
        <v>72</v>
      </c>
      <c r="D714" s="71">
        <v>45</v>
      </c>
      <c r="E714" s="65" t="s">
        <v>610</v>
      </c>
    </row>
    <row r="715" spans="1:5" ht="15.75" hidden="1" thickBot="1" x14ac:dyDescent="0.3">
      <c r="A715" s="65" t="s">
        <v>3683</v>
      </c>
      <c r="B715" s="71">
        <v>140</v>
      </c>
      <c r="C715" s="65" t="s">
        <v>72</v>
      </c>
      <c r="D715" s="71">
        <v>46</v>
      </c>
      <c r="E715" s="65" t="s">
        <v>611</v>
      </c>
    </row>
    <row r="716" spans="1:5" ht="15.75" hidden="1" thickBot="1" x14ac:dyDescent="0.3">
      <c r="A716" s="65" t="s">
        <v>3683</v>
      </c>
      <c r="B716" s="71">
        <v>140</v>
      </c>
      <c r="C716" s="65" t="s">
        <v>72</v>
      </c>
      <c r="D716" s="71">
        <v>177</v>
      </c>
      <c r="E716" s="65" t="s">
        <v>615</v>
      </c>
    </row>
    <row r="717" spans="1:5" ht="15.75" hidden="1" thickBot="1" x14ac:dyDescent="0.3">
      <c r="A717" s="65" t="s">
        <v>3683</v>
      </c>
      <c r="B717" s="71">
        <v>140</v>
      </c>
      <c r="C717" s="65" t="s">
        <v>72</v>
      </c>
      <c r="D717" s="71">
        <v>456</v>
      </c>
      <c r="E717" s="65" t="s">
        <v>616</v>
      </c>
    </row>
    <row r="718" spans="1:5" ht="15.75" hidden="1" thickBot="1" x14ac:dyDescent="0.3">
      <c r="A718" s="65" t="s">
        <v>3683</v>
      </c>
      <c r="B718" s="71">
        <v>140</v>
      </c>
      <c r="C718" s="65" t="s">
        <v>72</v>
      </c>
      <c r="D718" s="71">
        <v>632</v>
      </c>
      <c r="E718" s="65" t="s">
        <v>617</v>
      </c>
    </row>
    <row r="719" spans="1:5" ht="15.75" hidden="1" thickBot="1" x14ac:dyDescent="0.3">
      <c r="A719" s="65" t="s">
        <v>3683</v>
      </c>
      <c r="B719" s="71">
        <v>295</v>
      </c>
      <c r="C719" s="65" t="s">
        <v>73</v>
      </c>
      <c r="D719" s="71">
        <v>2</v>
      </c>
      <c r="E719" s="65" t="s">
        <v>738</v>
      </c>
    </row>
    <row r="720" spans="1:5" ht="15.75" hidden="1" thickBot="1" x14ac:dyDescent="0.3">
      <c r="A720" s="65" t="s">
        <v>3683</v>
      </c>
      <c r="B720" s="71">
        <v>295</v>
      </c>
      <c r="C720" s="65" t="s">
        <v>73</v>
      </c>
      <c r="D720" s="71">
        <v>89</v>
      </c>
      <c r="E720" s="65" t="s">
        <v>739</v>
      </c>
    </row>
    <row r="721" spans="1:5" ht="15.75" hidden="1" thickBot="1" x14ac:dyDescent="0.3">
      <c r="A721" s="65" t="s">
        <v>3683</v>
      </c>
      <c r="B721" s="71">
        <v>295</v>
      </c>
      <c r="C721" s="65" t="s">
        <v>73</v>
      </c>
      <c r="D721" s="71">
        <v>95</v>
      </c>
      <c r="E721" s="65" t="s">
        <v>740</v>
      </c>
    </row>
    <row r="722" spans="1:5" ht="15.75" hidden="1" thickBot="1" x14ac:dyDescent="0.3">
      <c r="A722" s="65" t="s">
        <v>3683</v>
      </c>
      <c r="B722" s="71">
        <v>295</v>
      </c>
      <c r="C722" s="65" t="s">
        <v>73</v>
      </c>
      <c r="D722" s="71">
        <v>105</v>
      </c>
      <c r="E722" s="65" t="s">
        <v>741</v>
      </c>
    </row>
    <row r="723" spans="1:5" ht="15.75" hidden="1" thickBot="1" x14ac:dyDescent="0.3">
      <c r="A723" s="65" t="s">
        <v>3683</v>
      </c>
      <c r="B723" s="71">
        <v>295</v>
      </c>
      <c r="C723" s="65" t="s">
        <v>73</v>
      </c>
      <c r="D723" s="71">
        <v>595</v>
      </c>
      <c r="E723" s="65" t="s">
        <v>745</v>
      </c>
    </row>
    <row r="724" spans="1:5" ht="15.75" hidden="1" thickBot="1" x14ac:dyDescent="0.3">
      <c r="A724" s="65" t="s">
        <v>3683</v>
      </c>
      <c r="B724" s="71">
        <v>295</v>
      </c>
      <c r="C724" s="65" t="s">
        <v>73</v>
      </c>
      <c r="D724" s="71">
        <v>510</v>
      </c>
      <c r="E724" s="65" t="s">
        <v>743</v>
      </c>
    </row>
    <row r="725" spans="1:5" ht="15.75" hidden="1" thickBot="1" x14ac:dyDescent="0.3">
      <c r="A725" s="65" t="s">
        <v>3683</v>
      </c>
      <c r="B725" s="71">
        <v>295</v>
      </c>
      <c r="C725" s="65" t="s">
        <v>73</v>
      </c>
      <c r="D725" s="71">
        <v>500</v>
      </c>
      <c r="E725" s="65" t="s">
        <v>742</v>
      </c>
    </row>
    <row r="726" spans="1:5" ht="15.75" hidden="1" thickBot="1" x14ac:dyDescent="0.3">
      <c r="A726" s="65" t="s">
        <v>3683</v>
      </c>
      <c r="B726" s="71">
        <v>295</v>
      </c>
      <c r="C726" s="65" t="s">
        <v>73</v>
      </c>
      <c r="D726" s="71">
        <v>589</v>
      </c>
      <c r="E726" s="65" t="s">
        <v>744</v>
      </c>
    </row>
    <row r="727" spans="1:5" ht="15.75" hidden="1" thickBot="1" x14ac:dyDescent="0.3">
      <c r="A727" s="65" t="s">
        <v>3683</v>
      </c>
      <c r="B727" s="71">
        <v>295</v>
      </c>
      <c r="C727" s="65" t="s">
        <v>73</v>
      </c>
      <c r="D727" s="71">
        <v>633</v>
      </c>
      <c r="E727" s="65" t="s">
        <v>747</v>
      </c>
    </row>
    <row r="728" spans="1:5" ht="15.75" hidden="1" thickBot="1" x14ac:dyDescent="0.3">
      <c r="A728" s="65" t="s">
        <v>3683</v>
      </c>
      <c r="B728" s="71">
        <v>295</v>
      </c>
      <c r="C728" s="65" t="s">
        <v>73</v>
      </c>
      <c r="D728" s="71">
        <v>632</v>
      </c>
      <c r="E728" s="65" t="s">
        <v>746</v>
      </c>
    </row>
    <row r="729" spans="1:5" ht="15.75" hidden="1" thickBot="1" x14ac:dyDescent="0.3">
      <c r="A729" s="65" t="s">
        <v>3683</v>
      </c>
      <c r="B729" s="71">
        <v>295</v>
      </c>
      <c r="C729" s="65" t="s">
        <v>73</v>
      </c>
      <c r="D729" s="71">
        <v>735</v>
      </c>
      <c r="E729" s="65" t="s">
        <v>748</v>
      </c>
    </row>
    <row r="730" spans="1:5" ht="15.75" hidden="1" thickBot="1" x14ac:dyDescent="0.3">
      <c r="A730" s="65" t="s">
        <v>3683</v>
      </c>
      <c r="B730" s="71">
        <v>295</v>
      </c>
      <c r="C730" s="65" t="s">
        <v>73</v>
      </c>
      <c r="D730" s="71">
        <v>779</v>
      </c>
      <c r="E730" s="65" t="s">
        <v>749</v>
      </c>
    </row>
    <row r="731" spans="1:5" ht="15.75" hidden="1" thickBot="1" x14ac:dyDescent="0.3">
      <c r="A731" s="65" t="s">
        <v>3683</v>
      </c>
      <c r="B731" s="71">
        <v>295</v>
      </c>
      <c r="C731" s="65" t="s">
        <v>73</v>
      </c>
      <c r="D731" s="71">
        <v>868</v>
      </c>
      <c r="E731" s="65" t="s">
        <v>751</v>
      </c>
    </row>
    <row r="732" spans="1:5" ht="15.75" hidden="1" thickBot="1" x14ac:dyDescent="0.3">
      <c r="A732" s="65" t="s">
        <v>3683</v>
      </c>
      <c r="B732" s="71">
        <v>295</v>
      </c>
      <c r="C732" s="65" t="s">
        <v>73</v>
      </c>
      <c r="D732" s="71">
        <v>867</v>
      </c>
      <c r="E732" s="65" t="s">
        <v>750</v>
      </c>
    </row>
    <row r="733" spans="1:5" ht="15.75" hidden="1" thickBot="1" x14ac:dyDescent="0.3">
      <c r="A733" s="65" t="s">
        <v>3683</v>
      </c>
      <c r="B733" s="71">
        <v>350</v>
      </c>
      <c r="C733" s="65" t="s">
        <v>74</v>
      </c>
      <c r="D733" s="71">
        <v>1</v>
      </c>
      <c r="E733" s="65" t="s">
        <v>774</v>
      </c>
    </row>
    <row r="734" spans="1:5" ht="15.75" hidden="1" thickBot="1" x14ac:dyDescent="0.3">
      <c r="A734" s="65" t="s">
        <v>3683</v>
      </c>
      <c r="B734" s="71">
        <v>350</v>
      </c>
      <c r="C734" s="65" t="s">
        <v>74</v>
      </c>
      <c r="D734" s="71">
        <v>2</v>
      </c>
      <c r="E734" s="65" t="s">
        <v>775</v>
      </c>
    </row>
    <row r="735" spans="1:5" ht="15.75" hidden="1" thickBot="1" x14ac:dyDescent="0.3">
      <c r="A735" s="65" t="s">
        <v>3683</v>
      </c>
      <c r="B735" s="71">
        <v>350</v>
      </c>
      <c r="C735" s="65" t="s">
        <v>74</v>
      </c>
      <c r="D735" s="71">
        <v>45</v>
      </c>
      <c r="E735" s="65" t="s">
        <v>776</v>
      </c>
    </row>
    <row r="736" spans="1:5" ht="15.75" hidden="1" thickBot="1" x14ac:dyDescent="0.3">
      <c r="A736" s="65" t="s">
        <v>3683</v>
      </c>
      <c r="B736" s="71">
        <v>350</v>
      </c>
      <c r="C736" s="65" t="s">
        <v>74</v>
      </c>
      <c r="D736" s="71">
        <v>89</v>
      </c>
      <c r="E736" s="65" t="s">
        <v>777</v>
      </c>
    </row>
    <row r="737" spans="1:5" ht="15.75" hidden="1" thickBot="1" x14ac:dyDescent="0.3">
      <c r="A737" s="65" t="s">
        <v>3683</v>
      </c>
      <c r="B737" s="71">
        <v>350</v>
      </c>
      <c r="C737" s="65" t="s">
        <v>74</v>
      </c>
      <c r="D737" s="71">
        <v>92</v>
      </c>
      <c r="E737" s="65" t="s">
        <v>780</v>
      </c>
    </row>
    <row r="738" spans="1:5" ht="15.75" hidden="1" thickBot="1" x14ac:dyDescent="0.3">
      <c r="A738" s="65" t="s">
        <v>3683</v>
      </c>
      <c r="B738" s="71">
        <v>350</v>
      </c>
      <c r="C738" s="65" t="s">
        <v>74</v>
      </c>
      <c r="D738" s="71">
        <v>90</v>
      </c>
      <c r="E738" s="65" t="s">
        <v>778</v>
      </c>
    </row>
    <row r="739" spans="1:5" ht="15.75" hidden="1" thickBot="1" x14ac:dyDescent="0.3">
      <c r="A739" s="65" t="s">
        <v>3683</v>
      </c>
      <c r="B739" s="71">
        <v>350</v>
      </c>
      <c r="C739" s="65" t="s">
        <v>74</v>
      </c>
      <c r="D739" s="71">
        <v>91</v>
      </c>
      <c r="E739" s="65" t="s">
        <v>779</v>
      </c>
    </row>
    <row r="740" spans="1:5" ht="15.75" hidden="1" thickBot="1" x14ac:dyDescent="0.3">
      <c r="A740" s="65" t="s">
        <v>3683</v>
      </c>
      <c r="B740" s="71">
        <v>350</v>
      </c>
      <c r="C740" s="65" t="s">
        <v>74</v>
      </c>
      <c r="D740" s="71">
        <v>133</v>
      </c>
      <c r="E740" s="65" t="s">
        <v>781</v>
      </c>
    </row>
    <row r="741" spans="1:5" ht="15.75" hidden="1" thickBot="1" x14ac:dyDescent="0.3">
      <c r="A741" s="65" t="s">
        <v>3683</v>
      </c>
      <c r="B741" s="71">
        <v>350</v>
      </c>
      <c r="C741" s="65" t="s">
        <v>74</v>
      </c>
      <c r="D741" s="71">
        <v>177</v>
      </c>
      <c r="E741" s="65" t="s">
        <v>783</v>
      </c>
    </row>
    <row r="742" spans="1:5" ht="15.75" hidden="1" thickBot="1" x14ac:dyDescent="0.3">
      <c r="A742" s="65" t="s">
        <v>3683</v>
      </c>
      <c r="B742" s="71">
        <v>350</v>
      </c>
      <c r="C742" s="65" t="s">
        <v>74</v>
      </c>
      <c r="D742" s="71">
        <v>178</v>
      </c>
      <c r="E742" s="65" t="s">
        <v>784</v>
      </c>
    </row>
    <row r="743" spans="1:5" ht="15.75" hidden="1" thickBot="1" x14ac:dyDescent="0.3">
      <c r="A743" s="65" t="s">
        <v>3683</v>
      </c>
      <c r="B743" s="71">
        <v>350</v>
      </c>
      <c r="C743" s="65" t="s">
        <v>74</v>
      </c>
      <c r="D743" s="71">
        <v>585</v>
      </c>
      <c r="E743" s="65" t="s">
        <v>795</v>
      </c>
    </row>
    <row r="744" spans="1:5" ht="15.75" hidden="1" thickBot="1" x14ac:dyDescent="0.3">
      <c r="A744" s="65" t="s">
        <v>3683</v>
      </c>
      <c r="B744" s="71">
        <v>350</v>
      </c>
      <c r="C744" s="65" t="s">
        <v>74</v>
      </c>
      <c r="D744" s="71">
        <v>180</v>
      </c>
      <c r="E744" s="65" t="s">
        <v>786</v>
      </c>
    </row>
    <row r="745" spans="1:5" ht="15.75" hidden="1" thickBot="1" x14ac:dyDescent="0.3">
      <c r="A745" s="65" t="s">
        <v>3683</v>
      </c>
      <c r="B745" s="71">
        <v>350</v>
      </c>
      <c r="C745" s="65" t="s">
        <v>74</v>
      </c>
      <c r="D745" s="71">
        <v>182</v>
      </c>
      <c r="E745" s="65" t="s">
        <v>788</v>
      </c>
    </row>
    <row r="746" spans="1:5" ht="15.75" hidden="1" thickBot="1" x14ac:dyDescent="0.3">
      <c r="A746" s="65" t="s">
        <v>3683</v>
      </c>
      <c r="B746" s="71">
        <v>350</v>
      </c>
      <c r="C746" s="65" t="s">
        <v>74</v>
      </c>
      <c r="D746" s="71">
        <v>300</v>
      </c>
      <c r="E746" s="65" t="s">
        <v>790</v>
      </c>
    </row>
    <row r="747" spans="1:5" ht="15.75" hidden="1" thickBot="1" x14ac:dyDescent="0.3">
      <c r="A747" s="65" t="s">
        <v>3683</v>
      </c>
      <c r="B747" s="71">
        <v>350</v>
      </c>
      <c r="C747" s="65" t="s">
        <v>74</v>
      </c>
      <c r="D747" s="71">
        <v>181</v>
      </c>
      <c r="E747" s="65" t="s">
        <v>787</v>
      </c>
    </row>
    <row r="748" spans="1:5" ht="15.75" hidden="1" thickBot="1" x14ac:dyDescent="0.3">
      <c r="A748" s="65" t="s">
        <v>3683</v>
      </c>
      <c r="B748" s="71">
        <v>350</v>
      </c>
      <c r="C748" s="65" t="s">
        <v>74</v>
      </c>
      <c r="D748" s="71">
        <v>179</v>
      </c>
      <c r="E748" s="65" t="s">
        <v>785</v>
      </c>
    </row>
    <row r="749" spans="1:5" ht="15.75" hidden="1" thickBot="1" x14ac:dyDescent="0.3">
      <c r="A749" s="65" t="s">
        <v>3683</v>
      </c>
      <c r="B749" s="71">
        <v>350</v>
      </c>
      <c r="C749" s="65" t="s">
        <v>74</v>
      </c>
      <c r="D749" s="71">
        <v>187</v>
      </c>
      <c r="E749" s="65" t="s">
        <v>789</v>
      </c>
    </row>
    <row r="750" spans="1:5" ht="15.75" hidden="1" thickBot="1" x14ac:dyDescent="0.3">
      <c r="A750" s="65" t="s">
        <v>3683</v>
      </c>
      <c r="B750" s="71">
        <v>350</v>
      </c>
      <c r="C750" s="65" t="s">
        <v>74</v>
      </c>
      <c r="D750" s="71">
        <v>221</v>
      </c>
      <c r="E750" s="65" t="s">
        <v>728</v>
      </c>
    </row>
    <row r="751" spans="1:5" ht="15.75" hidden="1" thickBot="1" x14ac:dyDescent="0.3">
      <c r="A751" s="65" t="s">
        <v>3683</v>
      </c>
      <c r="B751" s="71">
        <v>350</v>
      </c>
      <c r="C751" s="65" t="s">
        <v>74</v>
      </c>
      <c r="D751" s="71">
        <v>501</v>
      </c>
      <c r="E751" s="65" t="s">
        <v>792</v>
      </c>
    </row>
    <row r="752" spans="1:5" ht="15.75" hidden="1" thickBot="1" x14ac:dyDescent="0.3">
      <c r="A752" s="65" t="s">
        <v>3683</v>
      </c>
      <c r="B752" s="71">
        <v>350</v>
      </c>
      <c r="C752" s="65" t="s">
        <v>74</v>
      </c>
      <c r="D752" s="71">
        <v>521</v>
      </c>
      <c r="E752" s="65" t="s">
        <v>794</v>
      </c>
    </row>
    <row r="753" spans="1:5" ht="15.75" hidden="1" thickBot="1" x14ac:dyDescent="0.3">
      <c r="A753" s="65" t="s">
        <v>3683</v>
      </c>
      <c r="B753" s="71">
        <v>350</v>
      </c>
      <c r="C753" s="65" t="s">
        <v>74</v>
      </c>
      <c r="D753" s="71">
        <v>500</v>
      </c>
      <c r="E753" s="65" t="s">
        <v>791</v>
      </c>
    </row>
    <row r="754" spans="1:5" ht="15.75" hidden="1" thickBot="1" x14ac:dyDescent="0.3">
      <c r="A754" s="65" t="s">
        <v>3683</v>
      </c>
      <c r="B754" s="71">
        <v>350</v>
      </c>
      <c r="C754" s="65" t="s">
        <v>74</v>
      </c>
      <c r="D754" s="71">
        <v>502</v>
      </c>
      <c r="E754" s="65" t="s">
        <v>793</v>
      </c>
    </row>
    <row r="755" spans="1:5" ht="15.75" hidden="1" thickBot="1" x14ac:dyDescent="0.3">
      <c r="A755" s="65" t="s">
        <v>3683</v>
      </c>
      <c r="B755" s="71">
        <v>350</v>
      </c>
      <c r="C755" s="65" t="s">
        <v>74</v>
      </c>
      <c r="D755" s="71">
        <v>632</v>
      </c>
      <c r="E755" s="65" t="s">
        <v>796</v>
      </c>
    </row>
    <row r="756" spans="1:5" ht="15.75" hidden="1" thickBot="1" x14ac:dyDescent="0.3">
      <c r="A756" s="65" t="s">
        <v>3683</v>
      </c>
      <c r="B756" s="71">
        <v>350</v>
      </c>
      <c r="C756" s="65" t="s">
        <v>74</v>
      </c>
      <c r="D756" s="71">
        <v>888</v>
      </c>
      <c r="E756" s="65" t="s">
        <v>801</v>
      </c>
    </row>
    <row r="757" spans="1:5" ht="15.75" hidden="1" thickBot="1" x14ac:dyDescent="0.3">
      <c r="A757" s="65" t="s">
        <v>3683</v>
      </c>
      <c r="B757" s="71">
        <v>350</v>
      </c>
      <c r="C757" s="65" t="s">
        <v>74</v>
      </c>
      <c r="D757" s="71">
        <v>702</v>
      </c>
      <c r="E757" s="65" t="s">
        <v>797</v>
      </c>
    </row>
    <row r="758" spans="1:5" ht="15.75" hidden="1" thickBot="1" x14ac:dyDescent="0.3">
      <c r="A758" s="65" t="s">
        <v>3683</v>
      </c>
      <c r="B758" s="71">
        <v>350</v>
      </c>
      <c r="C758" s="65" t="s">
        <v>74</v>
      </c>
      <c r="D758" s="71">
        <v>999</v>
      </c>
      <c r="E758" s="65" t="s">
        <v>802</v>
      </c>
    </row>
    <row r="759" spans="1:5" ht="15.75" hidden="1" thickBot="1" x14ac:dyDescent="0.3">
      <c r="A759" s="65" t="s">
        <v>3683</v>
      </c>
      <c r="B759" s="71">
        <v>350</v>
      </c>
      <c r="C759" s="65" t="s">
        <v>74</v>
      </c>
      <c r="D759" s="71">
        <v>171</v>
      </c>
      <c r="E759" s="65" t="s">
        <v>782</v>
      </c>
    </row>
    <row r="760" spans="1:5" ht="15.75" hidden="1" thickBot="1" x14ac:dyDescent="0.3">
      <c r="A760" s="65" t="s">
        <v>3683</v>
      </c>
      <c r="B760" s="71">
        <v>350</v>
      </c>
      <c r="C760" s="65" t="s">
        <v>74</v>
      </c>
      <c r="D760" s="71">
        <v>735</v>
      </c>
      <c r="E760" s="65" t="s">
        <v>798</v>
      </c>
    </row>
    <row r="761" spans="1:5" ht="15.75" hidden="1" thickBot="1" x14ac:dyDescent="0.3">
      <c r="A761" s="65" t="s">
        <v>3683</v>
      </c>
      <c r="B761" s="71">
        <v>350</v>
      </c>
      <c r="C761" s="65" t="s">
        <v>74</v>
      </c>
      <c r="D761" s="71">
        <v>825</v>
      </c>
      <c r="E761" s="65" t="s">
        <v>799</v>
      </c>
    </row>
    <row r="762" spans="1:5" ht="15.75" hidden="1" thickBot="1" x14ac:dyDescent="0.3">
      <c r="A762" s="65" t="s">
        <v>3683</v>
      </c>
      <c r="B762" s="71">
        <v>350</v>
      </c>
      <c r="C762" s="65" t="s">
        <v>74</v>
      </c>
      <c r="D762" s="71">
        <v>867</v>
      </c>
      <c r="E762" s="65" t="s">
        <v>800</v>
      </c>
    </row>
    <row r="763" spans="1:5" ht="15.75" hidden="1" thickBot="1" x14ac:dyDescent="0.3">
      <c r="A763" s="65" t="s">
        <v>3683</v>
      </c>
      <c r="B763" s="71">
        <v>930</v>
      </c>
      <c r="C763" s="65" t="s">
        <v>75</v>
      </c>
      <c r="D763" s="71">
        <v>4</v>
      </c>
      <c r="E763" s="65" t="s">
        <v>1811</v>
      </c>
    </row>
    <row r="764" spans="1:5" ht="15.75" hidden="1" thickBot="1" x14ac:dyDescent="0.3">
      <c r="A764" s="65" t="s">
        <v>3683</v>
      </c>
      <c r="B764" s="71">
        <v>930</v>
      </c>
      <c r="C764" s="65" t="s">
        <v>75</v>
      </c>
      <c r="D764" s="71">
        <v>3</v>
      </c>
      <c r="E764" s="65" t="s">
        <v>1810</v>
      </c>
    </row>
    <row r="765" spans="1:5" ht="15.75" hidden="1" thickBot="1" x14ac:dyDescent="0.3">
      <c r="A765" s="65" t="s">
        <v>3683</v>
      </c>
      <c r="B765" s="71">
        <v>930</v>
      </c>
      <c r="C765" s="65" t="s">
        <v>75</v>
      </c>
      <c r="D765" s="71">
        <v>2</v>
      </c>
      <c r="E765" s="65" t="s">
        <v>1809</v>
      </c>
    </row>
    <row r="766" spans="1:5" ht="15.75" hidden="1" thickBot="1" x14ac:dyDescent="0.3">
      <c r="A766" s="65" t="s">
        <v>3683</v>
      </c>
      <c r="B766" s="71">
        <v>930</v>
      </c>
      <c r="C766" s="65" t="s">
        <v>75</v>
      </c>
      <c r="D766" s="71">
        <v>90</v>
      </c>
      <c r="E766" s="65" t="s">
        <v>1812</v>
      </c>
    </row>
    <row r="767" spans="1:5" ht="15.75" hidden="1" thickBot="1" x14ac:dyDescent="0.3">
      <c r="A767" s="65" t="s">
        <v>3683</v>
      </c>
      <c r="B767" s="71">
        <v>930</v>
      </c>
      <c r="C767" s="65" t="s">
        <v>75</v>
      </c>
      <c r="D767" s="71">
        <v>91</v>
      </c>
      <c r="E767" s="65" t="s">
        <v>1813</v>
      </c>
    </row>
    <row r="768" spans="1:5" ht="15.75" hidden="1" thickBot="1" x14ac:dyDescent="0.3">
      <c r="A768" s="65" t="s">
        <v>3683</v>
      </c>
      <c r="B768" s="71">
        <v>930</v>
      </c>
      <c r="C768" s="65" t="s">
        <v>75</v>
      </c>
      <c r="D768" s="71">
        <v>177</v>
      </c>
      <c r="E768" s="65" t="s">
        <v>1814</v>
      </c>
    </row>
    <row r="769" spans="1:5" ht="15.75" hidden="1" thickBot="1" x14ac:dyDescent="0.3">
      <c r="A769" s="65" t="s">
        <v>3683</v>
      </c>
      <c r="B769" s="71">
        <v>930</v>
      </c>
      <c r="C769" s="65" t="s">
        <v>75</v>
      </c>
      <c r="D769" s="71">
        <v>501</v>
      </c>
      <c r="E769" s="65" t="s">
        <v>1816</v>
      </c>
    </row>
    <row r="770" spans="1:5" ht="15.75" hidden="1" thickBot="1" x14ac:dyDescent="0.3">
      <c r="A770" s="65" t="s">
        <v>3683</v>
      </c>
      <c r="B770" s="71">
        <v>930</v>
      </c>
      <c r="C770" s="65" t="s">
        <v>75</v>
      </c>
      <c r="D770" s="71">
        <v>500</v>
      </c>
      <c r="E770" s="65" t="s">
        <v>1815</v>
      </c>
    </row>
    <row r="771" spans="1:5" ht="15.75" hidden="1" thickBot="1" x14ac:dyDescent="0.3">
      <c r="A771" s="65" t="s">
        <v>3683</v>
      </c>
      <c r="B771" s="71">
        <v>930</v>
      </c>
      <c r="C771" s="65" t="s">
        <v>75</v>
      </c>
      <c r="D771" s="71">
        <v>691</v>
      </c>
      <c r="E771" s="65" t="s">
        <v>1817</v>
      </c>
    </row>
    <row r="772" spans="1:5" ht="15.75" hidden="1" thickBot="1" x14ac:dyDescent="0.3">
      <c r="A772" s="65" t="s">
        <v>3683</v>
      </c>
      <c r="B772" s="71">
        <v>930</v>
      </c>
      <c r="C772" s="65" t="s">
        <v>75</v>
      </c>
      <c r="D772" s="71">
        <v>740</v>
      </c>
      <c r="E772" s="65" t="s">
        <v>1818</v>
      </c>
    </row>
    <row r="773" spans="1:5" ht="15.75" hidden="1" thickBot="1" x14ac:dyDescent="0.3">
      <c r="A773" s="65" t="s">
        <v>3683</v>
      </c>
      <c r="B773" s="71">
        <v>548</v>
      </c>
      <c r="C773" s="65" t="s">
        <v>76</v>
      </c>
      <c r="D773" s="71">
        <v>345</v>
      </c>
      <c r="E773" s="65" t="s">
        <v>1191</v>
      </c>
    </row>
    <row r="774" spans="1:5" ht="15.75" hidden="1" thickBot="1" x14ac:dyDescent="0.3">
      <c r="A774" s="65" t="s">
        <v>3683</v>
      </c>
      <c r="B774" s="71">
        <v>548</v>
      </c>
      <c r="C774" s="65" t="s">
        <v>76</v>
      </c>
      <c r="D774" s="71">
        <v>177</v>
      </c>
      <c r="E774" s="65" t="s">
        <v>1189</v>
      </c>
    </row>
    <row r="775" spans="1:5" ht="15.75" hidden="1" thickBot="1" x14ac:dyDescent="0.3">
      <c r="A775" s="65" t="s">
        <v>3683</v>
      </c>
      <c r="B775" s="71">
        <v>548</v>
      </c>
      <c r="C775" s="65" t="s">
        <v>76</v>
      </c>
      <c r="D775" s="71">
        <v>178</v>
      </c>
      <c r="E775" s="65" t="s">
        <v>1190</v>
      </c>
    </row>
    <row r="776" spans="1:5" ht="15.75" hidden="1" thickBot="1" x14ac:dyDescent="0.3">
      <c r="A776" s="65" t="s">
        <v>3683</v>
      </c>
      <c r="B776" s="71">
        <v>548</v>
      </c>
      <c r="C776" s="65" t="s">
        <v>76</v>
      </c>
      <c r="D776" s="71">
        <v>500</v>
      </c>
      <c r="E776" s="65" t="s">
        <v>1192</v>
      </c>
    </row>
    <row r="777" spans="1:5" ht="15.75" hidden="1" thickBot="1" x14ac:dyDescent="0.3">
      <c r="A777" s="65" t="s">
        <v>3683</v>
      </c>
      <c r="B777" s="71">
        <v>550</v>
      </c>
      <c r="C777" s="65" t="s">
        <v>77</v>
      </c>
      <c r="D777" s="71">
        <v>630</v>
      </c>
      <c r="E777" s="65" t="s">
        <v>1193</v>
      </c>
    </row>
    <row r="778" spans="1:5" ht="15.75" hidden="1" thickBot="1" x14ac:dyDescent="0.3">
      <c r="A778" s="65" t="s">
        <v>3683</v>
      </c>
      <c r="B778" s="71">
        <v>550</v>
      </c>
      <c r="C778" s="65" t="s">
        <v>77</v>
      </c>
      <c r="D778" s="71">
        <v>632</v>
      </c>
      <c r="E778" s="65" t="s">
        <v>1194</v>
      </c>
    </row>
    <row r="779" spans="1:5" ht="15.75" hidden="1" thickBot="1" x14ac:dyDescent="0.3">
      <c r="A779" s="65" t="s">
        <v>3683</v>
      </c>
      <c r="B779" s="71">
        <v>550</v>
      </c>
      <c r="C779" s="65" t="s">
        <v>77</v>
      </c>
      <c r="D779" s="71">
        <v>634</v>
      </c>
      <c r="E779" s="65" t="s">
        <v>1195</v>
      </c>
    </row>
    <row r="780" spans="1:5" ht="15.75" hidden="1" thickBot="1" x14ac:dyDescent="0.3">
      <c r="A780" s="65" t="s">
        <v>3683</v>
      </c>
      <c r="B780" s="71">
        <v>685</v>
      </c>
      <c r="C780" s="65" t="s">
        <v>78</v>
      </c>
      <c r="D780" s="71">
        <v>89</v>
      </c>
      <c r="E780" s="65" t="s">
        <v>1260</v>
      </c>
    </row>
    <row r="781" spans="1:5" ht="15.75" hidden="1" thickBot="1" x14ac:dyDescent="0.3">
      <c r="A781" s="65" t="s">
        <v>3683</v>
      </c>
      <c r="B781" s="71">
        <v>685</v>
      </c>
      <c r="C781" s="65" t="s">
        <v>78</v>
      </c>
      <c r="D781" s="71">
        <v>92</v>
      </c>
      <c r="E781" s="65" t="s">
        <v>1263</v>
      </c>
    </row>
    <row r="782" spans="1:5" ht="15.75" hidden="1" thickBot="1" x14ac:dyDescent="0.3">
      <c r="A782" s="65" t="s">
        <v>3683</v>
      </c>
      <c r="B782" s="71">
        <v>685</v>
      </c>
      <c r="C782" s="65" t="s">
        <v>78</v>
      </c>
      <c r="D782" s="71">
        <v>90</v>
      </c>
      <c r="E782" s="65" t="s">
        <v>1261</v>
      </c>
    </row>
    <row r="783" spans="1:5" ht="15.75" hidden="1" thickBot="1" x14ac:dyDescent="0.3">
      <c r="A783" s="65" t="s">
        <v>3683</v>
      </c>
      <c r="B783" s="71">
        <v>685</v>
      </c>
      <c r="C783" s="65" t="s">
        <v>78</v>
      </c>
      <c r="D783" s="71">
        <v>91</v>
      </c>
      <c r="E783" s="65" t="s">
        <v>1262</v>
      </c>
    </row>
    <row r="784" spans="1:5" ht="15.75" hidden="1" thickBot="1" x14ac:dyDescent="0.3">
      <c r="A784" s="65" t="s">
        <v>3683</v>
      </c>
      <c r="B784" s="71">
        <v>685</v>
      </c>
      <c r="C784" s="65" t="s">
        <v>78</v>
      </c>
      <c r="D784" s="71">
        <v>133</v>
      </c>
      <c r="E784" s="65" t="s">
        <v>1264</v>
      </c>
    </row>
    <row r="785" spans="1:5" ht="15.75" hidden="1" thickBot="1" x14ac:dyDescent="0.3">
      <c r="A785" s="65" t="s">
        <v>3683</v>
      </c>
      <c r="B785" s="71">
        <v>685</v>
      </c>
      <c r="C785" s="65" t="s">
        <v>78</v>
      </c>
      <c r="D785" s="71">
        <v>177</v>
      </c>
      <c r="E785" s="65" t="s">
        <v>1269</v>
      </c>
    </row>
    <row r="786" spans="1:5" ht="15.75" hidden="1" thickBot="1" x14ac:dyDescent="0.3">
      <c r="A786" s="65" t="s">
        <v>3683</v>
      </c>
      <c r="B786" s="71">
        <v>685</v>
      </c>
      <c r="C786" s="65" t="s">
        <v>78</v>
      </c>
      <c r="D786" s="71">
        <v>738</v>
      </c>
      <c r="E786" s="65" t="s">
        <v>1285</v>
      </c>
    </row>
    <row r="787" spans="1:5" ht="15.75" hidden="1" thickBot="1" x14ac:dyDescent="0.3">
      <c r="A787" s="65" t="s">
        <v>3683</v>
      </c>
      <c r="B787" s="71">
        <v>685</v>
      </c>
      <c r="C787" s="65" t="s">
        <v>78</v>
      </c>
      <c r="D787" s="71">
        <v>180</v>
      </c>
      <c r="E787" s="65" t="s">
        <v>1272</v>
      </c>
    </row>
    <row r="788" spans="1:5" ht="15.75" hidden="1" thickBot="1" x14ac:dyDescent="0.3">
      <c r="A788" s="65" t="s">
        <v>3683</v>
      </c>
      <c r="B788" s="71">
        <v>685</v>
      </c>
      <c r="C788" s="65" t="s">
        <v>78</v>
      </c>
      <c r="D788" s="71">
        <v>179</v>
      </c>
      <c r="E788" s="65" t="s">
        <v>1271</v>
      </c>
    </row>
    <row r="789" spans="1:5" ht="15.75" hidden="1" thickBot="1" x14ac:dyDescent="0.3">
      <c r="A789" s="65" t="s">
        <v>3683</v>
      </c>
      <c r="B789" s="71">
        <v>685</v>
      </c>
      <c r="C789" s="65" t="s">
        <v>78</v>
      </c>
      <c r="D789" s="71">
        <v>176</v>
      </c>
      <c r="E789" s="65" t="s">
        <v>1268</v>
      </c>
    </row>
    <row r="790" spans="1:5" ht="15.75" hidden="1" thickBot="1" x14ac:dyDescent="0.3">
      <c r="A790" s="65" t="s">
        <v>3683</v>
      </c>
      <c r="B790" s="71">
        <v>685</v>
      </c>
      <c r="C790" s="65" t="s">
        <v>78</v>
      </c>
      <c r="D790" s="71">
        <v>183</v>
      </c>
      <c r="E790" s="65" t="s">
        <v>1274</v>
      </c>
    </row>
    <row r="791" spans="1:5" ht="15.75" hidden="1" thickBot="1" x14ac:dyDescent="0.3">
      <c r="A791" s="65" t="s">
        <v>3683</v>
      </c>
      <c r="B791" s="71">
        <v>685</v>
      </c>
      <c r="C791" s="65" t="s">
        <v>78</v>
      </c>
      <c r="D791" s="71">
        <v>173</v>
      </c>
      <c r="E791" s="65" t="s">
        <v>1265</v>
      </c>
    </row>
    <row r="792" spans="1:5" ht="15.75" hidden="1" thickBot="1" x14ac:dyDescent="0.3">
      <c r="A792" s="65" t="s">
        <v>3683</v>
      </c>
      <c r="B792" s="71">
        <v>685</v>
      </c>
      <c r="C792" s="65" t="s">
        <v>78</v>
      </c>
      <c r="D792" s="71">
        <v>175</v>
      </c>
      <c r="E792" s="65" t="s">
        <v>1267</v>
      </c>
    </row>
    <row r="793" spans="1:5" ht="15.75" hidden="1" thickBot="1" x14ac:dyDescent="0.3">
      <c r="A793" s="65" t="s">
        <v>3683</v>
      </c>
      <c r="B793" s="71">
        <v>685</v>
      </c>
      <c r="C793" s="65" t="s">
        <v>78</v>
      </c>
      <c r="D793" s="71">
        <v>174</v>
      </c>
      <c r="E793" s="65" t="s">
        <v>1266</v>
      </c>
    </row>
    <row r="794" spans="1:5" ht="15.75" hidden="1" thickBot="1" x14ac:dyDescent="0.3">
      <c r="A794" s="65" t="s">
        <v>3683</v>
      </c>
      <c r="B794" s="71">
        <v>685</v>
      </c>
      <c r="C794" s="65" t="s">
        <v>78</v>
      </c>
      <c r="D794" s="71">
        <v>181</v>
      </c>
      <c r="E794" s="65" t="s">
        <v>1273</v>
      </c>
    </row>
    <row r="795" spans="1:5" ht="15.75" hidden="1" thickBot="1" x14ac:dyDescent="0.3">
      <c r="A795" s="65" t="s">
        <v>3683</v>
      </c>
      <c r="B795" s="71">
        <v>685</v>
      </c>
      <c r="C795" s="65" t="s">
        <v>78</v>
      </c>
      <c r="D795" s="71">
        <v>178</v>
      </c>
      <c r="E795" s="65" t="s">
        <v>1270</v>
      </c>
    </row>
    <row r="796" spans="1:5" ht="15.75" hidden="1" thickBot="1" x14ac:dyDescent="0.3">
      <c r="A796" s="65" t="s">
        <v>3683</v>
      </c>
      <c r="B796" s="71">
        <v>685</v>
      </c>
      <c r="C796" s="65" t="s">
        <v>78</v>
      </c>
      <c r="D796" s="71">
        <v>265</v>
      </c>
      <c r="E796" s="65" t="s">
        <v>1275</v>
      </c>
    </row>
    <row r="797" spans="1:5" ht="15.75" hidden="1" thickBot="1" x14ac:dyDescent="0.3">
      <c r="A797" s="65" t="s">
        <v>3683</v>
      </c>
      <c r="B797" s="71">
        <v>685</v>
      </c>
      <c r="C797" s="65" t="s">
        <v>78</v>
      </c>
      <c r="D797" s="71">
        <v>501</v>
      </c>
      <c r="E797" s="65" t="s">
        <v>1277</v>
      </c>
    </row>
    <row r="798" spans="1:5" ht="15.75" hidden="1" thickBot="1" x14ac:dyDescent="0.3">
      <c r="A798" s="65" t="s">
        <v>3683</v>
      </c>
      <c r="B798" s="71">
        <v>685</v>
      </c>
      <c r="C798" s="65" t="s">
        <v>78</v>
      </c>
      <c r="D798" s="71">
        <v>701</v>
      </c>
      <c r="E798" s="65" t="s">
        <v>1283</v>
      </c>
    </row>
    <row r="799" spans="1:5" ht="15.75" hidden="1" thickBot="1" x14ac:dyDescent="0.3">
      <c r="A799" s="65" t="s">
        <v>3683</v>
      </c>
      <c r="B799" s="71">
        <v>685</v>
      </c>
      <c r="C799" s="65" t="s">
        <v>78</v>
      </c>
      <c r="D799" s="71">
        <v>502</v>
      </c>
      <c r="E799" s="65" t="s">
        <v>1278</v>
      </c>
    </row>
    <row r="800" spans="1:5" ht="15.75" hidden="1" thickBot="1" x14ac:dyDescent="0.3">
      <c r="A800" s="65" t="s">
        <v>3683</v>
      </c>
      <c r="B800" s="71">
        <v>685</v>
      </c>
      <c r="C800" s="65" t="s">
        <v>78</v>
      </c>
      <c r="D800" s="71">
        <v>500</v>
      </c>
      <c r="E800" s="65" t="s">
        <v>1276</v>
      </c>
    </row>
    <row r="801" spans="1:5" ht="15.75" hidden="1" thickBot="1" x14ac:dyDescent="0.3">
      <c r="A801" s="65" t="s">
        <v>3683</v>
      </c>
      <c r="B801" s="71">
        <v>685</v>
      </c>
      <c r="C801" s="65" t="s">
        <v>78</v>
      </c>
      <c r="D801" s="71">
        <v>693</v>
      </c>
      <c r="E801" s="65" t="s">
        <v>1282</v>
      </c>
    </row>
    <row r="802" spans="1:5" ht="15.75" hidden="1" thickBot="1" x14ac:dyDescent="0.3">
      <c r="A802" s="65" t="s">
        <v>3683</v>
      </c>
      <c r="B802" s="71">
        <v>685</v>
      </c>
      <c r="C802" s="65" t="s">
        <v>78</v>
      </c>
      <c r="D802" s="71">
        <v>632</v>
      </c>
      <c r="E802" s="65" t="s">
        <v>1279</v>
      </c>
    </row>
    <row r="803" spans="1:5" ht="15.75" hidden="1" thickBot="1" x14ac:dyDescent="0.3">
      <c r="A803" s="65" t="s">
        <v>3683</v>
      </c>
      <c r="B803" s="71">
        <v>685</v>
      </c>
      <c r="C803" s="65" t="s">
        <v>78</v>
      </c>
      <c r="D803" s="71">
        <v>633</v>
      </c>
      <c r="E803" s="65" t="s">
        <v>1280</v>
      </c>
    </row>
    <row r="804" spans="1:5" ht="15.75" hidden="1" thickBot="1" x14ac:dyDescent="0.3">
      <c r="A804" s="65" t="s">
        <v>3683</v>
      </c>
      <c r="B804" s="71">
        <v>685</v>
      </c>
      <c r="C804" s="65" t="s">
        <v>78</v>
      </c>
      <c r="D804" s="71">
        <v>692</v>
      </c>
      <c r="E804" s="65" t="s">
        <v>1281</v>
      </c>
    </row>
    <row r="805" spans="1:5" ht="15.75" hidden="1" thickBot="1" x14ac:dyDescent="0.3">
      <c r="A805" s="65" t="s">
        <v>3683</v>
      </c>
      <c r="B805" s="71">
        <v>685</v>
      </c>
      <c r="C805" s="65" t="s">
        <v>78</v>
      </c>
      <c r="D805" s="71">
        <v>735</v>
      </c>
      <c r="E805" s="65" t="s">
        <v>1284</v>
      </c>
    </row>
    <row r="806" spans="1:5" ht="15.75" hidden="1" thickBot="1" x14ac:dyDescent="0.3">
      <c r="A806" s="65" t="s">
        <v>3683</v>
      </c>
      <c r="B806" s="71">
        <v>685</v>
      </c>
      <c r="C806" s="65" t="s">
        <v>78</v>
      </c>
      <c r="D806" s="71">
        <v>780</v>
      </c>
      <c r="E806" s="65" t="s">
        <v>1287</v>
      </c>
    </row>
    <row r="807" spans="1:5" ht="15.75" hidden="1" thickBot="1" x14ac:dyDescent="0.3">
      <c r="A807" s="65" t="s">
        <v>3683</v>
      </c>
      <c r="B807" s="71">
        <v>685</v>
      </c>
      <c r="C807" s="65" t="s">
        <v>78</v>
      </c>
      <c r="D807" s="71">
        <v>779</v>
      </c>
      <c r="E807" s="65" t="s">
        <v>1286</v>
      </c>
    </row>
    <row r="808" spans="1:5" ht="15.75" hidden="1" thickBot="1" x14ac:dyDescent="0.3">
      <c r="A808" s="65" t="s">
        <v>3683</v>
      </c>
      <c r="B808" s="71">
        <v>685</v>
      </c>
      <c r="C808" s="65" t="s">
        <v>78</v>
      </c>
      <c r="D808" s="71">
        <v>795</v>
      </c>
      <c r="E808" s="65" t="s">
        <v>1288</v>
      </c>
    </row>
    <row r="809" spans="1:5" ht="15.75" hidden="1" thickBot="1" x14ac:dyDescent="0.3">
      <c r="A809" s="65" t="s">
        <v>3683</v>
      </c>
      <c r="B809" s="71">
        <v>580</v>
      </c>
      <c r="C809" s="65" t="s">
        <v>79</v>
      </c>
      <c r="D809" s="71">
        <v>2</v>
      </c>
      <c r="E809" s="65" t="s">
        <v>1212</v>
      </c>
    </row>
    <row r="810" spans="1:5" ht="15.75" hidden="1" thickBot="1" x14ac:dyDescent="0.3">
      <c r="A810" s="65" t="s">
        <v>3683</v>
      </c>
      <c r="B810" s="71">
        <v>580</v>
      </c>
      <c r="C810" s="65" t="s">
        <v>79</v>
      </c>
      <c r="D810" s="71">
        <v>1</v>
      </c>
      <c r="E810" s="65" t="s">
        <v>1211</v>
      </c>
    </row>
    <row r="811" spans="1:5" ht="15.75" hidden="1" thickBot="1" x14ac:dyDescent="0.3">
      <c r="A811" s="65" t="s">
        <v>3683</v>
      </c>
      <c r="B811" s="71">
        <v>580</v>
      </c>
      <c r="C811" s="65" t="s">
        <v>79</v>
      </c>
      <c r="D811" s="71">
        <v>65</v>
      </c>
      <c r="E811" s="65" t="s">
        <v>1214</v>
      </c>
    </row>
    <row r="812" spans="1:5" ht="15.75" hidden="1" thickBot="1" x14ac:dyDescent="0.3">
      <c r="A812" s="65" t="s">
        <v>3683</v>
      </c>
      <c r="B812" s="71">
        <v>580</v>
      </c>
      <c r="C812" s="65" t="s">
        <v>79</v>
      </c>
      <c r="D812" s="71">
        <v>225</v>
      </c>
      <c r="E812" s="65" t="s">
        <v>1216</v>
      </c>
    </row>
    <row r="813" spans="1:5" ht="15.75" hidden="1" thickBot="1" x14ac:dyDescent="0.3">
      <c r="A813" s="65" t="s">
        <v>3683</v>
      </c>
      <c r="B813" s="71">
        <v>580</v>
      </c>
      <c r="C813" s="65" t="s">
        <v>79</v>
      </c>
      <c r="D813" s="71">
        <v>999</v>
      </c>
      <c r="E813" s="65" t="s">
        <v>79</v>
      </c>
    </row>
    <row r="814" spans="1:5" ht="15.75" hidden="1" thickBot="1" x14ac:dyDescent="0.3">
      <c r="A814" s="65" t="s">
        <v>3683</v>
      </c>
      <c r="B814" s="71">
        <v>580</v>
      </c>
      <c r="C814" s="65" t="s">
        <v>79</v>
      </c>
      <c r="D814" s="71">
        <v>221</v>
      </c>
      <c r="E814" s="65" t="s">
        <v>1215</v>
      </c>
    </row>
    <row r="815" spans="1:5" ht="15.75" hidden="1" thickBot="1" x14ac:dyDescent="0.3">
      <c r="A815" s="65" t="s">
        <v>3683</v>
      </c>
      <c r="B815" s="71">
        <v>580</v>
      </c>
      <c r="C815" s="65" t="s">
        <v>79</v>
      </c>
      <c r="D815" s="71">
        <v>500</v>
      </c>
      <c r="E815" s="65" t="s">
        <v>1217</v>
      </c>
    </row>
    <row r="816" spans="1:5" ht="15.75" hidden="1" thickBot="1" x14ac:dyDescent="0.3">
      <c r="A816" s="65" t="s">
        <v>3683</v>
      </c>
      <c r="B816" s="71">
        <v>580</v>
      </c>
      <c r="C816" s="65" t="s">
        <v>79</v>
      </c>
      <c r="D816" s="71">
        <v>5</v>
      </c>
      <c r="E816" s="65" t="s">
        <v>1213</v>
      </c>
    </row>
    <row r="817" spans="1:5" ht="15.75" hidden="1" thickBot="1" x14ac:dyDescent="0.3">
      <c r="A817" s="65" t="s">
        <v>3683</v>
      </c>
      <c r="B817" s="71">
        <v>580</v>
      </c>
      <c r="C817" s="65" t="s">
        <v>79</v>
      </c>
      <c r="D817" s="71">
        <v>691</v>
      </c>
      <c r="E817" s="65" t="s">
        <v>1218</v>
      </c>
    </row>
    <row r="818" spans="1:5" ht="15.75" hidden="1" thickBot="1" x14ac:dyDescent="0.3">
      <c r="A818" s="65" t="s">
        <v>3683</v>
      </c>
      <c r="B818" s="71">
        <v>580</v>
      </c>
      <c r="C818" s="65" t="s">
        <v>79</v>
      </c>
      <c r="D818" s="71">
        <v>779</v>
      </c>
      <c r="E818" s="65" t="s">
        <v>1220</v>
      </c>
    </row>
    <row r="819" spans="1:5" ht="15.75" hidden="1" thickBot="1" x14ac:dyDescent="0.3">
      <c r="A819" s="65" t="s">
        <v>3683</v>
      </c>
      <c r="B819" s="71">
        <v>580</v>
      </c>
      <c r="C819" s="65" t="s">
        <v>79</v>
      </c>
      <c r="D819" s="71">
        <v>705</v>
      </c>
      <c r="E819" s="65" t="s">
        <v>1219</v>
      </c>
    </row>
    <row r="820" spans="1:5" ht="15.75" hidden="1" thickBot="1" x14ac:dyDescent="0.3">
      <c r="A820" s="65" t="s">
        <v>3683</v>
      </c>
      <c r="B820" s="71">
        <v>555</v>
      </c>
      <c r="C820" s="65" t="s">
        <v>80</v>
      </c>
      <c r="D820" s="71">
        <v>89</v>
      </c>
      <c r="E820" s="65" t="s">
        <v>1196</v>
      </c>
    </row>
    <row r="821" spans="1:5" ht="15.75" hidden="1" thickBot="1" x14ac:dyDescent="0.3">
      <c r="A821" s="65" t="s">
        <v>3683</v>
      </c>
      <c r="B821" s="71">
        <v>555</v>
      </c>
      <c r="C821" s="65" t="s">
        <v>80</v>
      </c>
      <c r="D821" s="71">
        <v>177</v>
      </c>
      <c r="E821" s="65" t="s">
        <v>1197</v>
      </c>
    </row>
    <row r="822" spans="1:5" ht="15.75" hidden="1" thickBot="1" x14ac:dyDescent="0.3">
      <c r="A822" s="65" t="s">
        <v>3683</v>
      </c>
      <c r="B822" s="71">
        <v>555</v>
      </c>
      <c r="C822" s="65" t="s">
        <v>80</v>
      </c>
      <c r="D822" s="71">
        <v>221</v>
      </c>
      <c r="E822" s="65" t="s">
        <v>1198</v>
      </c>
    </row>
    <row r="823" spans="1:5" ht="15.75" hidden="1" thickBot="1" x14ac:dyDescent="0.3">
      <c r="A823" s="65" t="s">
        <v>3683</v>
      </c>
      <c r="B823" s="71">
        <v>555</v>
      </c>
      <c r="C823" s="65" t="s">
        <v>80</v>
      </c>
      <c r="D823" s="71">
        <v>500</v>
      </c>
      <c r="E823" s="65" t="s">
        <v>1199</v>
      </c>
    </row>
    <row r="824" spans="1:5" ht="15.75" hidden="1" thickBot="1" x14ac:dyDescent="0.3">
      <c r="A824" s="65" t="s">
        <v>3683</v>
      </c>
      <c r="B824" s="71">
        <v>555</v>
      </c>
      <c r="C824" s="65" t="s">
        <v>80</v>
      </c>
      <c r="D824" s="71">
        <v>501</v>
      </c>
      <c r="E824" s="65" t="s">
        <v>1200</v>
      </c>
    </row>
    <row r="825" spans="1:5" ht="15.75" hidden="1" thickBot="1" x14ac:dyDescent="0.3">
      <c r="A825" s="65" t="s">
        <v>3683</v>
      </c>
      <c r="B825" s="71">
        <v>555</v>
      </c>
      <c r="C825" s="65" t="s">
        <v>80</v>
      </c>
      <c r="D825" s="71">
        <v>635</v>
      </c>
      <c r="E825" s="65" t="s">
        <v>1203</v>
      </c>
    </row>
    <row r="826" spans="1:5" ht="15.75" hidden="1" thickBot="1" x14ac:dyDescent="0.3">
      <c r="A826" s="65" t="s">
        <v>3683</v>
      </c>
      <c r="B826" s="71">
        <v>555</v>
      </c>
      <c r="C826" s="65" t="s">
        <v>80</v>
      </c>
      <c r="D826" s="71">
        <v>601</v>
      </c>
      <c r="E826" s="65" t="s">
        <v>1201</v>
      </c>
    </row>
    <row r="827" spans="1:5" ht="15.75" hidden="1" thickBot="1" x14ac:dyDescent="0.3">
      <c r="A827" s="65" t="s">
        <v>3683</v>
      </c>
      <c r="B827" s="71">
        <v>555</v>
      </c>
      <c r="C827" s="65" t="s">
        <v>80</v>
      </c>
      <c r="D827" s="71">
        <v>632</v>
      </c>
      <c r="E827" s="65" t="s">
        <v>1202</v>
      </c>
    </row>
    <row r="828" spans="1:5" ht="15.75" hidden="1" thickBot="1" x14ac:dyDescent="0.3">
      <c r="A828" s="65" t="s">
        <v>3683</v>
      </c>
      <c r="B828" s="71">
        <v>555</v>
      </c>
      <c r="C828" s="65" t="s">
        <v>80</v>
      </c>
      <c r="D828" s="71">
        <v>691</v>
      </c>
      <c r="E828" s="65" t="s">
        <v>1204</v>
      </c>
    </row>
    <row r="829" spans="1:5" ht="15.75" hidden="1" thickBot="1" x14ac:dyDescent="0.3">
      <c r="A829" s="65" t="s">
        <v>3683</v>
      </c>
      <c r="B829" s="71">
        <v>555</v>
      </c>
      <c r="C829" s="65" t="s">
        <v>80</v>
      </c>
      <c r="D829" s="71">
        <v>735</v>
      </c>
      <c r="E829" s="65" t="s">
        <v>1205</v>
      </c>
    </row>
    <row r="830" spans="1:5" ht="15.75" hidden="1" thickBot="1" x14ac:dyDescent="0.3">
      <c r="A830" s="65" t="s">
        <v>3683</v>
      </c>
      <c r="B830" s="71">
        <v>555</v>
      </c>
      <c r="C830" s="65" t="s">
        <v>80</v>
      </c>
      <c r="D830" s="71">
        <v>779</v>
      </c>
      <c r="E830" s="65" t="s">
        <v>1206</v>
      </c>
    </row>
    <row r="831" spans="1:5" ht="15.75" hidden="1" thickBot="1" x14ac:dyDescent="0.3">
      <c r="A831" s="65" t="s">
        <v>3683</v>
      </c>
      <c r="B831" s="71">
        <v>748</v>
      </c>
      <c r="C831" s="65" t="s">
        <v>81</v>
      </c>
      <c r="D831" s="71">
        <v>46</v>
      </c>
      <c r="E831" s="65" t="s">
        <v>1299</v>
      </c>
    </row>
    <row r="832" spans="1:5" ht="15.75" hidden="1" thickBot="1" x14ac:dyDescent="0.3">
      <c r="A832" s="65" t="s">
        <v>3683</v>
      </c>
      <c r="B832" s="71">
        <v>748</v>
      </c>
      <c r="C832" s="65" t="s">
        <v>81</v>
      </c>
      <c r="D832" s="71">
        <v>47</v>
      </c>
      <c r="E832" s="65" t="s">
        <v>1300</v>
      </c>
    </row>
    <row r="833" spans="1:5" ht="15.75" hidden="1" thickBot="1" x14ac:dyDescent="0.3">
      <c r="A833" s="65" t="s">
        <v>3683</v>
      </c>
      <c r="B833" s="71">
        <v>748</v>
      </c>
      <c r="C833" s="65" t="s">
        <v>81</v>
      </c>
      <c r="D833" s="71">
        <v>89</v>
      </c>
      <c r="E833" s="65" t="s">
        <v>1301</v>
      </c>
    </row>
    <row r="834" spans="1:5" ht="15.75" hidden="1" thickBot="1" x14ac:dyDescent="0.3">
      <c r="A834" s="65" t="s">
        <v>3683</v>
      </c>
      <c r="B834" s="71">
        <v>748</v>
      </c>
      <c r="C834" s="65" t="s">
        <v>81</v>
      </c>
      <c r="D834" s="71">
        <v>90</v>
      </c>
      <c r="E834" s="65" t="s">
        <v>1302</v>
      </c>
    </row>
    <row r="835" spans="1:5" ht="15.75" hidden="1" thickBot="1" x14ac:dyDescent="0.3">
      <c r="A835" s="65" t="s">
        <v>3683</v>
      </c>
      <c r="B835" s="71">
        <v>748</v>
      </c>
      <c r="C835" s="65" t="s">
        <v>81</v>
      </c>
      <c r="D835" s="71">
        <v>133</v>
      </c>
      <c r="E835" s="65" t="s">
        <v>1303</v>
      </c>
    </row>
    <row r="836" spans="1:5" ht="15.75" hidden="1" thickBot="1" x14ac:dyDescent="0.3">
      <c r="A836" s="65" t="s">
        <v>3683</v>
      </c>
      <c r="B836" s="71">
        <v>748</v>
      </c>
      <c r="C836" s="65" t="s">
        <v>81</v>
      </c>
      <c r="D836" s="71">
        <v>456</v>
      </c>
      <c r="E836" s="65" t="s">
        <v>1304</v>
      </c>
    </row>
    <row r="837" spans="1:5" ht="15.75" hidden="1" thickBot="1" x14ac:dyDescent="0.3">
      <c r="A837" s="65" t="s">
        <v>3683</v>
      </c>
      <c r="B837" s="71">
        <v>748</v>
      </c>
      <c r="C837" s="65" t="s">
        <v>81</v>
      </c>
      <c r="D837" s="71">
        <v>500</v>
      </c>
      <c r="E837" s="65" t="s">
        <v>1305</v>
      </c>
    </row>
    <row r="838" spans="1:5" ht="15.75" hidden="1" thickBot="1" x14ac:dyDescent="0.3">
      <c r="A838" s="65" t="s">
        <v>3683</v>
      </c>
      <c r="B838" s="71">
        <v>748</v>
      </c>
      <c r="C838" s="65" t="s">
        <v>81</v>
      </c>
      <c r="D838" s="71">
        <v>632</v>
      </c>
      <c r="E838" s="65" t="s">
        <v>1306</v>
      </c>
    </row>
    <row r="839" spans="1:5" ht="15.75" hidden="1" thickBot="1" x14ac:dyDescent="0.3">
      <c r="A839" s="65" t="s">
        <v>3683</v>
      </c>
      <c r="B839" s="71">
        <v>600</v>
      </c>
      <c r="C839" s="65" t="s">
        <v>82</v>
      </c>
      <c r="D839" s="71">
        <v>37</v>
      </c>
      <c r="E839" s="65" t="s">
        <v>1238</v>
      </c>
    </row>
    <row r="840" spans="1:5" ht="15.75" hidden="1" thickBot="1" x14ac:dyDescent="0.3">
      <c r="A840" s="65" t="s">
        <v>3683</v>
      </c>
      <c r="B840" s="71">
        <v>600</v>
      </c>
      <c r="C840" s="65" t="s">
        <v>82</v>
      </c>
      <c r="D840" s="71">
        <v>45</v>
      </c>
      <c r="E840" s="65" t="s">
        <v>1239</v>
      </c>
    </row>
    <row r="841" spans="1:5" ht="15.75" hidden="1" thickBot="1" x14ac:dyDescent="0.3">
      <c r="A841" s="65" t="s">
        <v>3683</v>
      </c>
      <c r="B841" s="71">
        <v>600</v>
      </c>
      <c r="C841" s="65" t="s">
        <v>82</v>
      </c>
      <c r="D841" s="71">
        <v>46</v>
      </c>
      <c r="E841" s="65" t="s">
        <v>1240</v>
      </c>
    </row>
    <row r="842" spans="1:5" ht="15.75" hidden="1" thickBot="1" x14ac:dyDescent="0.3">
      <c r="A842" s="65" t="s">
        <v>3683</v>
      </c>
      <c r="B842" s="71">
        <v>600</v>
      </c>
      <c r="C842" s="65" t="s">
        <v>82</v>
      </c>
      <c r="D842" s="71">
        <v>89</v>
      </c>
      <c r="E842" s="65" t="s">
        <v>1241</v>
      </c>
    </row>
    <row r="843" spans="1:5" ht="15.75" hidden="1" thickBot="1" x14ac:dyDescent="0.3">
      <c r="A843" s="65" t="s">
        <v>3683</v>
      </c>
      <c r="B843" s="71">
        <v>600</v>
      </c>
      <c r="C843" s="65" t="s">
        <v>82</v>
      </c>
      <c r="D843" s="71">
        <v>95</v>
      </c>
      <c r="E843" s="65" t="s">
        <v>1242</v>
      </c>
    </row>
    <row r="844" spans="1:5" ht="15.75" hidden="1" thickBot="1" x14ac:dyDescent="0.3">
      <c r="A844" s="65" t="s">
        <v>3683</v>
      </c>
      <c r="B844" s="71">
        <v>600</v>
      </c>
      <c r="C844" s="65" t="s">
        <v>82</v>
      </c>
      <c r="D844" s="71">
        <v>133</v>
      </c>
      <c r="E844" s="65" t="s">
        <v>1243</v>
      </c>
    </row>
    <row r="845" spans="1:5" ht="15.75" hidden="1" thickBot="1" x14ac:dyDescent="0.3">
      <c r="A845" s="65" t="s">
        <v>3683</v>
      </c>
      <c r="B845" s="71">
        <v>600</v>
      </c>
      <c r="C845" s="65" t="s">
        <v>82</v>
      </c>
      <c r="D845" s="71">
        <v>140</v>
      </c>
      <c r="E845" s="65" t="s">
        <v>1244</v>
      </c>
    </row>
    <row r="846" spans="1:5" ht="15.75" hidden="1" thickBot="1" x14ac:dyDescent="0.3">
      <c r="A846" s="65" t="s">
        <v>3683</v>
      </c>
      <c r="B846" s="71">
        <v>600</v>
      </c>
      <c r="C846" s="65" t="s">
        <v>82</v>
      </c>
      <c r="D846" s="71">
        <v>177</v>
      </c>
      <c r="E846" s="65" t="s">
        <v>1245</v>
      </c>
    </row>
    <row r="847" spans="1:5" ht="15.75" hidden="1" thickBot="1" x14ac:dyDescent="0.3">
      <c r="A847" s="65" t="s">
        <v>3683</v>
      </c>
      <c r="B847" s="71">
        <v>600</v>
      </c>
      <c r="C847" s="65" t="s">
        <v>82</v>
      </c>
      <c r="D847" s="71">
        <v>183</v>
      </c>
      <c r="E847" s="65" t="s">
        <v>1246</v>
      </c>
    </row>
    <row r="848" spans="1:5" ht="15.75" hidden="1" thickBot="1" x14ac:dyDescent="0.3">
      <c r="A848" s="65" t="s">
        <v>3683</v>
      </c>
      <c r="B848" s="71">
        <v>600</v>
      </c>
      <c r="C848" s="65" t="s">
        <v>82</v>
      </c>
      <c r="D848" s="71">
        <v>221</v>
      </c>
      <c r="E848" s="65" t="s">
        <v>1247</v>
      </c>
    </row>
    <row r="849" spans="1:5" ht="15.75" hidden="1" thickBot="1" x14ac:dyDescent="0.3">
      <c r="A849" s="65" t="s">
        <v>3683</v>
      </c>
      <c r="B849" s="71">
        <v>600</v>
      </c>
      <c r="C849" s="65" t="s">
        <v>82</v>
      </c>
      <c r="D849" s="71">
        <v>227</v>
      </c>
      <c r="E849" s="65" t="s">
        <v>1248</v>
      </c>
    </row>
    <row r="850" spans="1:5" ht="15.75" hidden="1" thickBot="1" x14ac:dyDescent="0.3">
      <c r="A850" s="65" t="s">
        <v>3683</v>
      </c>
      <c r="B850" s="71">
        <v>600</v>
      </c>
      <c r="C850" s="65" t="s">
        <v>82</v>
      </c>
      <c r="D850" s="71">
        <v>645</v>
      </c>
      <c r="E850" s="65" t="s">
        <v>1253</v>
      </c>
    </row>
    <row r="851" spans="1:5" ht="15.75" hidden="1" thickBot="1" x14ac:dyDescent="0.3">
      <c r="A851" s="65" t="s">
        <v>3683</v>
      </c>
      <c r="B851" s="71">
        <v>600</v>
      </c>
      <c r="C851" s="65" t="s">
        <v>82</v>
      </c>
      <c r="D851" s="71">
        <v>500</v>
      </c>
      <c r="E851" s="65" t="s">
        <v>1249</v>
      </c>
    </row>
    <row r="852" spans="1:5" ht="15.75" hidden="1" thickBot="1" x14ac:dyDescent="0.3">
      <c r="A852" s="65" t="s">
        <v>3683</v>
      </c>
      <c r="B852" s="71">
        <v>600</v>
      </c>
      <c r="C852" s="65" t="s">
        <v>82</v>
      </c>
      <c r="D852" s="71">
        <v>505</v>
      </c>
      <c r="E852" s="65" t="s">
        <v>1250</v>
      </c>
    </row>
    <row r="853" spans="1:5" ht="15.75" hidden="1" thickBot="1" x14ac:dyDescent="0.3">
      <c r="A853" s="65" t="s">
        <v>3683</v>
      </c>
      <c r="B853" s="71">
        <v>600</v>
      </c>
      <c r="C853" s="65" t="s">
        <v>82</v>
      </c>
      <c r="D853" s="71">
        <v>999</v>
      </c>
      <c r="E853" s="65" t="s">
        <v>1259</v>
      </c>
    </row>
    <row r="854" spans="1:5" ht="15.75" hidden="1" thickBot="1" x14ac:dyDescent="0.3">
      <c r="A854" s="65" t="s">
        <v>3683</v>
      </c>
      <c r="B854" s="71">
        <v>600</v>
      </c>
      <c r="C854" s="65" t="s">
        <v>82</v>
      </c>
      <c r="D854" s="71">
        <v>634</v>
      </c>
      <c r="E854" s="65" t="s">
        <v>1252</v>
      </c>
    </row>
    <row r="855" spans="1:5" ht="15.75" hidden="1" thickBot="1" x14ac:dyDescent="0.3">
      <c r="A855" s="65" t="s">
        <v>3683</v>
      </c>
      <c r="B855" s="71">
        <v>600</v>
      </c>
      <c r="C855" s="65" t="s">
        <v>82</v>
      </c>
      <c r="D855" s="71">
        <v>632</v>
      </c>
      <c r="E855" s="65" t="s">
        <v>1251</v>
      </c>
    </row>
    <row r="856" spans="1:5" ht="15.75" hidden="1" thickBot="1" x14ac:dyDescent="0.3">
      <c r="A856" s="65" t="s">
        <v>3683</v>
      </c>
      <c r="B856" s="71">
        <v>600</v>
      </c>
      <c r="C856" s="65" t="s">
        <v>82</v>
      </c>
      <c r="D856" s="71">
        <v>691</v>
      </c>
      <c r="E856" s="65" t="s">
        <v>1254</v>
      </c>
    </row>
    <row r="857" spans="1:5" ht="15.75" hidden="1" thickBot="1" x14ac:dyDescent="0.3">
      <c r="A857" s="65" t="s">
        <v>3683</v>
      </c>
      <c r="B857" s="71">
        <v>600</v>
      </c>
      <c r="C857" s="65" t="s">
        <v>82</v>
      </c>
      <c r="D857" s="71">
        <v>701</v>
      </c>
      <c r="E857" s="65" t="s">
        <v>1255</v>
      </c>
    </row>
    <row r="858" spans="1:5" ht="15.75" hidden="1" thickBot="1" x14ac:dyDescent="0.3">
      <c r="A858" s="65" t="s">
        <v>3683</v>
      </c>
      <c r="B858" s="71">
        <v>600</v>
      </c>
      <c r="C858" s="65" t="s">
        <v>82</v>
      </c>
      <c r="D858" s="71">
        <v>735</v>
      </c>
      <c r="E858" s="65" t="s">
        <v>1256</v>
      </c>
    </row>
    <row r="859" spans="1:5" ht="15.75" hidden="1" thickBot="1" x14ac:dyDescent="0.3">
      <c r="A859" s="65" t="s">
        <v>3683</v>
      </c>
      <c r="B859" s="71">
        <v>600</v>
      </c>
      <c r="C859" s="65" t="s">
        <v>82</v>
      </c>
      <c r="D859" s="71">
        <v>740</v>
      </c>
      <c r="E859" s="65" t="s">
        <v>1257</v>
      </c>
    </row>
    <row r="860" spans="1:5" ht="15.75" hidden="1" thickBot="1" x14ac:dyDescent="0.3">
      <c r="A860" s="65" t="s">
        <v>3683</v>
      </c>
      <c r="B860" s="71">
        <v>600</v>
      </c>
      <c r="C860" s="65" t="s">
        <v>82</v>
      </c>
      <c r="D860" s="71">
        <v>779</v>
      </c>
      <c r="E860" s="65" t="s">
        <v>1258</v>
      </c>
    </row>
    <row r="861" spans="1:5" ht="15.75" hidden="1" thickBot="1" x14ac:dyDescent="0.3">
      <c r="A861" s="65" t="s">
        <v>3683</v>
      </c>
      <c r="B861" s="71">
        <v>480</v>
      </c>
      <c r="C861" s="65" t="s">
        <v>83</v>
      </c>
      <c r="D861" s="71">
        <v>2</v>
      </c>
      <c r="E861" s="65" t="s">
        <v>1109</v>
      </c>
    </row>
    <row r="862" spans="1:5" ht="15.75" hidden="1" thickBot="1" x14ac:dyDescent="0.3">
      <c r="A862" s="65" t="s">
        <v>3683</v>
      </c>
      <c r="B862" s="71">
        <v>480</v>
      </c>
      <c r="C862" s="65" t="s">
        <v>83</v>
      </c>
      <c r="D862" s="71">
        <v>1</v>
      </c>
      <c r="E862" s="65" t="s">
        <v>1108</v>
      </c>
    </row>
    <row r="863" spans="1:5" ht="15.75" hidden="1" thickBot="1" x14ac:dyDescent="0.3">
      <c r="A863" s="65" t="s">
        <v>3683</v>
      </c>
      <c r="B863" s="71">
        <v>480</v>
      </c>
      <c r="C863" s="65" t="s">
        <v>83</v>
      </c>
      <c r="D863" s="71">
        <v>45</v>
      </c>
      <c r="E863" s="65" t="s">
        <v>1110</v>
      </c>
    </row>
    <row r="864" spans="1:5" ht="15.75" hidden="1" thickBot="1" x14ac:dyDescent="0.3">
      <c r="A864" s="65" t="s">
        <v>3683</v>
      </c>
      <c r="B864" s="71">
        <v>480</v>
      </c>
      <c r="C864" s="65" t="s">
        <v>83</v>
      </c>
      <c r="D864" s="71">
        <v>89</v>
      </c>
      <c r="E864" s="65" t="s">
        <v>1111</v>
      </c>
    </row>
    <row r="865" spans="1:5" ht="15.75" hidden="1" thickBot="1" x14ac:dyDescent="0.3">
      <c r="A865" s="65" t="s">
        <v>3683</v>
      </c>
      <c r="B865" s="71">
        <v>480</v>
      </c>
      <c r="C865" s="65" t="s">
        <v>83</v>
      </c>
      <c r="D865" s="71">
        <v>97</v>
      </c>
      <c r="E865" s="65" t="s">
        <v>1119</v>
      </c>
    </row>
    <row r="866" spans="1:5" ht="15.75" hidden="1" thickBot="1" x14ac:dyDescent="0.3">
      <c r="A866" s="65" t="s">
        <v>3683</v>
      </c>
      <c r="B866" s="71">
        <v>480</v>
      </c>
      <c r="C866" s="65" t="s">
        <v>83</v>
      </c>
      <c r="D866" s="71">
        <v>90</v>
      </c>
      <c r="E866" s="65" t="s">
        <v>1112</v>
      </c>
    </row>
    <row r="867" spans="1:5" ht="15.75" hidden="1" thickBot="1" x14ac:dyDescent="0.3">
      <c r="A867" s="65" t="s">
        <v>3683</v>
      </c>
      <c r="B867" s="71">
        <v>480</v>
      </c>
      <c r="C867" s="65" t="s">
        <v>83</v>
      </c>
      <c r="D867" s="71">
        <v>95</v>
      </c>
      <c r="E867" s="65" t="s">
        <v>1117</v>
      </c>
    </row>
    <row r="868" spans="1:5" ht="15.75" hidden="1" thickBot="1" x14ac:dyDescent="0.3">
      <c r="A868" s="65" t="s">
        <v>3683</v>
      </c>
      <c r="B868" s="71">
        <v>480</v>
      </c>
      <c r="C868" s="65" t="s">
        <v>83</v>
      </c>
      <c r="D868" s="71">
        <v>91</v>
      </c>
      <c r="E868" s="65" t="s">
        <v>1113</v>
      </c>
    </row>
    <row r="869" spans="1:5" ht="15.75" hidden="1" thickBot="1" x14ac:dyDescent="0.3">
      <c r="A869" s="65" t="s">
        <v>3683</v>
      </c>
      <c r="B869" s="71">
        <v>480</v>
      </c>
      <c r="C869" s="65" t="s">
        <v>83</v>
      </c>
      <c r="D869" s="71">
        <v>92</v>
      </c>
      <c r="E869" s="65" t="s">
        <v>1114</v>
      </c>
    </row>
    <row r="870" spans="1:5" ht="15.75" hidden="1" thickBot="1" x14ac:dyDescent="0.3">
      <c r="A870" s="65" t="s">
        <v>3683</v>
      </c>
      <c r="B870" s="71">
        <v>480</v>
      </c>
      <c r="C870" s="65" t="s">
        <v>83</v>
      </c>
      <c r="D870" s="71">
        <v>94</v>
      </c>
      <c r="E870" s="65" t="s">
        <v>1116</v>
      </c>
    </row>
    <row r="871" spans="1:5" ht="15.75" hidden="1" thickBot="1" x14ac:dyDescent="0.3">
      <c r="A871" s="65" t="s">
        <v>3683</v>
      </c>
      <c r="B871" s="71">
        <v>480</v>
      </c>
      <c r="C871" s="65" t="s">
        <v>83</v>
      </c>
      <c r="D871" s="71">
        <v>93</v>
      </c>
      <c r="E871" s="65" t="s">
        <v>1115</v>
      </c>
    </row>
    <row r="872" spans="1:5" ht="15.75" hidden="1" thickBot="1" x14ac:dyDescent="0.3">
      <c r="A872" s="65" t="s">
        <v>3683</v>
      </c>
      <c r="B872" s="71">
        <v>480</v>
      </c>
      <c r="C872" s="65" t="s">
        <v>83</v>
      </c>
      <c r="D872" s="71">
        <v>96</v>
      </c>
      <c r="E872" s="65" t="s">
        <v>1118</v>
      </c>
    </row>
    <row r="873" spans="1:5" ht="15.75" hidden="1" thickBot="1" x14ac:dyDescent="0.3">
      <c r="A873" s="65" t="s">
        <v>3683</v>
      </c>
      <c r="B873" s="71">
        <v>480</v>
      </c>
      <c r="C873" s="65" t="s">
        <v>83</v>
      </c>
      <c r="D873" s="71">
        <v>221</v>
      </c>
      <c r="E873" s="65" t="s">
        <v>1121</v>
      </c>
    </row>
    <row r="874" spans="1:5" ht="15.75" hidden="1" thickBot="1" x14ac:dyDescent="0.3">
      <c r="A874" s="65" t="s">
        <v>3683</v>
      </c>
      <c r="B874" s="71">
        <v>480</v>
      </c>
      <c r="C874" s="65" t="s">
        <v>83</v>
      </c>
      <c r="D874" s="71">
        <v>222</v>
      </c>
      <c r="E874" s="65" t="s">
        <v>1122</v>
      </c>
    </row>
    <row r="875" spans="1:5" ht="15.75" hidden="1" thickBot="1" x14ac:dyDescent="0.3">
      <c r="A875" s="65" t="s">
        <v>3683</v>
      </c>
      <c r="B875" s="71">
        <v>480</v>
      </c>
      <c r="C875" s="65" t="s">
        <v>83</v>
      </c>
      <c r="D875" s="71">
        <v>456</v>
      </c>
      <c r="E875" s="65" t="s">
        <v>1123</v>
      </c>
    </row>
    <row r="876" spans="1:5" ht="15.75" hidden="1" thickBot="1" x14ac:dyDescent="0.3">
      <c r="A876" s="65" t="s">
        <v>3683</v>
      </c>
      <c r="B876" s="71">
        <v>480</v>
      </c>
      <c r="C876" s="65" t="s">
        <v>83</v>
      </c>
      <c r="D876" s="71">
        <v>98</v>
      </c>
      <c r="E876" s="65" t="s">
        <v>1120</v>
      </c>
    </row>
    <row r="877" spans="1:5" ht="15.75" hidden="1" thickBot="1" x14ac:dyDescent="0.3">
      <c r="A877" s="65" t="s">
        <v>3683</v>
      </c>
      <c r="B877" s="71">
        <v>480</v>
      </c>
      <c r="C877" s="65" t="s">
        <v>83</v>
      </c>
      <c r="D877" s="71">
        <v>632</v>
      </c>
      <c r="E877" s="65" t="s">
        <v>1124</v>
      </c>
    </row>
    <row r="878" spans="1:5" ht="15.75" hidden="1" thickBot="1" x14ac:dyDescent="0.3">
      <c r="A878" s="65" t="s">
        <v>3683</v>
      </c>
      <c r="B878" s="71">
        <v>480</v>
      </c>
      <c r="C878" s="65" t="s">
        <v>83</v>
      </c>
      <c r="D878" s="71">
        <v>700</v>
      </c>
      <c r="E878" s="65" t="s">
        <v>1128</v>
      </c>
    </row>
    <row r="879" spans="1:5" ht="15.75" hidden="1" thickBot="1" x14ac:dyDescent="0.3">
      <c r="A879" s="65" t="s">
        <v>3683</v>
      </c>
      <c r="B879" s="71">
        <v>480</v>
      </c>
      <c r="C879" s="65" t="s">
        <v>83</v>
      </c>
      <c r="D879" s="71">
        <v>691</v>
      </c>
      <c r="E879" s="65" t="s">
        <v>1125</v>
      </c>
    </row>
    <row r="880" spans="1:5" ht="15.75" hidden="1" thickBot="1" x14ac:dyDescent="0.3">
      <c r="A880" s="65" t="s">
        <v>3683</v>
      </c>
      <c r="B880" s="71">
        <v>480</v>
      </c>
      <c r="C880" s="65" t="s">
        <v>83</v>
      </c>
      <c r="D880" s="71">
        <v>692</v>
      </c>
      <c r="E880" s="65" t="s">
        <v>1126</v>
      </c>
    </row>
    <row r="881" spans="1:5" ht="15.75" hidden="1" thickBot="1" x14ac:dyDescent="0.3">
      <c r="A881" s="65" t="s">
        <v>3683</v>
      </c>
      <c r="B881" s="71">
        <v>480</v>
      </c>
      <c r="C881" s="65" t="s">
        <v>83</v>
      </c>
      <c r="D881" s="71">
        <v>784</v>
      </c>
      <c r="E881" s="65" t="s">
        <v>1134</v>
      </c>
    </row>
    <row r="882" spans="1:5" ht="15.75" hidden="1" thickBot="1" x14ac:dyDescent="0.3">
      <c r="A882" s="65" t="s">
        <v>3683</v>
      </c>
      <c r="B882" s="71">
        <v>480</v>
      </c>
      <c r="C882" s="65" t="s">
        <v>83</v>
      </c>
      <c r="D882" s="71">
        <v>779</v>
      </c>
      <c r="E882" s="65" t="s">
        <v>1129</v>
      </c>
    </row>
    <row r="883" spans="1:5" ht="15.75" hidden="1" thickBot="1" x14ac:dyDescent="0.3">
      <c r="A883" s="65" t="s">
        <v>3683</v>
      </c>
      <c r="B883" s="71">
        <v>480</v>
      </c>
      <c r="C883" s="65" t="s">
        <v>83</v>
      </c>
      <c r="D883" s="71">
        <v>695</v>
      </c>
      <c r="E883" s="65" t="s">
        <v>1127</v>
      </c>
    </row>
    <row r="884" spans="1:5" ht="15.75" hidden="1" thickBot="1" x14ac:dyDescent="0.3">
      <c r="A884" s="65" t="s">
        <v>3683</v>
      </c>
      <c r="B884" s="71">
        <v>480</v>
      </c>
      <c r="C884" s="65" t="s">
        <v>83</v>
      </c>
      <c r="D884" s="71">
        <v>783</v>
      </c>
      <c r="E884" s="65" t="s">
        <v>1133</v>
      </c>
    </row>
    <row r="885" spans="1:5" ht="15.75" hidden="1" thickBot="1" x14ac:dyDescent="0.3">
      <c r="A885" s="65" t="s">
        <v>3683</v>
      </c>
      <c r="B885" s="71">
        <v>480</v>
      </c>
      <c r="C885" s="65" t="s">
        <v>83</v>
      </c>
      <c r="D885" s="71">
        <v>782</v>
      </c>
      <c r="E885" s="65" t="s">
        <v>1132</v>
      </c>
    </row>
    <row r="886" spans="1:5" ht="15.75" hidden="1" thickBot="1" x14ac:dyDescent="0.3">
      <c r="A886" s="65" t="s">
        <v>3683</v>
      </c>
      <c r="B886" s="71">
        <v>480</v>
      </c>
      <c r="C886" s="65" t="s">
        <v>83</v>
      </c>
      <c r="D886" s="71">
        <v>780</v>
      </c>
      <c r="E886" s="65" t="s">
        <v>1130</v>
      </c>
    </row>
    <row r="887" spans="1:5" ht="15.75" hidden="1" thickBot="1" x14ac:dyDescent="0.3">
      <c r="A887" s="65" t="s">
        <v>3683</v>
      </c>
      <c r="B887" s="71">
        <v>480</v>
      </c>
      <c r="C887" s="65" t="s">
        <v>83</v>
      </c>
      <c r="D887" s="71">
        <v>781</v>
      </c>
      <c r="E887" s="65" t="s">
        <v>1131</v>
      </c>
    </row>
    <row r="888" spans="1:5" ht="15.75" hidden="1" thickBot="1" x14ac:dyDescent="0.3">
      <c r="A888" s="65" t="s">
        <v>3683</v>
      </c>
      <c r="B888" s="71">
        <v>480</v>
      </c>
      <c r="C888" s="65" t="s">
        <v>83</v>
      </c>
      <c r="D888" s="71">
        <v>867</v>
      </c>
      <c r="E888" s="65" t="s">
        <v>1135</v>
      </c>
    </row>
    <row r="889" spans="1:5" ht="15.75" hidden="1" thickBot="1" x14ac:dyDescent="0.3">
      <c r="A889" s="65" t="s">
        <v>3683</v>
      </c>
      <c r="B889" s="71">
        <v>440</v>
      </c>
      <c r="C889" s="65" t="s">
        <v>84</v>
      </c>
      <c r="D889" s="71">
        <v>1</v>
      </c>
      <c r="E889" s="65" t="s">
        <v>948</v>
      </c>
    </row>
    <row r="890" spans="1:5" ht="15.75" hidden="1" thickBot="1" x14ac:dyDescent="0.3">
      <c r="A890" s="65" t="s">
        <v>3683</v>
      </c>
      <c r="B890" s="71">
        <v>440</v>
      </c>
      <c r="C890" s="65" t="s">
        <v>84</v>
      </c>
      <c r="D890" s="71">
        <v>2</v>
      </c>
      <c r="E890" s="65" t="s">
        <v>949</v>
      </c>
    </row>
    <row r="891" spans="1:5" ht="15.75" hidden="1" thickBot="1" x14ac:dyDescent="0.3">
      <c r="A891" s="65" t="s">
        <v>3683</v>
      </c>
      <c r="B891" s="71">
        <v>440</v>
      </c>
      <c r="C891" s="65" t="s">
        <v>84</v>
      </c>
      <c r="D891" s="71">
        <v>45</v>
      </c>
      <c r="E891" s="65" t="s">
        <v>950</v>
      </c>
    </row>
    <row r="892" spans="1:5" ht="15.75" hidden="1" thickBot="1" x14ac:dyDescent="0.3">
      <c r="A892" s="65" t="s">
        <v>3683</v>
      </c>
      <c r="B892" s="71">
        <v>440</v>
      </c>
      <c r="C892" s="65" t="s">
        <v>84</v>
      </c>
      <c r="D892" s="71">
        <v>46</v>
      </c>
      <c r="E892" s="65" t="s">
        <v>951</v>
      </c>
    </row>
    <row r="893" spans="1:5" ht="15.75" hidden="1" thickBot="1" x14ac:dyDescent="0.3">
      <c r="A893" s="65" t="s">
        <v>3683</v>
      </c>
      <c r="B893" s="71">
        <v>440</v>
      </c>
      <c r="C893" s="65" t="s">
        <v>84</v>
      </c>
      <c r="D893" s="71">
        <v>92</v>
      </c>
      <c r="E893" s="65" t="s">
        <v>955</v>
      </c>
    </row>
    <row r="894" spans="1:5" ht="15.75" hidden="1" thickBot="1" x14ac:dyDescent="0.3">
      <c r="A894" s="65" t="s">
        <v>3683</v>
      </c>
      <c r="B894" s="71">
        <v>440</v>
      </c>
      <c r="C894" s="65" t="s">
        <v>84</v>
      </c>
      <c r="D894" s="71">
        <v>89</v>
      </c>
      <c r="E894" s="65" t="s">
        <v>952</v>
      </c>
    </row>
    <row r="895" spans="1:5" ht="15.75" hidden="1" thickBot="1" x14ac:dyDescent="0.3">
      <c r="A895" s="65" t="s">
        <v>3683</v>
      </c>
      <c r="B895" s="71">
        <v>440</v>
      </c>
      <c r="C895" s="65" t="s">
        <v>84</v>
      </c>
      <c r="D895" s="71">
        <v>91</v>
      </c>
      <c r="E895" s="65" t="s">
        <v>954</v>
      </c>
    </row>
    <row r="896" spans="1:5" ht="15.75" hidden="1" thickBot="1" x14ac:dyDescent="0.3">
      <c r="A896" s="65" t="s">
        <v>3683</v>
      </c>
      <c r="B896" s="71">
        <v>440</v>
      </c>
      <c r="C896" s="65" t="s">
        <v>84</v>
      </c>
      <c r="D896" s="71">
        <v>90</v>
      </c>
      <c r="E896" s="65" t="s">
        <v>953</v>
      </c>
    </row>
    <row r="897" spans="1:5" ht="15.75" hidden="1" thickBot="1" x14ac:dyDescent="0.3">
      <c r="A897" s="65" t="s">
        <v>3683</v>
      </c>
      <c r="B897" s="71">
        <v>440</v>
      </c>
      <c r="C897" s="65" t="s">
        <v>84</v>
      </c>
      <c r="D897" s="71">
        <v>133</v>
      </c>
      <c r="E897" s="65" t="s">
        <v>956</v>
      </c>
    </row>
    <row r="898" spans="1:5" ht="15.75" hidden="1" thickBot="1" x14ac:dyDescent="0.3">
      <c r="A898" s="65" t="s">
        <v>3683</v>
      </c>
      <c r="B898" s="71">
        <v>440</v>
      </c>
      <c r="C898" s="65" t="s">
        <v>84</v>
      </c>
      <c r="D898" s="71">
        <v>177</v>
      </c>
      <c r="E898" s="65" t="s">
        <v>957</v>
      </c>
    </row>
    <row r="899" spans="1:5" ht="15.75" hidden="1" thickBot="1" x14ac:dyDescent="0.3">
      <c r="A899" s="65" t="s">
        <v>3683</v>
      </c>
      <c r="B899" s="71">
        <v>440</v>
      </c>
      <c r="C899" s="65" t="s">
        <v>84</v>
      </c>
      <c r="D899" s="71">
        <v>221</v>
      </c>
      <c r="E899" s="65" t="s">
        <v>958</v>
      </c>
    </row>
    <row r="900" spans="1:5" ht="15.75" hidden="1" thickBot="1" x14ac:dyDescent="0.3">
      <c r="A900" s="65" t="s">
        <v>3683</v>
      </c>
      <c r="B900" s="71">
        <v>440</v>
      </c>
      <c r="C900" s="65" t="s">
        <v>84</v>
      </c>
      <c r="D900" s="71">
        <v>227</v>
      </c>
      <c r="E900" s="65" t="s">
        <v>964</v>
      </c>
    </row>
    <row r="901" spans="1:5" ht="15.75" hidden="1" thickBot="1" x14ac:dyDescent="0.3">
      <c r="A901" s="65" t="s">
        <v>3683</v>
      </c>
      <c r="B901" s="71">
        <v>440</v>
      </c>
      <c r="C901" s="65" t="s">
        <v>84</v>
      </c>
      <c r="D901" s="71">
        <v>222</v>
      </c>
      <c r="E901" s="65" t="s">
        <v>959</v>
      </c>
    </row>
    <row r="902" spans="1:5" ht="15.75" hidden="1" thickBot="1" x14ac:dyDescent="0.3">
      <c r="A902" s="65" t="s">
        <v>3683</v>
      </c>
      <c r="B902" s="71">
        <v>440</v>
      </c>
      <c r="C902" s="65" t="s">
        <v>84</v>
      </c>
      <c r="D902" s="71">
        <v>223</v>
      </c>
      <c r="E902" s="65" t="s">
        <v>960</v>
      </c>
    </row>
    <row r="903" spans="1:5" ht="15.75" hidden="1" thickBot="1" x14ac:dyDescent="0.3">
      <c r="A903" s="65" t="s">
        <v>3683</v>
      </c>
      <c r="B903" s="71">
        <v>440</v>
      </c>
      <c r="C903" s="65" t="s">
        <v>84</v>
      </c>
      <c r="D903" s="71">
        <v>226</v>
      </c>
      <c r="E903" s="65" t="s">
        <v>963</v>
      </c>
    </row>
    <row r="904" spans="1:5" ht="15.75" hidden="1" thickBot="1" x14ac:dyDescent="0.3">
      <c r="A904" s="65" t="s">
        <v>3683</v>
      </c>
      <c r="B904" s="71">
        <v>440</v>
      </c>
      <c r="C904" s="65" t="s">
        <v>84</v>
      </c>
      <c r="D904" s="71">
        <v>225</v>
      </c>
      <c r="E904" s="65" t="s">
        <v>962</v>
      </c>
    </row>
    <row r="905" spans="1:5" ht="15.75" hidden="1" thickBot="1" x14ac:dyDescent="0.3">
      <c r="A905" s="65" t="s">
        <v>3683</v>
      </c>
      <c r="B905" s="71">
        <v>440</v>
      </c>
      <c r="C905" s="65" t="s">
        <v>84</v>
      </c>
      <c r="D905" s="71">
        <v>224</v>
      </c>
      <c r="E905" s="65" t="s">
        <v>961</v>
      </c>
    </row>
    <row r="906" spans="1:5" ht="15.75" hidden="1" thickBot="1" x14ac:dyDescent="0.3">
      <c r="A906" s="65" t="s">
        <v>3683</v>
      </c>
      <c r="B906" s="71">
        <v>440</v>
      </c>
      <c r="C906" s="65" t="s">
        <v>84</v>
      </c>
      <c r="D906" s="71">
        <v>265</v>
      </c>
      <c r="E906" s="65" t="s">
        <v>965</v>
      </c>
    </row>
    <row r="907" spans="1:5" ht="15.75" hidden="1" thickBot="1" x14ac:dyDescent="0.3">
      <c r="A907" s="65" t="s">
        <v>3683</v>
      </c>
      <c r="B907" s="71">
        <v>440</v>
      </c>
      <c r="C907" s="65" t="s">
        <v>84</v>
      </c>
      <c r="D907" s="71">
        <v>266</v>
      </c>
      <c r="E907" s="65" t="s">
        <v>966</v>
      </c>
    </row>
    <row r="908" spans="1:5" ht="15.75" hidden="1" thickBot="1" x14ac:dyDescent="0.3">
      <c r="A908" s="65" t="s">
        <v>3683</v>
      </c>
      <c r="B908" s="71">
        <v>440</v>
      </c>
      <c r="C908" s="65" t="s">
        <v>84</v>
      </c>
      <c r="D908" s="71">
        <v>456</v>
      </c>
      <c r="E908" s="65" t="s">
        <v>967</v>
      </c>
    </row>
    <row r="909" spans="1:5" ht="15.75" hidden="1" thickBot="1" x14ac:dyDescent="0.3">
      <c r="A909" s="65" t="s">
        <v>3683</v>
      </c>
      <c r="B909" s="71">
        <v>440</v>
      </c>
      <c r="C909" s="65" t="s">
        <v>84</v>
      </c>
      <c r="D909" s="71">
        <v>503</v>
      </c>
      <c r="E909" s="65" t="s">
        <v>971</v>
      </c>
    </row>
    <row r="910" spans="1:5" ht="15.75" hidden="1" thickBot="1" x14ac:dyDescent="0.3">
      <c r="A910" s="65" t="s">
        <v>3683</v>
      </c>
      <c r="B910" s="71">
        <v>440</v>
      </c>
      <c r="C910" s="65" t="s">
        <v>84</v>
      </c>
      <c r="D910" s="71">
        <v>502</v>
      </c>
      <c r="E910" s="65" t="s">
        <v>970</v>
      </c>
    </row>
    <row r="911" spans="1:5" ht="15.75" hidden="1" thickBot="1" x14ac:dyDescent="0.3">
      <c r="A911" s="65" t="s">
        <v>3683</v>
      </c>
      <c r="B911" s="71">
        <v>440</v>
      </c>
      <c r="C911" s="65" t="s">
        <v>84</v>
      </c>
      <c r="D911" s="71">
        <v>500</v>
      </c>
      <c r="E911" s="65" t="s">
        <v>968</v>
      </c>
    </row>
    <row r="912" spans="1:5" ht="15.75" hidden="1" thickBot="1" x14ac:dyDescent="0.3">
      <c r="A912" s="65" t="s">
        <v>3683</v>
      </c>
      <c r="B912" s="71">
        <v>440</v>
      </c>
      <c r="C912" s="65" t="s">
        <v>84</v>
      </c>
      <c r="D912" s="71">
        <v>501</v>
      </c>
      <c r="E912" s="65" t="s">
        <v>969</v>
      </c>
    </row>
    <row r="913" spans="1:5" ht="15.75" hidden="1" thickBot="1" x14ac:dyDescent="0.3">
      <c r="A913" s="65" t="s">
        <v>3683</v>
      </c>
      <c r="B913" s="71">
        <v>440</v>
      </c>
      <c r="C913" s="65" t="s">
        <v>84</v>
      </c>
      <c r="D913" s="71">
        <v>504</v>
      </c>
      <c r="E913" s="65" t="s">
        <v>972</v>
      </c>
    </row>
    <row r="914" spans="1:5" ht="15.75" hidden="1" thickBot="1" x14ac:dyDescent="0.3">
      <c r="A914" s="65" t="s">
        <v>3683</v>
      </c>
      <c r="B914" s="71">
        <v>440</v>
      </c>
      <c r="C914" s="65" t="s">
        <v>84</v>
      </c>
      <c r="D914" s="71">
        <v>632</v>
      </c>
      <c r="E914" s="65" t="s">
        <v>973</v>
      </c>
    </row>
    <row r="915" spans="1:5" ht="15.75" hidden="1" thickBot="1" x14ac:dyDescent="0.3">
      <c r="A915" s="65" t="s">
        <v>3683</v>
      </c>
      <c r="B915" s="71">
        <v>440</v>
      </c>
      <c r="C915" s="65" t="s">
        <v>84</v>
      </c>
      <c r="D915" s="71">
        <v>633</v>
      </c>
      <c r="E915" s="65" t="s">
        <v>974</v>
      </c>
    </row>
    <row r="916" spans="1:5" ht="15.75" hidden="1" thickBot="1" x14ac:dyDescent="0.3">
      <c r="A916" s="65" t="s">
        <v>3683</v>
      </c>
      <c r="B916" s="71">
        <v>440</v>
      </c>
      <c r="C916" s="65" t="s">
        <v>84</v>
      </c>
      <c r="D916" s="71">
        <v>634</v>
      </c>
      <c r="E916" s="65" t="s">
        <v>975</v>
      </c>
    </row>
    <row r="917" spans="1:5" ht="15.75" hidden="1" thickBot="1" x14ac:dyDescent="0.3">
      <c r="A917" s="65" t="s">
        <v>3683</v>
      </c>
      <c r="B917" s="71">
        <v>440</v>
      </c>
      <c r="C917" s="65" t="s">
        <v>84</v>
      </c>
      <c r="D917" s="71">
        <v>636</v>
      </c>
      <c r="E917" s="65" t="s">
        <v>977</v>
      </c>
    </row>
    <row r="918" spans="1:5" ht="15.75" hidden="1" thickBot="1" x14ac:dyDescent="0.3">
      <c r="A918" s="65" t="s">
        <v>3683</v>
      </c>
      <c r="B918" s="71">
        <v>440</v>
      </c>
      <c r="C918" s="65" t="s">
        <v>84</v>
      </c>
      <c r="D918" s="71">
        <v>637</v>
      </c>
      <c r="E918" s="65" t="s">
        <v>978</v>
      </c>
    </row>
    <row r="919" spans="1:5" ht="15.75" hidden="1" thickBot="1" x14ac:dyDescent="0.3">
      <c r="A919" s="65" t="s">
        <v>3683</v>
      </c>
      <c r="B919" s="71">
        <v>440</v>
      </c>
      <c r="C919" s="65" t="s">
        <v>84</v>
      </c>
      <c r="D919" s="71">
        <v>635</v>
      </c>
      <c r="E919" s="65" t="s">
        <v>976</v>
      </c>
    </row>
    <row r="920" spans="1:5" ht="15.75" hidden="1" thickBot="1" x14ac:dyDescent="0.3">
      <c r="A920" s="65" t="s">
        <v>3683</v>
      </c>
      <c r="B920" s="71">
        <v>440</v>
      </c>
      <c r="C920" s="65" t="s">
        <v>84</v>
      </c>
      <c r="D920" s="71">
        <v>691</v>
      </c>
      <c r="E920" s="65" t="s">
        <v>979</v>
      </c>
    </row>
    <row r="921" spans="1:5" ht="15.75" hidden="1" thickBot="1" x14ac:dyDescent="0.3">
      <c r="A921" s="65" t="s">
        <v>3683</v>
      </c>
      <c r="B921" s="71">
        <v>440</v>
      </c>
      <c r="C921" s="65" t="s">
        <v>84</v>
      </c>
      <c r="D921" s="71">
        <v>735</v>
      </c>
      <c r="E921" s="65" t="s">
        <v>980</v>
      </c>
    </row>
    <row r="922" spans="1:5" ht="15.75" hidden="1" thickBot="1" x14ac:dyDescent="0.3">
      <c r="A922" s="65" t="s">
        <v>3683</v>
      </c>
      <c r="B922" s="71">
        <v>440</v>
      </c>
      <c r="C922" s="65" t="s">
        <v>84</v>
      </c>
      <c r="D922" s="71">
        <v>736</v>
      </c>
      <c r="E922" s="65" t="s">
        <v>981</v>
      </c>
    </row>
    <row r="923" spans="1:5" ht="15.75" hidden="1" thickBot="1" x14ac:dyDescent="0.3">
      <c r="A923" s="65" t="s">
        <v>3683</v>
      </c>
      <c r="B923" s="71">
        <v>440</v>
      </c>
      <c r="C923" s="65" t="s">
        <v>84</v>
      </c>
      <c r="D923" s="71">
        <v>779</v>
      </c>
      <c r="E923" s="65" t="s">
        <v>982</v>
      </c>
    </row>
    <row r="924" spans="1:5" ht="15.75" hidden="1" thickBot="1" x14ac:dyDescent="0.3">
      <c r="A924" s="65" t="s">
        <v>3683</v>
      </c>
      <c r="B924" s="71">
        <v>440</v>
      </c>
      <c r="C924" s="65" t="s">
        <v>84</v>
      </c>
      <c r="D924" s="71">
        <v>782</v>
      </c>
      <c r="E924" s="65" t="s">
        <v>985</v>
      </c>
    </row>
    <row r="925" spans="1:5" ht="15.75" hidden="1" thickBot="1" x14ac:dyDescent="0.3">
      <c r="A925" s="65" t="s">
        <v>3683</v>
      </c>
      <c r="B925" s="71">
        <v>440</v>
      </c>
      <c r="C925" s="65" t="s">
        <v>84</v>
      </c>
      <c r="D925" s="71">
        <v>780</v>
      </c>
      <c r="E925" s="65" t="s">
        <v>983</v>
      </c>
    </row>
    <row r="926" spans="1:5" ht="15.75" hidden="1" thickBot="1" x14ac:dyDescent="0.3">
      <c r="A926" s="65" t="s">
        <v>3683</v>
      </c>
      <c r="B926" s="71">
        <v>440</v>
      </c>
      <c r="C926" s="65" t="s">
        <v>84</v>
      </c>
      <c r="D926" s="71">
        <v>781</v>
      </c>
      <c r="E926" s="65" t="s">
        <v>984</v>
      </c>
    </row>
    <row r="927" spans="1:5" ht="15.75" hidden="1" thickBot="1" x14ac:dyDescent="0.3">
      <c r="A927" s="65" t="s">
        <v>3683</v>
      </c>
      <c r="B927" s="71">
        <v>450</v>
      </c>
      <c r="C927" s="65" t="s">
        <v>85</v>
      </c>
      <c r="D927" s="71">
        <v>1</v>
      </c>
      <c r="E927" s="65" t="s">
        <v>1007</v>
      </c>
    </row>
    <row r="928" spans="1:5" ht="15.75" hidden="1" thickBot="1" x14ac:dyDescent="0.3">
      <c r="A928" s="65" t="s">
        <v>3683</v>
      </c>
      <c r="B928" s="71">
        <v>450</v>
      </c>
      <c r="C928" s="65" t="s">
        <v>85</v>
      </c>
      <c r="D928" s="71">
        <v>2</v>
      </c>
      <c r="E928" s="65" t="s">
        <v>1008</v>
      </c>
    </row>
    <row r="929" spans="1:5" ht="15.75" hidden="1" thickBot="1" x14ac:dyDescent="0.3">
      <c r="A929" s="65" t="s">
        <v>3683</v>
      </c>
      <c r="B929" s="71">
        <v>450</v>
      </c>
      <c r="C929" s="65" t="s">
        <v>85</v>
      </c>
      <c r="D929" s="71">
        <v>49</v>
      </c>
      <c r="E929" s="65" t="s">
        <v>1011</v>
      </c>
    </row>
    <row r="930" spans="1:5" ht="15.75" hidden="1" thickBot="1" x14ac:dyDescent="0.3">
      <c r="A930" s="65" t="s">
        <v>3683</v>
      </c>
      <c r="B930" s="71">
        <v>450</v>
      </c>
      <c r="C930" s="65" t="s">
        <v>85</v>
      </c>
      <c r="D930" s="71">
        <v>50</v>
      </c>
      <c r="E930" s="65" t="s">
        <v>1012</v>
      </c>
    </row>
    <row r="931" spans="1:5" ht="15.75" hidden="1" thickBot="1" x14ac:dyDescent="0.3">
      <c r="A931" s="65" t="s">
        <v>3683</v>
      </c>
      <c r="B931" s="71">
        <v>450</v>
      </c>
      <c r="C931" s="65" t="s">
        <v>85</v>
      </c>
      <c r="D931" s="71">
        <v>51</v>
      </c>
      <c r="E931" s="65" t="s">
        <v>1013</v>
      </c>
    </row>
    <row r="932" spans="1:5" ht="15.75" hidden="1" thickBot="1" x14ac:dyDescent="0.3">
      <c r="A932" s="65" t="s">
        <v>3683</v>
      </c>
      <c r="B932" s="71">
        <v>450</v>
      </c>
      <c r="C932" s="65" t="s">
        <v>85</v>
      </c>
      <c r="D932" s="71">
        <v>47</v>
      </c>
      <c r="E932" s="65" t="s">
        <v>1009</v>
      </c>
    </row>
    <row r="933" spans="1:5" ht="15.75" hidden="1" thickBot="1" x14ac:dyDescent="0.3">
      <c r="A933" s="65" t="s">
        <v>3683</v>
      </c>
      <c r="B933" s="71">
        <v>450</v>
      </c>
      <c r="C933" s="65" t="s">
        <v>85</v>
      </c>
      <c r="D933" s="71">
        <v>48</v>
      </c>
      <c r="E933" s="65" t="s">
        <v>1010</v>
      </c>
    </row>
    <row r="934" spans="1:5" ht="15.75" hidden="1" thickBot="1" x14ac:dyDescent="0.3">
      <c r="A934" s="65" t="s">
        <v>3683</v>
      </c>
      <c r="B934" s="71">
        <v>450</v>
      </c>
      <c r="C934" s="65" t="s">
        <v>85</v>
      </c>
      <c r="D934" s="71">
        <v>55</v>
      </c>
      <c r="E934" s="65" t="s">
        <v>1014</v>
      </c>
    </row>
    <row r="935" spans="1:5" ht="15.75" hidden="1" thickBot="1" x14ac:dyDescent="0.3">
      <c r="A935" s="65" t="s">
        <v>3683</v>
      </c>
      <c r="B935" s="71">
        <v>450</v>
      </c>
      <c r="C935" s="65" t="s">
        <v>85</v>
      </c>
      <c r="D935" s="71">
        <v>90</v>
      </c>
      <c r="E935" s="65" t="s">
        <v>1015</v>
      </c>
    </row>
    <row r="936" spans="1:5" ht="15.75" hidden="1" thickBot="1" x14ac:dyDescent="0.3">
      <c r="A936" s="65" t="s">
        <v>3683</v>
      </c>
      <c r="B936" s="71">
        <v>450</v>
      </c>
      <c r="C936" s="65" t="s">
        <v>85</v>
      </c>
      <c r="D936" s="71">
        <v>133</v>
      </c>
      <c r="E936" s="65" t="s">
        <v>1016</v>
      </c>
    </row>
    <row r="937" spans="1:5" ht="15.75" hidden="1" thickBot="1" x14ac:dyDescent="0.3">
      <c r="A937" s="65" t="s">
        <v>3683</v>
      </c>
      <c r="B937" s="71">
        <v>450</v>
      </c>
      <c r="C937" s="65" t="s">
        <v>85</v>
      </c>
      <c r="D937" s="71">
        <v>221</v>
      </c>
      <c r="E937" s="65" t="s">
        <v>1017</v>
      </c>
    </row>
    <row r="938" spans="1:5" ht="15.75" hidden="1" thickBot="1" x14ac:dyDescent="0.3">
      <c r="A938" s="65" t="s">
        <v>3683</v>
      </c>
      <c r="B938" s="71">
        <v>450</v>
      </c>
      <c r="C938" s="65" t="s">
        <v>85</v>
      </c>
      <c r="D938" s="71">
        <v>222</v>
      </c>
      <c r="E938" s="65" t="s">
        <v>1018</v>
      </c>
    </row>
    <row r="939" spans="1:5" ht="15.75" hidden="1" thickBot="1" x14ac:dyDescent="0.3">
      <c r="A939" s="65" t="s">
        <v>3683</v>
      </c>
      <c r="B939" s="71">
        <v>450</v>
      </c>
      <c r="C939" s="65" t="s">
        <v>85</v>
      </c>
      <c r="D939" s="71">
        <v>266</v>
      </c>
      <c r="E939" s="65" t="s">
        <v>1019</v>
      </c>
    </row>
    <row r="940" spans="1:5" ht="15.75" hidden="1" thickBot="1" x14ac:dyDescent="0.3">
      <c r="A940" s="65" t="s">
        <v>3683</v>
      </c>
      <c r="B940" s="71">
        <v>450</v>
      </c>
      <c r="C940" s="65" t="s">
        <v>85</v>
      </c>
      <c r="D940" s="71">
        <v>458</v>
      </c>
      <c r="E940" s="65" t="s">
        <v>1020</v>
      </c>
    </row>
    <row r="941" spans="1:5" ht="15.75" hidden="1" thickBot="1" x14ac:dyDescent="0.3">
      <c r="A941" s="65" t="s">
        <v>3683</v>
      </c>
      <c r="B941" s="71">
        <v>450</v>
      </c>
      <c r="C941" s="65" t="s">
        <v>85</v>
      </c>
      <c r="D941" s="71">
        <v>501</v>
      </c>
      <c r="E941" s="65" t="s">
        <v>1021</v>
      </c>
    </row>
    <row r="942" spans="1:5" ht="15.75" hidden="1" thickBot="1" x14ac:dyDescent="0.3">
      <c r="A942" s="65" t="s">
        <v>3683</v>
      </c>
      <c r="B942" s="71">
        <v>450</v>
      </c>
      <c r="C942" s="65" t="s">
        <v>85</v>
      </c>
      <c r="D942" s="71">
        <v>505</v>
      </c>
      <c r="E942" s="65" t="s">
        <v>1025</v>
      </c>
    </row>
    <row r="943" spans="1:5" ht="15.75" hidden="1" thickBot="1" x14ac:dyDescent="0.3">
      <c r="A943" s="65" t="s">
        <v>3683</v>
      </c>
      <c r="B943" s="71">
        <v>450</v>
      </c>
      <c r="C943" s="65" t="s">
        <v>85</v>
      </c>
      <c r="D943" s="71">
        <v>503</v>
      </c>
      <c r="E943" s="65" t="s">
        <v>1023</v>
      </c>
    </row>
    <row r="944" spans="1:5" ht="15.75" hidden="1" thickBot="1" x14ac:dyDescent="0.3">
      <c r="A944" s="65" t="s">
        <v>3683</v>
      </c>
      <c r="B944" s="71">
        <v>450</v>
      </c>
      <c r="C944" s="65" t="s">
        <v>85</v>
      </c>
      <c r="D944" s="71">
        <v>504</v>
      </c>
      <c r="E944" s="65" t="s">
        <v>1024</v>
      </c>
    </row>
    <row r="945" spans="1:5" ht="15.75" hidden="1" thickBot="1" x14ac:dyDescent="0.3">
      <c r="A945" s="65" t="s">
        <v>3683</v>
      </c>
      <c r="B945" s="71">
        <v>450</v>
      </c>
      <c r="C945" s="65" t="s">
        <v>85</v>
      </c>
      <c r="D945" s="71">
        <v>502</v>
      </c>
      <c r="E945" s="65" t="s">
        <v>1022</v>
      </c>
    </row>
    <row r="946" spans="1:5" ht="15.75" hidden="1" thickBot="1" x14ac:dyDescent="0.3">
      <c r="A946" s="65" t="s">
        <v>3683</v>
      </c>
      <c r="B946" s="71">
        <v>450</v>
      </c>
      <c r="C946" s="65" t="s">
        <v>85</v>
      </c>
      <c r="D946" s="71">
        <v>632</v>
      </c>
      <c r="E946" s="65" t="s">
        <v>1026</v>
      </c>
    </row>
    <row r="947" spans="1:5" ht="15.75" hidden="1" thickBot="1" x14ac:dyDescent="0.3">
      <c r="A947" s="65" t="s">
        <v>3683</v>
      </c>
      <c r="B947" s="71">
        <v>450</v>
      </c>
      <c r="C947" s="65" t="s">
        <v>85</v>
      </c>
      <c r="D947" s="71">
        <v>634</v>
      </c>
      <c r="E947" s="65" t="s">
        <v>1028</v>
      </c>
    </row>
    <row r="948" spans="1:5" ht="15.75" hidden="1" thickBot="1" x14ac:dyDescent="0.3">
      <c r="A948" s="65" t="s">
        <v>3683</v>
      </c>
      <c r="B948" s="71">
        <v>450</v>
      </c>
      <c r="C948" s="65" t="s">
        <v>85</v>
      </c>
      <c r="D948" s="71">
        <v>633</v>
      </c>
      <c r="E948" s="65" t="s">
        <v>1027</v>
      </c>
    </row>
    <row r="949" spans="1:5" ht="15.75" hidden="1" thickBot="1" x14ac:dyDescent="0.3">
      <c r="A949" s="65" t="s">
        <v>3683</v>
      </c>
      <c r="B949" s="71">
        <v>450</v>
      </c>
      <c r="C949" s="65" t="s">
        <v>85</v>
      </c>
      <c r="D949" s="71">
        <v>635</v>
      </c>
      <c r="E949" s="65" t="s">
        <v>1029</v>
      </c>
    </row>
    <row r="950" spans="1:5" ht="15.75" hidden="1" thickBot="1" x14ac:dyDescent="0.3">
      <c r="A950" s="65" t="s">
        <v>3683</v>
      </c>
      <c r="B950" s="71">
        <v>450</v>
      </c>
      <c r="C950" s="65" t="s">
        <v>85</v>
      </c>
      <c r="D950" s="71">
        <v>691</v>
      </c>
      <c r="E950" s="65" t="s">
        <v>1030</v>
      </c>
    </row>
    <row r="951" spans="1:5" ht="15.75" hidden="1" thickBot="1" x14ac:dyDescent="0.3">
      <c r="A951" s="65" t="s">
        <v>3683</v>
      </c>
      <c r="B951" s="71">
        <v>450</v>
      </c>
      <c r="C951" s="65" t="s">
        <v>85</v>
      </c>
      <c r="D951" s="71">
        <v>735</v>
      </c>
      <c r="E951" s="65" t="s">
        <v>1031</v>
      </c>
    </row>
    <row r="952" spans="1:5" ht="15.75" hidden="1" thickBot="1" x14ac:dyDescent="0.3">
      <c r="A952" s="65" t="s">
        <v>3683</v>
      </c>
      <c r="B952" s="71">
        <v>450</v>
      </c>
      <c r="C952" s="65" t="s">
        <v>85</v>
      </c>
      <c r="D952" s="71">
        <v>779</v>
      </c>
      <c r="E952" s="65" t="s">
        <v>1032</v>
      </c>
    </row>
    <row r="953" spans="1:5" ht="15.75" hidden="1" thickBot="1" x14ac:dyDescent="0.3">
      <c r="A953" s="65" t="s">
        <v>3683</v>
      </c>
      <c r="B953" s="71">
        <v>960</v>
      </c>
      <c r="C953" s="65" t="s">
        <v>86</v>
      </c>
      <c r="D953" s="71">
        <v>2</v>
      </c>
      <c r="E953" s="65" t="s">
        <v>1825</v>
      </c>
    </row>
    <row r="954" spans="1:5" ht="15.75" hidden="1" thickBot="1" x14ac:dyDescent="0.3">
      <c r="A954" s="65" t="s">
        <v>3683</v>
      </c>
      <c r="B954" s="71">
        <v>960</v>
      </c>
      <c r="C954" s="65" t="s">
        <v>86</v>
      </c>
      <c r="D954" s="71">
        <v>1</v>
      </c>
      <c r="E954" s="65" t="s">
        <v>1367</v>
      </c>
    </row>
    <row r="955" spans="1:5" ht="15.75" hidden="1" thickBot="1" x14ac:dyDescent="0.3">
      <c r="A955" s="65" t="s">
        <v>3683</v>
      </c>
      <c r="B955" s="71">
        <v>960</v>
      </c>
      <c r="C955" s="65" t="s">
        <v>86</v>
      </c>
      <c r="D955" s="71">
        <v>3</v>
      </c>
      <c r="E955" s="65" t="s">
        <v>1826</v>
      </c>
    </row>
    <row r="956" spans="1:5" ht="15.75" hidden="1" thickBot="1" x14ac:dyDescent="0.3">
      <c r="A956" s="65" t="s">
        <v>3683</v>
      </c>
      <c r="B956" s="71">
        <v>960</v>
      </c>
      <c r="C956" s="65" t="s">
        <v>86</v>
      </c>
      <c r="D956" s="71">
        <v>89</v>
      </c>
      <c r="E956" s="65" t="s">
        <v>1827</v>
      </c>
    </row>
    <row r="957" spans="1:5" ht="15.75" hidden="1" thickBot="1" x14ac:dyDescent="0.3">
      <c r="A957" s="65" t="s">
        <v>3683</v>
      </c>
      <c r="B957" s="71">
        <v>960</v>
      </c>
      <c r="C957" s="65" t="s">
        <v>86</v>
      </c>
      <c r="D957" s="71">
        <v>177</v>
      </c>
      <c r="E957" s="65" t="s">
        <v>1828</v>
      </c>
    </row>
    <row r="958" spans="1:5" ht="15.75" hidden="1" thickBot="1" x14ac:dyDescent="0.3">
      <c r="A958" s="65" t="s">
        <v>3683</v>
      </c>
      <c r="B958" s="71">
        <v>960</v>
      </c>
      <c r="C958" s="65" t="s">
        <v>86</v>
      </c>
      <c r="D958" s="71">
        <v>221</v>
      </c>
      <c r="E958" s="65" t="s">
        <v>1829</v>
      </c>
    </row>
    <row r="959" spans="1:5" ht="15.75" hidden="1" thickBot="1" x14ac:dyDescent="0.3">
      <c r="A959" s="65" t="s">
        <v>3683</v>
      </c>
      <c r="B959" s="71">
        <v>960</v>
      </c>
      <c r="C959" s="65" t="s">
        <v>86</v>
      </c>
      <c r="D959" s="71">
        <v>691</v>
      </c>
      <c r="E959" s="65" t="s">
        <v>1830</v>
      </c>
    </row>
    <row r="960" spans="1:5" ht="15.75" hidden="1" thickBot="1" x14ac:dyDescent="0.3">
      <c r="A960" s="65" t="s">
        <v>3683</v>
      </c>
      <c r="B960" s="71">
        <v>960</v>
      </c>
      <c r="C960" s="65" t="s">
        <v>86</v>
      </c>
      <c r="D960" s="71">
        <v>735</v>
      </c>
      <c r="E960" s="65" t="s">
        <v>1831</v>
      </c>
    </row>
    <row r="961" spans="1:5" ht="15.75" hidden="1" thickBot="1" x14ac:dyDescent="0.3">
      <c r="A961" s="65" t="s">
        <v>3683</v>
      </c>
      <c r="B961" s="71">
        <v>960</v>
      </c>
      <c r="C961" s="65" t="s">
        <v>86</v>
      </c>
      <c r="D961" s="71">
        <v>736</v>
      </c>
      <c r="E961" s="65" t="s">
        <v>1832</v>
      </c>
    </row>
    <row r="962" spans="1:5" ht="15.75" hidden="1" thickBot="1" x14ac:dyDescent="0.3">
      <c r="A962" s="65" t="s">
        <v>3683</v>
      </c>
      <c r="B962" s="71">
        <v>150</v>
      </c>
      <c r="C962" s="65" t="s">
        <v>87</v>
      </c>
      <c r="D962" s="71">
        <v>45</v>
      </c>
      <c r="E962" s="65" t="s">
        <v>618</v>
      </c>
    </row>
    <row r="963" spans="1:5" ht="15.75" hidden="1" thickBot="1" x14ac:dyDescent="0.3">
      <c r="A963" s="65" t="s">
        <v>3683</v>
      </c>
      <c r="B963" s="71">
        <v>150</v>
      </c>
      <c r="C963" s="65" t="s">
        <v>87</v>
      </c>
      <c r="D963" s="71">
        <v>89</v>
      </c>
      <c r="E963" s="65" t="s">
        <v>619</v>
      </c>
    </row>
    <row r="964" spans="1:5" ht="15.75" hidden="1" thickBot="1" x14ac:dyDescent="0.3">
      <c r="A964" s="65" t="s">
        <v>3683</v>
      </c>
      <c r="B964" s="71">
        <v>150</v>
      </c>
      <c r="C964" s="65" t="s">
        <v>87</v>
      </c>
      <c r="D964" s="71">
        <v>353</v>
      </c>
      <c r="E964" s="65" t="s">
        <v>620</v>
      </c>
    </row>
    <row r="965" spans="1:5" ht="15.75" hidden="1" thickBot="1" x14ac:dyDescent="0.3">
      <c r="A965" s="65" t="s">
        <v>3683</v>
      </c>
      <c r="B965" s="71">
        <v>150</v>
      </c>
      <c r="C965" s="65" t="s">
        <v>87</v>
      </c>
      <c r="D965" s="71">
        <v>354</v>
      </c>
      <c r="E965" s="65" t="s">
        <v>621</v>
      </c>
    </row>
    <row r="966" spans="1:5" ht="15.75" hidden="1" thickBot="1" x14ac:dyDescent="0.3">
      <c r="A966" s="65" t="s">
        <v>3683</v>
      </c>
      <c r="B966" s="71">
        <v>150</v>
      </c>
      <c r="C966" s="65" t="s">
        <v>87</v>
      </c>
      <c r="D966" s="71">
        <v>355</v>
      </c>
      <c r="E966" s="65" t="s">
        <v>622</v>
      </c>
    </row>
    <row r="967" spans="1:5" ht="15.75" hidden="1" thickBot="1" x14ac:dyDescent="0.3">
      <c r="A967" s="65" t="s">
        <v>3683</v>
      </c>
      <c r="B967" s="71">
        <v>150</v>
      </c>
      <c r="C967" s="65" t="s">
        <v>87</v>
      </c>
      <c r="D967" s="71">
        <v>360</v>
      </c>
      <c r="E967" s="65" t="s">
        <v>623</v>
      </c>
    </row>
    <row r="968" spans="1:5" ht="15.75" hidden="1" thickBot="1" x14ac:dyDescent="0.3">
      <c r="A968" s="65" t="s">
        <v>3683</v>
      </c>
      <c r="B968" s="71">
        <v>105</v>
      </c>
      <c r="C968" s="65" t="s">
        <v>88</v>
      </c>
      <c r="D968" s="71">
        <v>1</v>
      </c>
      <c r="E968" s="65" t="s">
        <v>542</v>
      </c>
    </row>
    <row r="969" spans="1:5" ht="15.75" hidden="1" thickBot="1" x14ac:dyDescent="0.3">
      <c r="A969" s="65" t="s">
        <v>3683</v>
      </c>
      <c r="B969" s="71">
        <v>105</v>
      </c>
      <c r="C969" s="65" t="s">
        <v>88</v>
      </c>
      <c r="D969" s="71">
        <v>89</v>
      </c>
      <c r="E969" s="65" t="s">
        <v>543</v>
      </c>
    </row>
    <row r="970" spans="1:5" ht="15.75" hidden="1" thickBot="1" x14ac:dyDescent="0.3">
      <c r="A970" s="65" t="s">
        <v>3683</v>
      </c>
      <c r="B970" s="71">
        <v>105</v>
      </c>
      <c r="C970" s="65" t="s">
        <v>88</v>
      </c>
      <c r="D970" s="71">
        <v>133</v>
      </c>
      <c r="E970" s="65" t="s">
        <v>544</v>
      </c>
    </row>
    <row r="971" spans="1:5" ht="15.75" hidden="1" thickBot="1" x14ac:dyDescent="0.3">
      <c r="A971" s="65" t="s">
        <v>3683</v>
      </c>
      <c r="B971" s="71">
        <v>105</v>
      </c>
      <c r="C971" s="65" t="s">
        <v>88</v>
      </c>
      <c r="D971" s="71">
        <v>456</v>
      </c>
      <c r="E971" s="65" t="s">
        <v>545</v>
      </c>
    </row>
    <row r="972" spans="1:5" ht="15.75" hidden="1" thickBot="1" x14ac:dyDescent="0.3">
      <c r="A972" s="65" t="s">
        <v>3683</v>
      </c>
      <c r="B972" s="71">
        <v>105</v>
      </c>
      <c r="C972" s="65" t="s">
        <v>88</v>
      </c>
      <c r="D972" s="71">
        <v>468</v>
      </c>
      <c r="E972" s="65" t="s">
        <v>556</v>
      </c>
    </row>
    <row r="973" spans="1:5" ht="15.75" hidden="1" thickBot="1" x14ac:dyDescent="0.3">
      <c r="A973" s="65" t="s">
        <v>3683</v>
      </c>
      <c r="B973" s="71">
        <v>105</v>
      </c>
      <c r="C973" s="65" t="s">
        <v>88</v>
      </c>
      <c r="D973" s="71">
        <v>466</v>
      </c>
      <c r="E973" s="65" t="s">
        <v>554</v>
      </c>
    </row>
    <row r="974" spans="1:5" ht="15.75" hidden="1" thickBot="1" x14ac:dyDescent="0.3">
      <c r="A974" s="65" t="s">
        <v>3683</v>
      </c>
      <c r="B974" s="71">
        <v>105</v>
      </c>
      <c r="C974" s="65" t="s">
        <v>88</v>
      </c>
      <c r="D974" s="71">
        <v>465</v>
      </c>
      <c r="E974" s="65" t="s">
        <v>553</v>
      </c>
    </row>
    <row r="975" spans="1:5" ht="15.75" hidden="1" thickBot="1" x14ac:dyDescent="0.3">
      <c r="A975" s="65" t="s">
        <v>3683</v>
      </c>
      <c r="B975" s="71">
        <v>105</v>
      </c>
      <c r="C975" s="65" t="s">
        <v>88</v>
      </c>
      <c r="D975" s="71">
        <v>467</v>
      </c>
      <c r="E975" s="65" t="s">
        <v>555</v>
      </c>
    </row>
    <row r="976" spans="1:5" ht="15.75" hidden="1" thickBot="1" x14ac:dyDescent="0.3">
      <c r="A976" s="65" t="s">
        <v>3683</v>
      </c>
      <c r="B976" s="71">
        <v>105</v>
      </c>
      <c r="C976" s="65" t="s">
        <v>88</v>
      </c>
      <c r="D976" s="71">
        <v>461</v>
      </c>
      <c r="E976" s="65" t="s">
        <v>549</v>
      </c>
    </row>
    <row r="977" spans="1:5" ht="15.75" hidden="1" thickBot="1" x14ac:dyDescent="0.3">
      <c r="A977" s="65" t="s">
        <v>3683</v>
      </c>
      <c r="B977" s="71">
        <v>105</v>
      </c>
      <c r="C977" s="65" t="s">
        <v>88</v>
      </c>
      <c r="D977" s="71">
        <v>462</v>
      </c>
      <c r="E977" s="65" t="s">
        <v>550</v>
      </c>
    </row>
    <row r="978" spans="1:5" ht="15.75" hidden="1" thickBot="1" x14ac:dyDescent="0.3">
      <c r="A978" s="65" t="s">
        <v>3683</v>
      </c>
      <c r="B978" s="71">
        <v>105</v>
      </c>
      <c r="C978" s="65" t="s">
        <v>88</v>
      </c>
      <c r="D978" s="71">
        <v>469</v>
      </c>
      <c r="E978" s="65" t="s">
        <v>557</v>
      </c>
    </row>
    <row r="979" spans="1:5" ht="15.75" hidden="1" thickBot="1" x14ac:dyDescent="0.3">
      <c r="A979" s="65" t="s">
        <v>3683</v>
      </c>
      <c r="B979" s="71">
        <v>105</v>
      </c>
      <c r="C979" s="65" t="s">
        <v>88</v>
      </c>
      <c r="D979" s="71">
        <v>471</v>
      </c>
      <c r="E979" s="65" t="s">
        <v>559</v>
      </c>
    </row>
    <row r="980" spans="1:5" ht="15.75" hidden="1" thickBot="1" x14ac:dyDescent="0.3">
      <c r="A980" s="65" t="s">
        <v>3683</v>
      </c>
      <c r="B980" s="71">
        <v>105</v>
      </c>
      <c r="C980" s="65" t="s">
        <v>88</v>
      </c>
      <c r="D980" s="71">
        <v>464</v>
      </c>
      <c r="E980" s="65" t="s">
        <v>552</v>
      </c>
    </row>
    <row r="981" spans="1:5" ht="15.75" hidden="1" thickBot="1" x14ac:dyDescent="0.3">
      <c r="A981" s="65" t="s">
        <v>3683</v>
      </c>
      <c r="B981" s="71">
        <v>105</v>
      </c>
      <c r="C981" s="65" t="s">
        <v>88</v>
      </c>
      <c r="D981" s="71">
        <v>463</v>
      </c>
      <c r="E981" s="65" t="s">
        <v>551</v>
      </c>
    </row>
    <row r="982" spans="1:5" ht="15.75" hidden="1" thickBot="1" x14ac:dyDescent="0.3">
      <c r="A982" s="65" t="s">
        <v>3683</v>
      </c>
      <c r="B982" s="71">
        <v>105</v>
      </c>
      <c r="C982" s="65" t="s">
        <v>88</v>
      </c>
      <c r="D982" s="71">
        <v>458</v>
      </c>
      <c r="E982" s="65" t="s">
        <v>546</v>
      </c>
    </row>
    <row r="983" spans="1:5" ht="15.75" hidden="1" thickBot="1" x14ac:dyDescent="0.3">
      <c r="A983" s="65" t="s">
        <v>3683</v>
      </c>
      <c r="B983" s="71">
        <v>105</v>
      </c>
      <c r="C983" s="65" t="s">
        <v>88</v>
      </c>
      <c r="D983" s="71">
        <v>470</v>
      </c>
      <c r="E983" s="65" t="s">
        <v>558</v>
      </c>
    </row>
    <row r="984" spans="1:5" ht="15.75" hidden="1" thickBot="1" x14ac:dyDescent="0.3">
      <c r="A984" s="65" t="s">
        <v>3683</v>
      </c>
      <c r="B984" s="71">
        <v>105</v>
      </c>
      <c r="C984" s="65" t="s">
        <v>88</v>
      </c>
      <c r="D984" s="71">
        <v>459</v>
      </c>
      <c r="E984" s="65" t="s">
        <v>547</v>
      </c>
    </row>
    <row r="985" spans="1:5" ht="15.75" hidden="1" thickBot="1" x14ac:dyDescent="0.3">
      <c r="A985" s="65" t="s">
        <v>3683</v>
      </c>
      <c r="B985" s="71">
        <v>105</v>
      </c>
      <c r="C985" s="65" t="s">
        <v>88</v>
      </c>
      <c r="D985" s="71">
        <v>460</v>
      </c>
      <c r="E985" s="65" t="s">
        <v>548</v>
      </c>
    </row>
    <row r="986" spans="1:5" ht="15.75" hidden="1" thickBot="1" x14ac:dyDescent="0.3">
      <c r="A986" s="65" t="s">
        <v>3683</v>
      </c>
      <c r="B986" s="71">
        <v>105</v>
      </c>
      <c r="C986" s="65" t="s">
        <v>88</v>
      </c>
      <c r="D986" s="71">
        <v>691</v>
      </c>
      <c r="E986" s="65" t="s">
        <v>560</v>
      </c>
    </row>
    <row r="987" spans="1:5" ht="15.75" hidden="1" thickBot="1" x14ac:dyDescent="0.3">
      <c r="A987" s="65" t="s">
        <v>3683</v>
      </c>
      <c r="B987" s="71">
        <v>105</v>
      </c>
      <c r="C987" s="65" t="s">
        <v>88</v>
      </c>
      <c r="D987" s="71">
        <v>870</v>
      </c>
      <c r="E987" s="65" t="s">
        <v>561</v>
      </c>
    </row>
    <row r="988" spans="1:5" ht="15.75" hidden="1" thickBot="1" x14ac:dyDescent="0.3">
      <c r="A988" s="65" t="s">
        <v>3683</v>
      </c>
      <c r="B988" s="71">
        <v>460</v>
      </c>
      <c r="C988" s="65" t="s">
        <v>89</v>
      </c>
      <c r="D988" s="71">
        <v>1</v>
      </c>
      <c r="E988" s="65" t="s">
        <v>1040</v>
      </c>
    </row>
    <row r="989" spans="1:5" ht="15.75" hidden="1" thickBot="1" x14ac:dyDescent="0.3">
      <c r="A989" s="65" t="s">
        <v>3683</v>
      </c>
      <c r="B989" s="71">
        <v>460</v>
      </c>
      <c r="C989" s="65" t="s">
        <v>89</v>
      </c>
      <c r="D989" s="71">
        <v>89</v>
      </c>
      <c r="E989" s="65" t="s">
        <v>1041</v>
      </c>
    </row>
    <row r="990" spans="1:5" ht="15.75" hidden="1" thickBot="1" x14ac:dyDescent="0.3">
      <c r="A990" s="65" t="s">
        <v>3683</v>
      </c>
      <c r="B990" s="71">
        <v>460</v>
      </c>
      <c r="C990" s="65" t="s">
        <v>89</v>
      </c>
      <c r="D990" s="71">
        <v>91</v>
      </c>
      <c r="E990" s="65" t="s">
        <v>1043</v>
      </c>
    </row>
    <row r="991" spans="1:5" ht="15.75" hidden="1" thickBot="1" x14ac:dyDescent="0.3">
      <c r="A991" s="65" t="s">
        <v>3683</v>
      </c>
      <c r="B991" s="71">
        <v>460</v>
      </c>
      <c r="C991" s="65" t="s">
        <v>89</v>
      </c>
      <c r="D991" s="71">
        <v>90</v>
      </c>
      <c r="E991" s="65" t="s">
        <v>1042</v>
      </c>
    </row>
    <row r="992" spans="1:5" ht="15.75" hidden="1" thickBot="1" x14ac:dyDescent="0.3">
      <c r="A992" s="65" t="s">
        <v>3683</v>
      </c>
      <c r="B992" s="71">
        <v>460</v>
      </c>
      <c r="C992" s="65" t="s">
        <v>89</v>
      </c>
      <c r="D992" s="71">
        <v>177</v>
      </c>
      <c r="E992" s="65" t="s">
        <v>1044</v>
      </c>
    </row>
    <row r="993" spans="1:5" ht="15.75" hidden="1" thickBot="1" x14ac:dyDescent="0.3">
      <c r="A993" s="65" t="s">
        <v>3683</v>
      </c>
      <c r="B993" s="71">
        <v>460</v>
      </c>
      <c r="C993" s="65" t="s">
        <v>89</v>
      </c>
      <c r="D993" s="71">
        <v>221</v>
      </c>
      <c r="E993" s="65" t="s">
        <v>1045</v>
      </c>
    </row>
    <row r="994" spans="1:5" ht="15.75" hidden="1" thickBot="1" x14ac:dyDescent="0.3">
      <c r="A994" s="65" t="s">
        <v>3683</v>
      </c>
      <c r="B994" s="71">
        <v>460</v>
      </c>
      <c r="C994" s="65" t="s">
        <v>89</v>
      </c>
      <c r="D994" s="71">
        <v>265</v>
      </c>
      <c r="E994" s="65" t="s">
        <v>1046</v>
      </c>
    </row>
    <row r="995" spans="1:5" ht="15.75" hidden="1" thickBot="1" x14ac:dyDescent="0.3">
      <c r="A995" s="65" t="s">
        <v>3683</v>
      </c>
      <c r="B995" s="71">
        <v>460</v>
      </c>
      <c r="C995" s="65" t="s">
        <v>89</v>
      </c>
      <c r="D995" s="71">
        <v>456</v>
      </c>
      <c r="E995" s="65" t="s">
        <v>1047</v>
      </c>
    </row>
    <row r="996" spans="1:5" ht="15.75" hidden="1" thickBot="1" x14ac:dyDescent="0.3">
      <c r="A996" s="65" t="s">
        <v>3683</v>
      </c>
      <c r="B996" s="71">
        <v>460</v>
      </c>
      <c r="C996" s="65" t="s">
        <v>89</v>
      </c>
      <c r="D996" s="71">
        <v>457</v>
      </c>
      <c r="E996" s="65" t="s">
        <v>1048</v>
      </c>
    </row>
    <row r="997" spans="1:5" ht="15.75" hidden="1" thickBot="1" x14ac:dyDescent="0.3">
      <c r="A997" s="65" t="s">
        <v>3683</v>
      </c>
      <c r="B997" s="71">
        <v>460</v>
      </c>
      <c r="C997" s="65" t="s">
        <v>89</v>
      </c>
      <c r="D997" s="71">
        <v>505</v>
      </c>
      <c r="E997" s="65" t="s">
        <v>1050</v>
      </c>
    </row>
    <row r="998" spans="1:5" ht="15.75" hidden="1" thickBot="1" x14ac:dyDescent="0.3">
      <c r="A998" s="65" t="s">
        <v>3683</v>
      </c>
      <c r="B998" s="71">
        <v>460</v>
      </c>
      <c r="C998" s="65" t="s">
        <v>89</v>
      </c>
      <c r="D998" s="71">
        <v>500</v>
      </c>
      <c r="E998" s="65" t="s">
        <v>1049</v>
      </c>
    </row>
    <row r="999" spans="1:5" ht="15.75" hidden="1" thickBot="1" x14ac:dyDescent="0.3">
      <c r="A999" s="65" t="s">
        <v>3683</v>
      </c>
      <c r="B999" s="71">
        <v>460</v>
      </c>
      <c r="C999" s="65" t="s">
        <v>89</v>
      </c>
      <c r="D999" s="71">
        <v>632</v>
      </c>
      <c r="E999" s="65" t="s">
        <v>1051</v>
      </c>
    </row>
    <row r="1000" spans="1:5" ht="15.75" hidden="1" thickBot="1" x14ac:dyDescent="0.3">
      <c r="A1000" s="65" t="s">
        <v>3683</v>
      </c>
      <c r="B1000" s="71">
        <v>460</v>
      </c>
      <c r="C1000" s="65" t="s">
        <v>89</v>
      </c>
      <c r="D1000" s="71">
        <v>691</v>
      </c>
      <c r="E1000" s="65" t="s">
        <v>1052</v>
      </c>
    </row>
    <row r="1001" spans="1:5" ht="15.75" hidden="1" thickBot="1" x14ac:dyDescent="0.3">
      <c r="A1001" s="65" t="s">
        <v>3683</v>
      </c>
      <c r="B1001" s="71">
        <v>460</v>
      </c>
      <c r="C1001" s="65" t="s">
        <v>89</v>
      </c>
      <c r="D1001" s="71">
        <v>692</v>
      </c>
      <c r="E1001" s="65" t="s">
        <v>1053</v>
      </c>
    </row>
    <row r="1002" spans="1:5" ht="15.75" hidden="1" thickBot="1" x14ac:dyDescent="0.3">
      <c r="A1002" s="65" t="s">
        <v>3683</v>
      </c>
      <c r="B1002" s="71">
        <v>460</v>
      </c>
      <c r="C1002" s="65" t="s">
        <v>89</v>
      </c>
      <c r="D1002" s="71">
        <v>735</v>
      </c>
      <c r="E1002" s="65" t="s">
        <v>1054</v>
      </c>
    </row>
    <row r="1003" spans="1:5" ht="15.75" hidden="1" thickBot="1" x14ac:dyDescent="0.3">
      <c r="A1003" s="65" t="s">
        <v>3683</v>
      </c>
      <c r="B1003" s="71">
        <v>460</v>
      </c>
      <c r="C1003" s="65" t="s">
        <v>89</v>
      </c>
      <c r="D1003" s="71">
        <v>779</v>
      </c>
      <c r="E1003" s="65" t="s">
        <v>1055</v>
      </c>
    </row>
    <row r="1004" spans="1:5" ht="15.75" hidden="1" thickBot="1" x14ac:dyDescent="0.3">
      <c r="A1004" s="65" t="s">
        <v>3683</v>
      </c>
      <c r="B1004" s="71">
        <v>70</v>
      </c>
      <c r="C1004" s="65" t="s">
        <v>90</v>
      </c>
      <c r="D1004" s="71">
        <v>535</v>
      </c>
      <c r="E1004" s="65" t="s">
        <v>529</v>
      </c>
    </row>
    <row r="1005" spans="1:5" ht="15.75" hidden="1" thickBot="1" x14ac:dyDescent="0.3">
      <c r="A1005" s="65" t="s">
        <v>3683</v>
      </c>
      <c r="B1005" s="71">
        <v>70</v>
      </c>
      <c r="C1005" s="65" t="s">
        <v>90</v>
      </c>
      <c r="D1005" s="71">
        <v>1</v>
      </c>
      <c r="E1005" s="65" t="s">
        <v>522</v>
      </c>
    </row>
    <row r="1006" spans="1:5" ht="15.75" hidden="1" thickBot="1" x14ac:dyDescent="0.3">
      <c r="A1006" s="65" t="s">
        <v>3683</v>
      </c>
      <c r="B1006" s="71">
        <v>70</v>
      </c>
      <c r="C1006" s="65" t="s">
        <v>90</v>
      </c>
      <c r="D1006" s="71">
        <v>501</v>
      </c>
      <c r="E1006" s="65" t="s">
        <v>526</v>
      </c>
    </row>
    <row r="1007" spans="1:5" ht="15.75" hidden="1" thickBot="1" x14ac:dyDescent="0.3">
      <c r="A1007" s="65" t="s">
        <v>3683</v>
      </c>
      <c r="B1007" s="71">
        <v>70</v>
      </c>
      <c r="C1007" s="65" t="s">
        <v>90</v>
      </c>
      <c r="D1007" s="71">
        <v>503</v>
      </c>
      <c r="E1007" s="65" t="s">
        <v>528</v>
      </c>
    </row>
    <row r="1008" spans="1:5" ht="15.75" hidden="1" thickBot="1" x14ac:dyDescent="0.3">
      <c r="A1008" s="65" t="s">
        <v>3683</v>
      </c>
      <c r="B1008" s="71">
        <v>70</v>
      </c>
      <c r="C1008" s="65" t="s">
        <v>90</v>
      </c>
      <c r="D1008" s="71">
        <v>502</v>
      </c>
      <c r="E1008" s="65" t="s">
        <v>527</v>
      </c>
    </row>
    <row r="1009" spans="1:5" ht="15.75" hidden="1" thickBot="1" x14ac:dyDescent="0.3">
      <c r="A1009" s="65" t="s">
        <v>3683</v>
      </c>
      <c r="B1009" s="71">
        <v>70</v>
      </c>
      <c r="C1009" s="65" t="s">
        <v>90</v>
      </c>
      <c r="D1009" s="71">
        <v>353</v>
      </c>
      <c r="E1009" s="65" t="s">
        <v>524</v>
      </c>
    </row>
    <row r="1010" spans="1:5" ht="15.75" hidden="1" thickBot="1" x14ac:dyDescent="0.3">
      <c r="A1010" s="65" t="s">
        <v>3683</v>
      </c>
      <c r="B1010" s="71">
        <v>70</v>
      </c>
      <c r="C1010" s="65" t="s">
        <v>90</v>
      </c>
      <c r="D1010" s="71">
        <v>632</v>
      </c>
      <c r="E1010" s="65" t="s">
        <v>530</v>
      </c>
    </row>
    <row r="1011" spans="1:5" ht="15.75" hidden="1" thickBot="1" x14ac:dyDescent="0.3">
      <c r="A1011" s="65" t="s">
        <v>3683</v>
      </c>
      <c r="B1011" s="71">
        <v>70</v>
      </c>
      <c r="C1011" s="65" t="s">
        <v>90</v>
      </c>
      <c r="D1011" s="71">
        <v>221</v>
      </c>
      <c r="E1011" s="65" t="s">
        <v>523</v>
      </c>
    </row>
    <row r="1012" spans="1:5" ht="15.75" hidden="1" thickBot="1" x14ac:dyDescent="0.3">
      <c r="A1012" s="65" t="s">
        <v>3683</v>
      </c>
      <c r="B1012" s="71">
        <v>70</v>
      </c>
      <c r="C1012" s="65" t="s">
        <v>90</v>
      </c>
      <c r="D1012" s="71">
        <v>500</v>
      </c>
      <c r="E1012" s="65" t="s">
        <v>525</v>
      </c>
    </row>
    <row r="1013" spans="1:5" ht="15.75" hidden="1" thickBot="1" x14ac:dyDescent="0.3">
      <c r="A1013" s="65" t="s">
        <v>3683</v>
      </c>
      <c r="B1013" s="71">
        <v>70</v>
      </c>
      <c r="C1013" s="65" t="s">
        <v>90</v>
      </c>
      <c r="D1013" s="71">
        <v>779</v>
      </c>
      <c r="E1013" s="65" t="s">
        <v>532</v>
      </c>
    </row>
    <row r="1014" spans="1:5" ht="15.75" hidden="1" thickBot="1" x14ac:dyDescent="0.3">
      <c r="A1014" s="65" t="s">
        <v>3683</v>
      </c>
      <c r="B1014" s="71">
        <v>70</v>
      </c>
      <c r="C1014" s="65" t="s">
        <v>90</v>
      </c>
      <c r="D1014" s="71">
        <v>675</v>
      </c>
      <c r="E1014" s="65" t="s">
        <v>531</v>
      </c>
    </row>
    <row r="1015" spans="1:5" ht="15.75" hidden="1" thickBot="1" x14ac:dyDescent="0.3">
      <c r="A1015" s="65" t="s">
        <v>3683</v>
      </c>
      <c r="B1015" s="71">
        <v>255</v>
      </c>
      <c r="C1015" s="65" t="s">
        <v>91</v>
      </c>
      <c r="D1015" s="71">
        <v>1</v>
      </c>
      <c r="E1015" s="65" t="s">
        <v>705</v>
      </c>
    </row>
    <row r="1016" spans="1:5" ht="15.75" hidden="1" thickBot="1" x14ac:dyDescent="0.3">
      <c r="A1016" s="65" t="s">
        <v>3683</v>
      </c>
      <c r="B1016" s="71">
        <v>255</v>
      </c>
      <c r="C1016" s="65" t="s">
        <v>91</v>
      </c>
      <c r="D1016" s="71">
        <v>221</v>
      </c>
      <c r="E1016" s="65" t="s">
        <v>706</v>
      </c>
    </row>
    <row r="1017" spans="1:5" ht="15.75" hidden="1" thickBot="1" x14ac:dyDescent="0.3">
      <c r="A1017" s="65" t="s">
        <v>3683</v>
      </c>
      <c r="B1017" s="71">
        <v>255</v>
      </c>
      <c r="C1017" s="65" t="s">
        <v>91</v>
      </c>
      <c r="D1017" s="71">
        <v>456</v>
      </c>
      <c r="E1017" s="65" t="s">
        <v>707</v>
      </c>
    </row>
    <row r="1018" spans="1:5" ht="15.75" hidden="1" thickBot="1" x14ac:dyDescent="0.3">
      <c r="A1018" s="65" t="s">
        <v>3683</v>
      </c>
      <c r="B1018" s="71">
        <v>255</v>
      </c>
      <c r="C1018" s="65" t="s">
        <v>91</v>
      </c>
      <c r="D1018" s="71">
        <v>779</v>
      </c>
      <c r="E1018" s="65" t="s">
        <v>708</v>
      </c>
    </row>
    <row r="1019" spans="1:5" ht="15.75" hidden="1" thickBot="1" x14ac:dyDescent="0.3">
      <c r="A1019" s="65" t="s">
        <v>3683</v>
      </c>
      <c r="B1019" s="71">
        <v>260</v>
      </c>
      <c r="C1019" s="65" t="s">
        <v>92</v>
      </c>
      <c r="D1019" s="71">
        <v>89</v>
      </c>
      <c r="E1019" s="65" t="s">
        <v>709</v>
      </c>
    </row>
    <row r="1020" spans="1:5" ht="15.75" hidden="1" thickBot="1" x14ac:dyDescent="0.3">
      <c r="A1020" s="65" t="s">
        <v>3683</v>
      </c>
      <c r="B1020" s="71">
        <v>260</v>
      </c>
      <c r="C1020" s="65" t="s">
        <v>92</v>
      </c>
      <c r="D1020" s="71">
        <v>456</v>
      </c>
      <c r="E1020" s="65" t="s">
        <v>710</v>
      </c>
    </row>
    <row r="1021" spans="1:5" ht="15.75" hidden="1" thickBot="1" x14ac:dyDescent="0.3">
      <c r="A1021" s="65" t="s">
        <v>3683</v>
      </c>
      <c r="B1021" s="71">
        <v>260</v>
      </c>
      <c r="C1021" s="65" t="s">
        <v>92</v>
      </c>
      <c r="D1021" s="71">
        <v>457</v>
      </c>
      <c r="E1021" s="65" t="s">
        <v>711</v>
      </c>
    </row>
    <row r="1022" spans="1:5" ht="15.75" hidden="1" thickBot="1" x14ac:dyDescent="0.3">
      <c r="A1022" s="65" t="s">
        <v>3683</v>
      </c>
      <c r="B1022" s="71">
        <v>260</v>
      </c>
      <c r="C1022" s="65" t="s">
        <v>92</v>
      </c>
      <c r="D1022" s="71">
        <v>779</v>
      </c>
      <c r="E1022" s="65" t="s">
        <v>712</v>
      </c>
    </row>
    <row r="1023" spans="1:5" ht="15.75" hidden="1" thickBot="1" x14ac:dyDescent="0.3">
      <c r="A1023" s="65" t="s">
        <v>3683</v>
      </c>
      <c r="B1023" s="71">
        <v>505</v>
      </c>
      <c r="C1023" s="65" t="s">
        <v>93</v>
      </c>
      <c r="D1023" s="71">
        <v>785</v>
      </c>
      <c r="E1023" s="65" t="s">
        <v>1147</v>
      </c>
    </row>
    <row r="1024" spans="1:5" ht="15.75" hidden="1" thickBot="1" x14ac:dyDescent="0.3">
      <c r="A1024" s="65" t="s">
        <v>3683</v>
      </c>
      <c r="B1024" s="71">
        <v>505</v>
      </c>
      <c r="C1024" s="65" t="s">
        <v>93</v>
      </c>
      <c r="D1024" s="71">
        <v>89</v>
      </c>
      <c r="E1024" s="65" t="s">
        <v>1140</v>
      </c>
    </row>
    <row r="1025" spans="1:5" ht="15.75" hidden="1" thickBot="1" x14ac:dyDescent="0.3">
      <c r="A1025" s="65" t="s">
        <v>3683</v>
      </c>
      <c r="B1025" s="71">
        <v>505</v>
      </c>
      <c r="C1025" s="65" t="s">
        <v>93</v>
      </c>
      <c r="D1025" s="71">
        <v>133</v>
      </c>
      <c r="E1025" s="65" t="s">
        <v>1141</v>
      </c>
    </row>
    <row r="1026" spans="1:5" ht="15.75" hidden="1" thickBot="1" x14ac:dyDescent="0.3">
      <c r="A1026" s="65" t="s">
        <v>3683</v>
      </c>
      <c r="B1026" s="71">
        <v>505</v>
      </c>
      <c r="C1026" s="65" t="s">
        <v>93</v>
      </c>
      <c r="D1026" s="71">
        <v>265</v>
      </c>
      <c r="E1026" s="65" t="s">
        <v>1142</v>
      </c>
    </row>
    <row r="1027" spans="1:5" ht="15.75" hidden="1" thickBot="1" x14ac:dyDescent="0.3">
      <c r="A1027" s="65" t="s">
        <v>3683</v>
      </c>
      <c r="B1027" s="71">
        <v>505</v>
      </c>
      <c r="C1027" s="65" t="s">
        <v>93</v>
      </c>
      <c r="D1027" s="71">
        <v>510</v>
      </c>
      <c r="E1027" s="65" t="s">
        <v>1143</v>
      </c>
    </row>
    <row r="1028" spans="1:5" ht="15.75" hidden="1" thickBot="1" x14ac:dyDescent="0.3">
      <c r="A1028" s="65" t="s">
        <v>3683</v>
      </c>
      <c r="B1028" s="71">
        <v>505</v>
      </c>
      <c r="C1028" s="65" t="s">
        <v>93</v>
      </c>
      <c r="D1028" s="71">
        <v>570</v>
      </c>
      <c r="E1028" s="65" t="s">
        <v>1144</v>
      </c>
    </row>
    <row r="1029" spans="1:5" ht="15.75" hidden="1" thickBot="1" x14ac:dyDescent="0.3">
      <c r="A1029" s="65" t="s">
        <v>3683</v>
      </c>
      <c r="B1029" s="71">
        <v>505</v>
      </c>
      <c r="C1029" s="65" t="s">
        <v>93</v>
      </c>
      <c r="D1029" s="71">
        <v>779</v>
      </c>
      <c r="E1029" s="65" t="s">
        <v>1145</v>
      </c>
    </row>
    <row r="1030" spans="1:5" ht="15.75" hidden="1" thickBot="1" x14ac:dyDescent="0.3">
      <c r="A1030" s="65" t="s">
        <v>3683</v>
      </c>
      <c r="B1030" s="71">
        <v>505</v>
      </c>
      <c r="C1030" s="65" t="s">
        <v>93</v>
      </c>
      <c r="D1030" s="71">
        <v>781</v>
      </c>
      <c r="E1030" s="65" t="s">
        <v>1146</v>
      </c>
    </row>
    <row r="1031" spans="1:5" ht="15.75" hidden="1" thickBot="1" x14ac:dyDescent="0.3">
      <c r="A1031" s="65" t="s">
        <v>3683</v>
      </c>
      <c r="B1031" s="71">
        <v>33</v>
      </c>
      <c r="C1031" s="65" t="s">
        <v>94</v>
      </c>
      <c r="D1031" s="71">
        <v>89</v>
      </c>
      <c r="E1031" s="65" t="s">
        <v>383</v>
      </c>
    </row>
    <row r="1032" spans="1:5" ht="15.75" hidden="1" thickBot="1" x14ac:dyDescent="0.3">
      <c r="A1032" s="65" t="s">
        <v>3683</v>
      </c>
      <c r="B1032" s="71">
        <v>890</v>
      </c>
      <c r="C1032" s="65" t="s">
        <v>95</v>
      </c>
      <c r="D1032" s="71">
        <v>502</v>
      </c>
      <c r="E1032" s="65" t="s">
        <v>1716</v>
      </c>
    </row>
    <row r="1033" spans="1:5" ht="15.75" hidden="1" thickBot="1" x14ac:dyDescent="0.3">
      <c r="A1033" s="65" t="s">
        <v>3683</v>
      </c>
      <c r="B1033" s="71">
        <v>890</v>
      </c>
      <c r="C1033" s="65" t="s">
        <v>95</v>
      </c>
      <c r="D1033" s="71">
        <v>505</v>
      </c>
      <c r="E1033" s="65" t="s">
        <v>1717</v>
      </c>
    </row>
    <row r="1034" spans="1:5" ht="15.75" hidden="1" thickBot="1" x14ac:dyDescent="0.3">
      <c r="A1034" s="65" t="s">
        <v>3683</v>
      </c>
      <c r="B1034" s="71">
        <v>890</v>
      </c>
      <c r="C1034" s="65" t="s">
        <v>95</v>
      </c>
      <c r="D1034" s="71">
        <v>500</v>
      </c>
      <c r="E1034" s="65" t="s">
        <v>1714</v>
      </c>
    </row>
    <row r="1035" spans="1:5" ht="15.75" hidden="1" thickBot="1" x14ac:dyDescent="0.3">
      <c r="A1035" s="65" t="s">
        <v>3683</v>
      </c>
      <c r="B1035" s="71">
        <v>890</v>
      </c>
      <c r="C1035" s="65" t="s">
        <v>95</v>
      </c>
      <c r="D1035" s="71">
        <v>501</v>
      </c>
      <c r="E1035" s="65" t="s">
        <v>1715</v>
      </c>
    </row>
    <row r="1036" spans="1:5" ht="15.75" hidden="1" thickBot="1" x14ac:dyDescent="0.3">
      <c r="A1036" s="65" t="s">
        <v>3683</v>
      </c>
      <c r="B1036" s="71">
        <v>34</v>
      </c>
      <c r="C1036" s="65" t="s">
        <v>96</v>
      </c>
      <c r="D1036" s="71">
        <v>1</v>
      </c>
      <c r="E1036" s="65" t="s">
        <v>384</v>
      </c>
    </row>
    <row r="1037" spans="1:5" ht="15.75" hidden="1" thickBot="1" x14ac:dyDescent="0.3">
      <c r="A1037" s="65" t="s">
        <v>3683</v>
      </c>
      <c r="B1037" s="71">
        <v>34</v>
      </c>
      <c r="C1037" s="65" t="s">
        <v>96</v>
      </c>
      <c r="D1037" s="71">
        <v>2</v>
      </c>
      <c r="E1037" s="65" t="s">
        <v>385</v>
      </c>
    </row>
    <row r="1038" spans="1:5" ht="15.75" hidden="1" thickBot="1" x14ac:dyDescent="0.3">
      <c r="A1038" s="65" t="s">
        <v>3683</v>
      </c>
      <c r="B1038" s="71">
        <v>34</v>
      </c>
      <c r="C1038" s="65" t="s">
        <v>96</v>
      </c>
      <c r="D1038" s="71">
        <v>89</v>
      </c>
      <c r="E1038" s="65" t="s">
        <v>386</v>
      </c>
    </row>
    <row r="1039" spans="1:5" ht="15.75" hidden="1" thickBot="1" x14ac:dyDescent="0.3">
      <c r="A1039" s="65" t="s">
        <v>3683</v>
      </c>
      <c r="B1039" s="71">
        <v>34</v>
      </c>
      <c r="C1039" s="65" t="s">
        <v>96</v>
      </c>
      <c r="D1039" s="71">
        <v>133</v>
      </c>
      <c r="E1039" s="65" t="s">
        <v>387</v>
      </c>
    </row>
    <row r="1040" spans="1:5" ht="15.75" hidden="1" thickBot="1" x14ac:dyDescent="0.3">
      <c r="A1040" s="65" t="s">
        <v>3683</v>
      </c>
      <c r="B1040" s="71">
        <v>34</v>
      </c>
      <c r="C1040" s="65" t="s">
        <v>96</v>
      </c>
      <c r="D1040" s="71">
        <v>177</v>
      </c>
      <c r="E1040" s="65" t="s">
        <v>388</v>
      </c>
    </row>
    <row r="1041" spans="1:5" ht="15.75" hidden="1" thickBot="1" x14ac:dyDescent="0.3">
      <c r="A1041" s="65" t="s">
        <v>3683</v>
      </c>
      <c r="B1041" s="71">
        <v>34</v>
      </c>
      <c r="C1041" s="65" t="s">
        <v>96</v>
      </c>
      <c r="D1041" s="71">
        <v>221</v>
      </c>
      <c r="E1041" s="65" t="s">
        <v>389</v>
      </c>
    </row>
    <row r="1042" spans="1:5" ht="15.75" hidden="1" thickBot="1" x14ac:dyDescent="0.3">
      <c r="A1042" s="65" t="s">
        <v>3683</v>
      </c>
      <c r="B1042" s="71">
        <v>34</v>
      </c>
      <c r="C1042" s="65" t="s">
        <v>96</v>
      </c>
      <c r="D1042" s="71">
        <v>779</v>
      </c>
      <c r="E1042" s="65" t="s">
        <v>390</v>
      </c>
    </row>
    <row r="1043" spans="1:5" ht="15.75" hidden="1" thickBot="1" x14ac:dyDescent="0.3">
      <c r="A1043" s="65" t="s">
        <v>3683</v>
      </c>
      <c r="B1043" s="71">
        <v>750</v>
      </c>
      <c r="C1043" s="65" t="s">
        <v>97</v>
      </c>
      <c r="D1043" s="71">
        <v>1</v>
      </c>
      <c r="E1043" s="65" t="s">
        <v>1307</v>
      </c>
    </row>
    <row r="1044" spans="1:5" ht="15.75" hidden="1" thickBot="1" x14ac:dyDescent="0.3">
      <c r="A1044" s="65" t="s">
        <v>3683</v>
      </c>
      <c r="B1044" s="71">
        <v>461</v>
      </c>
      <c r="C1044" s="65" t="s">
        <v>98</v>
      </c>
      <c r="D1044" s="71">
        <v>1</v>
      </c>
      <c r="E1044" s="65" t="s">
        <v>1056</v>
      </c>
    </row>
    <row r="1045" spans="1:5" ht="15.75" hidden="1" thickBot="1" x14ac:dyDescent="0.3">
      <c r="A1045" s="65" t="s">
        <v>3683</v>
      </c>
      <c r="B1045" s="71">
        <v>461</v>
      </c>
      <c r="C1045" s="65" t="s">
        <v>98</v>
      </c>
      <c r="D1045" s="71">
        <v>2</v>
      </c>
      <c r="E1045" s="65" t="s">
        <v>1057</v>
      </c>
    </row>
    <row r="1046" spans="1:5" ht="15.75" hidden="1" thickBot="1" x14ac:dyDescent="0.3">
      <c r="A1046" s="65" t="s">
        <v>3683</v>
      </c>
      <c r="B1046" s="71">
        <v>461</v>
      </c>
      <c r="C1046" s="65" t="s">
        <v>98</v>
      </c>
      <c r="D1046" s="71">
        <v>90</v>
      </c>
      <c r="E1046" s="65" t="s">
        <v>1059</v>
      </c>
    </row>
    <row r="1047" spans="1:5" ht="15.75" hidden="1" thickBot="1" x14ac:dyDescent="0.3">
      <c r="A1047" s="65" t="s">
        <v>3683</v>
      </c>
      <c r="B1047" s="71">
        <v>461</v>
      </c>
      <c r="C1047" s="65" t="s">
        <v>98</v>
      </c>
      <c r="D1047" s="71">
        <v>89</v>
      </c>
      <c r="E1047" s="65" t="s">
        <v>1058</v>
      </c>
    </row>
    <row r="1048" spans="1:5" ht="15.75" hidden="1" thickBot="1" x14ac:dyDescent="0.3">
      <c r="A1048" s="65" t="s">
        <v>3683</v>
      </c>
      <c r="B1048" s="71">
        <v>461</v>
      </c>
      <c r="C1048" s="65" t="s">
        <v>98</v>
      </c>
      <c r="D1048" s="71">
        <v>501</v>
      </c>
      <c r="E1048" s="65" t="s">
        <v>1060</v>
      </c>
    </row>
    <row r="1049" spans="1:5" ht="15.75" hidden="1" thickBot="1" x14ac:dyDescent="0.3">
      <c r="A1049" s="65" t="s">
        <v>3683</v>
      </c>
      <c r="B1049" s="71">
        <v>463</v>
      </c>
      <c r="C1049" s="65" t="s">
        <v>99</v>
      </c>
      <c r="D1049" s="71">
        <v>5</v>
      </c>
      <c r="E1049" s="65" t="s">
        <v>1061</v>
      </c>
    </row>
    <row r="1050" spans="1:5" ht="15.75" hidden="1" thickBot="1" x14ac:dyDescent="0.3">
      <c r="A1050" s="65" t="s">
        <v>3683</v>
      </c>
      <c r="B1050" s="71">
        <v>463</v>
      </c>
      <c r="C1050" s="65" t="s">
        <v>99</v>
      </c>
      <c r="D1050" s="71">
        <v>9</v>
      </c>
      <c r="E1050" s="65" t="s">
        <v>1062</v>
      </c>
    </row>
    <row r="1051" spans="1:5" ht="15.75" hidden="1" thickBot="1" x14ac:dyDescent="0.3">
      <c r="A1051" s="65" t="s">
        <v>3683</v>
      </c>
      <c r="B1051" s="71">
        <v>880</v>
      </c>
      <c r="C1051" s="65" t="s">
        <v>100</v>
      </c>
      <c r="D1051" s="71">
        <v>900</v>
      </c>
      <c r="E1051" s="65" t="s">
        <v>3810</v>
      </c>
    </row>
    <row r="1052" spans="1:5" ht="15.75" hidden="1" thickBot="1" x14ac:dyDescent="0.3">
      <c r="A1052" s="65" t="s">
        <v>3683</v>
      </c>
      <c r="B1052" s="71">
        <v>880</v>
      </c>
      <c r="C1052" s="65" t="s">
        <v>100</v>
      </c>
      <c r="D1052" s="71">
        <v>879</v>
      </c>
      <c r="E1052" s="65" t="s">
        <v>3804</v>
      </c>
    </row>
    <row r="1053" spans="1:5" ht="15.75" hidden="1" thickBot="1" x14ac:dyDescent="0.3">
      <c r="A1053" s="65" t="s">
        <v>3683</v>
      </c>
      <c r="B1053" s="71">
        <v>880</v>
      </c>
      <c r="C1053" s="65" t="s">
        <v>100</v>
      </c>
      <c r="D1053" s="71">
        <v>28</v>
      </c>
      <c r="E1053" s="65" t="s">
        <v>1566</v>
      </c>
    </row>
    <row r="1054" spans="1:5" ht="15.75" hidden="1" thickBot="1" x14ac:dyDescent="0.3">
      <c r="A1054" s="65" t="s">
        <v>3683</v>
      </c>
      <c r="B1054" s="71">
        <v>880</v>
      </c>
      <c r="C1054" s="65" t="s">
        <v>100</v>
      </c>
      <c r="D1054" s="71">
        <v>4</v>
      </c>
      <c r="E1054" s="65" t="s">
        <v>1542</v>
      </c>
    </row>
    <row r="1055" spans="1:5" ht="15.75" hidden="1" thickBot="1" x14ac:dyDescent="0.3">
      <c r="A1055" s="65" t="s">
        <v>3683</v>
      </c>
      <c r="B1055" s="71">
        <v>880</v>
      </c>
      <c r="C1055" s="65" t="s">
        <v>100</v>
      </c>
      <c r="D1055" s="71">
        <v>873</v>
      </c>
      <c r="E1055" s="65" t="s">
        <v>3820</v>
      </c>
    </row>
    <row r="1056" spans="1:5" ht="15.75" hidden="1" thickBot="1" x14ac:dyDescent="0.3">
      <c r="A1056" s="65" t="s">
        <v>3683</v>
      </c>
      <c r="B1056" s="71">
        <v>880</v>
      </c>
      <c r="C1056" s="65" t="s">
        <v>100</v>
      </c>
      <c r="D1056" s="71">
        <v>5</v>
      </c>
      <c r="E1056" s="65" t="s">
        <v>1543</v>
      </c>
    </row>
    <row r="1057" spans="1:5" ht="15.75" hidden="1" thickBot="1" x14ac:dyDescent="0.3">
      <c r="A1057" s="65" t="s">
        <v>3683</v>
      </c>
      <c r="B1057" s="71">
        <v>880</v>
      </c>
      <c r="C1057" s="65" t="s">
        <v>100</v>
      </c>
      <c r="D1057" s="71">
        <v>6</v>
      </c>
      <c r="E1057" s="65" t="s">
        <v>1544</v>
      </c>
    </row>
    <row r="1058" spans="1:5" ht="15.75" hidden="1" thickBot="1" x14ac:dyDescent="0.3">
      <c r="A1058" s="65" t="s">
        <v>3683</v>
      </c>
      <c r="B1058" s="71">
        <v>880</v>
      </c>
      <c r="C1058" s="65" t="s">
        <v>100</v>
      </c>
      <c r="D1058" s="71">
        <v>8</v>
      </c>
      <c r="E1058" s="65" t="s">
        <v>1546</v>
      </c>
    </row>
    <row r="1059" spans="1:5" ht="15.75" hidden="1" thickBot="1" x14ac:dyDescent="0.3">
      <c r="A1059" s="65" t="s">
        <v>3683</v>
      </c>
      <c r="B1059" s="71">
        <v>880</v>
      </c>
      <c r="C1059" s="65" t="s">
        <v>100</v>
      </c>
      <c r="D1059" s="71">
        <v>7</v>
      </c>
      <c r="E1059" s="65" t="s">
        <v>1545</v>
      </c>
    </row>
    <row r="1060" spans="1:5" ht="15.75" hidden="1" thickBot="1" x14ac:dyDescent="0.3">
      <c r="A1060" s="65" t="s">
        <v>3683</v>
      </c>
      <c r="B1060" s="71">
        <v>880</v>
      </c>
      <c r="C1060" s="65" t="s">
        <v>100</v>
      </c>
      <c r="D1060" s="71">
        <v>29</v>
      </c>
      <c r="E1060" s="65" t="s">
        <v>1567</v>
      </c>
    </row>
    <row r="1061" spans="1:5" ht="15.75" hidden="1" thickBot="1" x14ac:dyDescent="0.3">
      <c r="A1061" s="65" t="s">
        <v>3683</v>
      </c>
      <c r="B1061" s="71">
        <v>880</v>
      </c>
      <c r="C1061" s="65" t="s">
        <v>100</v>
      </c>
      <c r="D1061" s="71">
        <v>13</v>
      </c>
      <c r="E1061" s="65" t="s">
        <v>1551</v>
      </c>
    </row>
    <row r="1062" spans="1:5" ht="15.75" hidden="1" thickBot="1" x14ac:dyDescent="0.3">
      <c r="A1062" s="65" t="s">
        <v>3683</v>
      </c>
      <c r="B1062" s="71">
        <v>880</v>
      </c>
      <c r="C1062" s="65" t="s">
        <v>100</v>
      </c>
      <c r="D1062" s="71">
        <v>14</v>
      </c>
      <c r="E1062" s="65" t="s">
        <v>1552</v>
      </c>
    </row>
    <row r="1063" spans="1:5" ht="15.75" hidden="1" thickBot="1" x14ac:dyDescent="0.3">
      <c r="A1063" s="65" t="s">
        <v>3683</v>
      </c>
      <c r="B1063" s="71">
        <v>880</v>
      </c>
      <c r="C1063" s="65" t="s">
        <v>100</v>
      </c>
      <c r="D1063" s="71">
        <v>15</v>
      </c>
      <c r="E1063" s="65" t="s">
        <v>1553</v>
      </c>
    </row>
    <row r="1064" spans="1:5" ht="15.75" hidden="1" thickBot="1" x14ac:dyDescent="0.3">
      <c r="A1064" s="65" t="s">
        <v>3683</v>
      </c>
      <c r="B1064" s="71">
        <v>880</v>
      </c>
      <c r="C1064" s="65" t="s">
        <v>100</v>
      </c>
      <c r="D1064" s="71">
        <v>16</v>
      </c>
      <c r="E1064" s="65" t="s">
        <v>1554</v>
      </c>
    </row>
    <row r="1065" spans="1:5" ht="15.75" hidden="1" thickBot="1" x14ac:dyDescent="0.3">
      <c r="A1065" s="65" t="s">
        <v>3683</v>
      </c>
      <c r="B1065" s="71">
        <v>880</v>
      </c>
      <c r="C1065" s="65" t="s">
        <v>100</v>
      </c>
      <c r="D1065" s="71">
        <v>17</v>
      </c>
      <c r="E1065" s="65" t="s">
        <v>1555</v>
      </c>
    </row>
    <row r="1066" spans="1:5" ht="15.75" hidden="1" thickBot="1" x14ac:dyDescent="0.3">
      <c r="A1066" s="65" t="s">
        <v>3683</v>
      </c>
      <c r="B1066" s="71">
        <v>880</v>
      </c>
      <c r="C1066" s="65" t="s">
        <v>100</v>
      </c>
      <c r="D1066" s="71">
        <v>18</v>
      </c>
      <c r="E1066" s="65" t="s">
        <v>1556</v>
      </c>
    </row>
    <row r="1067" spans="1:5" ht="15.75" hidden="1" thickBot="1" x14ac:dyDescent="0.3">
      <c r="A1067" s="65" t="s">
        <v>3683</v>
      </c>
      <c r="B1067" s="71">
        <v>880</v>
      </c>
      <c r="C1067" s="65" t="s">
        <v>100</v>
      </c>
      <c r="D1067" s="71">
        <v>19</v>
      </c>
      <c r="E1067" s="65" t="s">
        <v>1557</v>
      </c>
    </row>
    <row r="1068" spans="1:5" ht="15.75" hidden="1" thickBot="1" x14ac:dyDescent="0.3">
      <c r="A1068" s="65" t="s">
        <v>3683</v>
      </c>
      <c r="B1068" s="71">
        <v>880</v>
      </c>
      <c r="C1068" s="65" t="s">
        <v>100</v>
      </c>
      <c r="D1068" s="71">
        <v>20</v>
      </c>
      <c r="E1068" s="65" t="s">
        <v>1558</v>
      </c>
    </row>
    <row r="1069" spans="1:5" ht="15.75" hidden="1" thickBot="1" x14ac:dyDescent="0.3">
      <c r="A1069" s="65" t="s">
        <v>3683</v>
      </c>
      <c r="B1069" s="71">
        <v>880</v>
      </c>
      <c r="C1069" s="65" t="s">
        <v>100</v>
      </c>
      <c r="D1069" s="71">
        <v>49</v>
      </c>
      <c r="E1069" s="65" t="s">
        <v>1583</v>
      </c>
    </row>
    <row r="1070" spans="1:5" ht="15.75" hidden="1" thickBot="1" x14ac:dyDescent="0.3">
      <c r="A1070" s="65" t="s">
        <v>3683</v>
      </c>
      <c r="B1070" s="71">
        <v>880</v>
      </c>
      <c r="C1070" s="65" t="s">
        <v>100</v>
      </c>
      <c r="D1070" s="71">
        <v>21</v>
      </c>
      <c r="E1070" s="65" t="s">
        <v>1559</v>
      </c>
    </row>
    <row r="1071" spans="1:5" ht="15.75" hidden="1" thickBot="1" x14ac:dyDescent="0.3">
      <c r="A1071" s="65" t="s">
        <v>3683</v>
      </c>
      <c r="B1071" s="71">
        <v>880</v>
      </c>
      <c r="C1071" s="65" t="s">
        <v>100</v>
      </c>
      <c r="D1071" s="71">
        <v>38</v>
      </c>
      <c r="E1071" s="65" t="s">
        <v>1576</v>
      </c>
    </row>
    <row r="1072" spans="1:5" ht="15.75" hidden="1" thickBot="1" x14ac:dyDescent="0.3">
      <c r="A1072" s="65" t="s">
        <v>3683</v>
      </c>
      <c r="B1072" s="71">
        <v>880</v>
      </c>
      <c r="C1072" s="65" t="s">
        <v>100</v>
      </c>
      <c r="D1072" s="71">
        <v>22</v>
      </c>
      <c r="E1072" s="65" t="s">
        <v>1560</v>
      </c>
    </row>
    <row r="1073" spans="1:5" ht="15.75" hidden="1" thickBot="1" x14ac:dyDescent="0.3">
      <c r="A1073" s="65" t="s">
        <v>3683</v>
      </c>
      <c r="B1073" s="71">
        <v>880</v>
      </c>
      <c r="C1073" s="65" t="s">
        <v>100</v>
      </c>
      <c r="D1073" s="71">
        <v>23</v>
      </c>
      <c r="E1073" s="65" t="s">
        <v>1561</v>
      </c>
    </row>
    <row r="1074" spans="1:5" ht="15.75" hidden="1" thickBot="1" x14ac:dyDescent="0.3">
      <c r="A1074" s="65" t="s">
        <v>3683</v>
      </c>
      <c r="B1074" s="71">
        <v>880</v>
      </c>
      <c r="C1074" s="65" t="s">
        <v>100</v>
      </c>
      <c r="D1074" s="71">
        <v>36</v>
      </c>
      <c r="E1074" s="65" t="s">
        <v>1574</v>
      </c>
    </row>
    <row r="1075" spans="1:5" ht="15.75" hidden="1" thickBot="1" x14ac:dyDescent="0.3">
      <c r="A1075" s="65" t="s">
        <v>3683</v>
      </c>
      <c r="B1075" s="71">
        <v>880</v>
      </c>
      <c r="C1075" s="65" t="s">
        <v>100</v>
      </c>
      <c r="D1075" s="71">
        <v>24</v>
      </c>
      <c r="E1075" s="65" t="s">
        <v>1562</v>
      </c>
    </row>
    <row r="1076" spans="1:5" ht="15.75" hidden="1" thickBot="1" x14ac:dyDescent="0.3">
      <c r="A1076" s="65" t="s">
        <v>3683</v>
      </c>
      <c r="B1076" s="71">
        <v>880</v>
      </c>
      <c r="C1076" s="65" t="s">
        <v>100</v>
      </c>
      <c r="D1076" s="71">
        <v>25</v>
      </c>
      <c r="E1076" s="65" t="s">
        <v>1563</v>
      </c>
    </row>
    <row r="1077" spans="1:5" ht="15.75" hidden="1" thickBot="1" x14ac:dyDescent="0.3">
      <c r="A1077" s="65" t="s">
        <v>3683</v>
      </c>
      <c r="B1077" s="71">
        <v>880</v>
      </c>
      <c r="C1077" s="65" t="s">
        <v>100</v>
      </c>
      <c r="D1077" s="71">
        <v>41</v>
      </c>
      <c r="E1077" s="65" t="s">
        <v>1579</v>
      </c>
    </row>
    <row r="1078" spans="1:5" ht="15.75" hidden="1" thickBot="1" x14ac:dyDescent="0.3">
      <c r="A1078" s="65" t="s">
        <v>3683</v>
      </c>
      <c r="B1078" s="71">
        <v>880</v>
      </c>
      <c r="C1078" s="65" t="s">
        <v>100</v>
      </c>
      <c r="D1078" s="71">
        <v>26</v>
      </c>
      <c r="E1078" s="65" t="s">
        <v>1564</v>
      </c>
    </row>
    <row r="1079" spans="1:5" ht="15.75" hidden="1" thickBot="1" x14ac:dyDescent="0.3">
      <c r="A1079" s="65" t="s">
        <v>3683</v>
      </c>
      <c r="B1079" s="71">
        <v>880</v>
      </c>
      <c r="C1079" s="65" t="s">
        <v>100</v>
      </c>
      <c r="D1079" s="71">
        <v>27</v>
      </c>
      <c r="E1079" s="65" t="s">
        <v>1565</v>
      </c>
    </row>
    <row r="1080" spans="1:5" ht="15.75" hidden="1" thickBot="1" x14ac:dyDescent="0.3">
      <c r="A1080" s="65" t="s">
        <v>3683</v>
      </c>
      <c r="B1080" s="71">
        <v>880</v>
      </c>
      <c r="C1080" s="65" t="s">
        <v>100</v>
      </c>
      <c r="D1080" s="71">
        <v>9</v>
      </c>
      <c r="E1080" s="65" t="s">
        <v>1547</v>
      </c>
    </row>
    <row r="1081" spans="1:5" ht="15.75" hidden="1" thickBot="1" x14ac:dyDescent="0.3">
      <c r="A1081" s="65" t="s">
        <v>3683</v>
      </c>
      <c r="B1081" s="71">
        <v>880</v>
      </c>
      <c r="C1081" s="65" t="s">
        <v>100</v>
      </c>
      <c r="D1081" s="71">
        <v>1</v>
      </c>
      <c r="E1081" s="65" t="s">
        <v>1539</v>
      </c>
    </row>
    <row r="1082" spans="1:5" ht="15.75" hidden="1" thickBot="1" x14ac:dyDescent="0.3">
      <c r="A1082" s="65" t="s">
        <v>3683</v>
      </c>
      <c r="B1082" s="71">
        <v>880</v>
      </c>
      <c r="C1082" s="65" t="s">
        <v>100</v>
      </c>
      <c r="D1082" s="71">
        <v>10</v>
      </c>
      <c r="E1082" s="65" t="s">
        <v>1548</v>
      </c>
    </row>
    <row r="1083" spans="1:5" ht="15.75" hidden="1" thickBot="1" x14ac:dyDescent="0.3">
      <c r="A1083" s="65" t="s">
        <v>3683</v>
      </c>
      <c r="B1083" s="71">
        <v>880</v>
      </c>
      <c r="C1083" s="65" t="s">
        <v>100</v>
      </c>
      <c r="D1083" s="71">
        <v>11</v>
      </c>
      <c r="E1083" s="65" t="s">
        <v>1549</v>
      </c>
    </row>
    <row r="1084" spans="1:5" ht="15.75" hidden="1" thickBot="1" x14ac:dyDescent="0.3">
      <c r="A1084" s="65" t="s">
        <v>3683</v>
      </c>
      <c r="B1084" s="71">
        <v>880</v>
      </c>
      <c r="C1084" s="65" t="s">
        <v>100</v>
      </c>
      <c r="D1084" s="71">
        <v>2</v>
      </c>
      <c r="E1084" s="65" t="s">
        <v>1540</v>
      </c>
    </row>
    <row r="1085" spans="1:5" ht="15.75" hidden="1" thickBot="1" x14ac:dyDescent="0.3">
      <c r="A1085" s="65" t="s">
        <v>3683</v>
      </c>
      <c r="B1085" s="71">
        <v>880</v>
      </c>
      <c r="C1085" s="65" t="s">
        <v>100</v>
      </c>
      <c r="D1085" s="71">
        <v>870</v>
      </c>
      <c r="E1085" s="65" t="s">
        <v>3817</v>
      </c>
    </row>
    <row r="1086" spans="1:5" ht="15.75" hidden="1" thickBot="1" x14ac:dyDescent="0.3">
      <c r="A1086" s="65" t="s">
        <v>3683</v>
      </c>
      <c r="B1086" s="71">
        <v>880</v>
      </c>
      <c r="C1086" s="65" t="s">
        <v>100</v>
      </c>
      <c r="D1086" s="71">
        <v>39</v>
      </c>
      <c r="E1086" s="65" t="s">
        <v>1577</v>
      </c>
    </row>
    <row r="1087" spans="1:5" ht="15.75" hidden="1" thickBot="1" x14ac:dyDescent="0.3">
      <c r="A1087" s="65" t="s">
        <v>3683</v>
      </c>
      <c r="B1087" s="71">
        <v>880</v>
      </c>
      <c r="C1087" s="65" t="s">
        <v>100</v>
      </c>
      <c r="D1087" s="71">
        <v>37</v>
      </c>
      <c r="E1087" s="65" t="s">
        <v>1575</v>
      </c>
    </row>
    <row r="1088" spans="1:5" ht="15.75" hidden="1" thickBot="1" x14ac:dyDescent="0.3">
      <c r="A1088" s="65" t="s">
        <v>3683</v>
      </c>
      <c r="B1088" s="71">
        <v>880</v>
      </c>
      <c r="C1088" s="65" t="s">
        <v>100</v>
      </c>
      <c r="D1088" s="71">
        <v>30</v>
      </c>
      <c r="E1088" s="65" t="s">
        <v>1568</v>
      </c>
    </row>
    <row r="1089" spans="1:5" ht="15.75" hidden="1" thickBot="1" x14ac:dyDescent="0.3">
      <c r="A1089" s="65" t="s">
        <v>3683</v>
      </c>
      <c r="B1089" s="71">
        <v>880</v>
      </c>
      <c r="C1089" s="65" t="s">
        <v>100</v>
      </c>
      <c r="D1089" s="71">
        <v>871</v>
      </c>
      <c r="E1089" s="65" t="s">
        <v>3818</v>
      </c>
    </row>
    <row r="1090" spans="1:5" ht="15.75" hidden="1" thickBot="1" x14ac:dyDescent="0.3">
      <c r="A1090" s="65" t="s">
        <v>3683</v>
      </c>
      <c r="B1090" s="71">
        <v>880</v>
      </c>
      <c r="C1090" s="65" t="s">
        <v>100</v>
      </c>
      <c r="D1090" s="71">
        <v>31</v>
      </c>
      <c r="E1090" s="65" t="s">
        <v>1569</v>
      </c>
    </row>
    <row r="1091" spans="1:5" ht="15.75" hidden="1" thickBot="1" x14ac:dyDescent="0.3">
      <c r="A1091" s="65" t="s">
        <v>3683</v>
      </c>
      <c r="B1091" s="71">
        <v>880</v>
      </c>
      <c r="C1091" s="65" t="s">
        <v>100</v>
      </c>
      <c r="D1091" s="71">
        <v>32</v>
      </c>
      <c r="E1091" s="65" t="s">
        <v>1570</v>
      </c>
    </row>
    <row r="1092" spans="1:5" ht="15.75" hidden="1" thickBot="1" x14ac:dyDescent="0.3">
      <c r="A1092" s="65" t="s">
        <v>3683</v>
      </c>
      <c r="B1092" s="71">
        <v>880</v>
      </c>
      <c r="C1092" s="65" t="s">
        <v>100</v>
      </c>
      <c r="D1092" s="71">
        <v>42</v>
      </c>
      <c r="E1092" s="65" t="s">
        <v>1580</v>
      </c>
    </row>
    <row r="1093" spans="1:5" ht="15.75" hidden="1" thickBot="1" x14ac:dyDescent="0.3">
      <c r="A1093" s="65" t="s">
        <v>3683</v>
      </c>
      <c r="B1093" s="71">
        <v>880</v>
      </c>
      <c r="C1093" s="65" t="s">
        <v>100</v>
      </c>
      <c r="D1093" s="71">
        <v>33</v>
      </c>
      <c r="E1093" s="65" t="s">
        <v>1571</v>
      </c>
    </row>
    <row r="1094" spans="1:5" ht="15.75" hidden="1" thickBot="1" x14ac:dyDescent="0.3">
      <c r="A1094" s="65" t="s">
        <v>3683</v>
      </c>
      <c r="B1094" s="71">
        <v>880</v>
      </c>
      <c r="C1094" s="65" t="s">
        <v>100</v>
      </c>
      <c r="D1094" s="71">
        <v>3</v>
      </c>
      <c r="E1094" s="65" t="s">
        <v>1541</v>
      </c>
    </row>
    <row r="1095" spans="1:5" ht="15.75" hidden="1" thickBot="1" x14ac:dyDescent="0.3">
      <c r="A1095" s="65" t="s">
        <v>3683</v>
      </c>
      <c r="B1095" s="71">
        <v>880</v>
      </c>
      <c r="C1095" s="65" t="s">
        <v>100</v>
      </c>
      <c r="D1095" s="71">
        <v>12</v>
      </c>
      <c r="E1095" s="65" t="s">
        <v>1550</v>
      </c>
    </row>
    <row r="1096" spans="1:5" ht="15.75" hidden="1" thickBot="1" x14ac:dyDescent="0.3">
      <c r="A1096" s="65" t="s">
        <v>3683</v>
      </c>
      <c r="B1096" s="71">
        <v>880</v>
      </c>
      <c r="C1096" s="65" t="s">
        <v>100</v>
      </c>
      <c r="D1096" s="71">
        <v>40</v>
      </c>
      <c r="E1096" s="65" t="s">
        <v>1578</v>
      </c>
    </row>
    <row r="1097" spans="1:5" ht="15.75" hidden="1" thickBot="1" x14ac:dyDescent="0.3">
      <c r="A1097" s="65" t="s">
        <v>3683</v>
      </c>
      <c r="B1097" s="71">
        <v>880</v>
      </c>
      <c r="C1097" s="65" t="s">
        <v>100</v>
      </c>
      <c r="D1097" s="71">
        <v>34</v>
      </c>
      <c r="E1097" s="65" t="s">
        <v>1572</v>
      </c>
    </row>
    <row r="1098" spans="1:5" ht="15.75" hidden="1" thickBot="1" x14ac:dyDescent="0.3">
      <c r="A1098" s="65" t="s">
        <v>3683</v>
      </c>
      <c r="B1098" s="71">
        <v>880</v>
      </c>
      <c r="C1098" s="65" t="s">
        <v>100</v>
      </c>
      <c r="D1098" s="71">
        <v>35</v>
      </c>
      <c r="E1098" s="65" t="s">
        <v>1573</v>
      </c>
    </row>
    <row r="1099" spans="1:5" ht="15.75" hidden="1" thickBot="1" x14ac:dyDescent="0.3">
      <c r="A1099" s="65" t="s">
        <v>3683</v>
      </c>
      <c r="B1099" s="71">
        <v>880</v>
      </c>
      <c r="C1099" s="65" t="s">
        <v>100</v>
      </c>
      <c r="D1099" s="71">
        <v>45</v>
      </c>
      <c r="E1099" s="65" t="s">
        <v>1581</v>
      </c>
    </row>
    <row r="1100" spans="1:5" ht="15.75" hidden="1" thickBot="1" x14ac:dyDescent="0.3">
      <c r="A1100" s="65" t="s">
        <v>3683</v>
      </c>
      <c r="B1100" s="71">
        <v>880</v>
      </c>
      <c r="C1100" s="65" t="s">
        <v>100</v>
      </c>
      <c r="D1100" s="71">
        <v>46</v>
      </c>
      <c r="E1100" s="65" t="s">
        <v>1582</v>
      </c>
    </row>
    <row r="1101" spans="1:5" ht="15.75" hidden="1" thickBot="1" x14ac:dyDescent="0.3">
      <c r="A1101" s="65" t="s">
        <v>3683</v>
      </c>
      <c r="B1101" s="71">
        <v>880</v>
      </c>
      <c r="C1101" s="65" t="s">
        <v>100</v>
      </c>
      <c r="D1101" s="71">
        <v>89</v>
      </c>
      <c r="E1101" s="65" t="s">
        <v>1584</v>
      </c>
    </row>
    <row r="1102" spans="1:5" ht="15.75" hidden="1" thickBot="1" x14ac:dyDescent="0.3">
      <c r="A1102" s="65" t="s">
        <v>3683</v>
      </c>
      <c r="B1102" s="71">
        <v>880</v>
      </c>
      <c r="C1102" s="65" t="s">
        <v>100</v>
      </c>
      <c r="D1102" s="71">
        <v>93</v>
      </c>
      <c r="E1102" s="65" t="s">
        <v>1588</v>
      </c>
    </row>
    <row r="1103" spans="1:5" ht="15.75" hidden="1" thickBot="1" x14ac:dyDescent="0.3">
      <c r="A1103" s="65" t="s">
        <v>3683</v>
      </c>
      <c r="B1103" s="71">
        <v>880</v>
      </c>
      <c r="C1103" s="65" t="s">
        <v>100</v>
      </c>
      <c r="D1103" s="71">
        <v>880</v>
      </c>
      <c r="E1103" s="65" t="s">
        <v>3805</v>
      </c>
    </row>
    <row r="1104" spans="1:5" ht="15.75" hidden="1" thickBot="1" x14ac:dyDescent="0.3">
      <c r="A1104" s="65" t="s">
        <v>3683</v>
      </c>
      <c r="B1104" s="71">
        <v>880</v>
      </c>
      <c r="C1104" s="65" t="s">
        <v>100</v>
      </c>
      <c r="D1104" s="71">
        <v>90</v>
      </c>
      <c r="E1104" s="65" t="s">
        <v>1585</v>
      </c>
    </row>
    <row r="1105" spans="1:5" ht="15.75" hidden="1" thickBot="1" x14ac:dyDescent="0.3">
      <c r="A1105" s="65" t="s">
        <v>3683</v>
      </c>
      <c r="B1105" s="71">
        <v>880</v>
      </c>
      <c r="C1105" s="65" t="s">
        <v>100</v>
      </c>
      <c r="D1105" s="71">
        <v>91</v>
      </c>
      <c r="E1105" s="65" t="s">
        <v>1586</v>
      </c>
    </row>
    <row r="1106" spans="1:5" ht="15.75" hidden="1" thickBot="1" x14ac:dyDescent="0.3">
      <c r="A1106" s="65" t="s">
        <v>3683</v>
      </c>
      <c r="B1106" s="71">
        <v>880</v>
      </c>
      <c r="C1106" s="65" t="s">
        <v>100</v>
      </c>
      <c r="D1106" s="71">
        <v>92</v>
      </c>
      <c r="E1106" s="65" t="s">
        <v>1587</v>
      </c>
    </row>
    <row r="1107" spans="1:5" ht="15.75" hidden="1" thickBot="1" x14ac:dyDescent="0.3">
      <c r="A1107" s="65" t="s">
        <v>3683</v>
      </c>
      <c r="B1107" s="71">
        <v>880</v>
      </c>
      <c r="C1107" s="65" t="s">
        <v>100</v>
      </c>
      <c r="D1107" s="71">
        <v>133</v>
      </c>
      <c r="E1107" s="65" t="s">
        <v>1589</v>
      </c>
    </row>
    <row r="1108" spans="1:5" ht="15.75" hidden="1" thickBot="1" x14ac:dyDescent="0.3">
      <c r="A1108" s="65" t="s">
        <v>3683</v>
      </c>
      <c r="B1108" s="71">
        <v>880</v>
      </c>
      <c r="C1108" s="65" t="s">
        <v>100</v>
      </c>
      <c r="D1108" s="71">
        <v>889</v>
      </c>
      <c r="E1108" s="65" t="s">
        <v>1641</v>
      </c>
    </row>
    <row r="1109" spans="1:5" ht="15.75" hidden="1" thickBot="1" x14ac:dyDescent="0.3">
      <c r="A1109" s="65" t="s">
        <v>3683</v>
      </c>
      <c r="B1109" s="71">
        <v>880</v>
      </c>
      <c r="C1109" s="65" t="s">
        <v>100</v>
      </c>
      <c r="D1109" s="71">
        <v>176</v>
      </c>
      <c r="E1109" s="65" t="s">
        <v>1591</v>
      </c>
    </row>
    <row r="1110" spans="1:5" ht="15.75" hidden="1" thickBot="1" x14ac:dyDescent="0.3">
      <c r="A1110" s="65" t="s">
        <v>3683</v>
      </c>
      <c r="B1110" s="71">
        <v>880</v>
      </c>
      <c r="C1110" s="65" t="s">
        <v>100</v>
      </c>
      <c r="D1110" s="71">
        <v>877</v>
      </c>
      <c r="E1110" s="65" t="s">
        <v>1635</v>
      </c>
    </row>
    <row r="1111" spans="1:5" ht="15.75" hidden="1" thickBot="1" x14ac:dyDescent="0.3">
      <c r="A1111" s="65" t="s">
        <v>3683</v>
      </c>
      <c r="B1111" s="71">
        <v>880</v>
      </c>
      <c r="C1111" s="65" t="s">
        <v>100</v>
      </c>
      <c r="D1111" s="71">
        <v>134</v>
      </c>
      <c r="E1111" s="65" t="s">
        <v>1590</v>
      </c>
    </row>
    <row r="1112" spans="1:5" ht="15.75" hidden="1" thickBot="1" x14ac:dyDescent="0.3">
      <c r="A1112" s="65" t="s">
        <v>3683</v>
      </c>
      <c r="B1112" s="71">
        <v>880</v>
      </c>
      <c r="C1112" s="65" t="s">
        <v>100</v>
      </c>
      <c r="D1112" s="71">
        <v>177</v>
      </c>
      <c r="E1112" s="65" t="s">
        <v>1592</v>
      </c>
    </row>
    <row r="1113" spans="1:5" ht="15.75" hidden="1" thickBot="1" x14ac:dyDescent="0.3">
      <c r="A1113" s="65" t="s">
        <v>3683</v>
      </c>
      <c r="B1113" s="71">
        <v>880</v>
      </c>
      <c r="C1113" s="65" t="s">
        <v>100</v>
      </c>
      <c r="D1113" s="71">
        <v>178</v>
      </c>
      <c r="E1113" s="65" t="s">
        <v>1593</v>
      </c>
    </row>
    <row r="1114" spans="1:5" ht="15.75" hidden="1" thickBot="1" x14ac:dyDescent="0.3">
      <c r="A1114" s="65" t="s">
        <v>3683</v>
      </c>
      <c r="B1114" s="71">
        <v>880</v>
      </c>
      <c r="C1114" s="65" t="s">
        <v>100</v>
      </c>
      <c r="D1114" s="71">
        <v>180</v>
      </c>
      <c r="E1114" s="65" t="s">
        <v>1595</v>
      </c>
    </row>
    <row r="1115" spans="1:5" ht="15.75" hidden="1" thickBot="1" x14ac:dyDescent="0.3">
      <c r="A1115" s="65" t="s">
        <v>3683</v>
      </c>
      <c r="B1115" s="71">
        <v>880</v>
      </c>
      <c r="C1115" s="65" t="s">
        <v>100</v>
      </c>
      <c r="D1115" s="71">
        <v>886</v>
      </c>
      <c r="E1115" s="65" t="s">
        <v>1640</v>
      </c>
    </row>
    <row r="1116" spans="1:5" ht="15.75" hidden="1" thickBot="1" x14ac:dyDescent="0.3">
      <c r="A1116" s="65" t="s">
        <v>3683</v>
      </c>
      <c r="B1116" s="71">
        <v>880</v>
      </c>
      <c r="C1116" s="65" t="s">
        <v>100</v>
      </c>
      <c r="D1116" s="71">
        <v>182</v>
      </c>
      <c r="E1116" s="65" t="s">
        <v>1597</v>
      </c>
    </row>
    <row r="1117" spans="1:5" ht="15.75" hidden="1" thickBot="1" x14ac:dyDescent="0.3">
      <c r="A1117" s="65" t="s">
        <v>3683</v>
      </c>
      <c r="B1117" s="71">
        <v>880</v>
      </c>
      <c r="C1117" s="65" t="s">
        <v>100</v>
      </c>
      <c r="D1117" s="71">
        <v>181</v>
      </c>
      <c r="E1117" s="65" t="s">
        <v>1596</v>
      </c>
    </row>
    <row r="1118" spans="1:5" ht="15.75" hidden="1" thickBot="1" x14ac:dyDescent="0.3">
      <c r="A1118" s="65" t="s">
        <v>3683</v>
      </c>
      <c r="B1118" s="71">
        <v>880</v>
      </c>
      <c r="C1118" s="65" t="s">
        <v>100</v>
      </c>
      <c r="D1118" s="71">
        <v>179</v>
      </c>
      <c r="E1118" s="65" t="s">
        <v>1594</v>
      </c>
    </row>
    <row r="1119" spans="1:5" ht="15.75" hidden="1" thickBot="1" x14ac:dyDescent="0.3">
      <c r="A1119" s="65" t="s">
        <v>3683</v>
      </c>
      <c r="B1119" s="71">
        <v>880</v>
      </c>
      <c r="C1119" s="65" t="s">
        <v>100</v>
      </c>
      <c r="D1119" s="71">
        <v>872</v>
      </c>
      <c r="E1119" s="65" t="s">
        <v>3819</v>
      </c>
    </row>
    <row r="1120" spans="1:5" ht="15.75" hidden="1" thickBot="1" x14ac:dyDescent="0.3">
      <c r="A1120" s="65" t="s">
        <v>3683</v>
      </c>
      <c r="B1120" s="71">
        <v>880</v>
      </c>
      <c r="C1120" s="65" t="s">
        <v>100</v>
      </c>
      <c r="D1120" s="71">
        <v>878</v>
      </c>
      <c r="E1120" s="65" t="s">
        <v>1636</v>
      </c>
    </row>
    <row r="1121" spans="1:5" ht="15.75" hidden="1" thickBot="1" x14ac:dyDescent="0.3">
      <c r="A1121" s="65" t="s">
        <v>3683</v>
      </c>
      <c r="B1121" s="71">
        <v>880</v>
      </c>
      <c r="C1121" s="65" t="s">
        <v>100</v>
      </c>
      <c r="D1121" s="71">
        <v>311</v>
      </c>
      <c r="E1121" s="65" t="s">
        <v>1600</v>
      </c>
    </row>
    <row r="1122" spans="1:5" ht="15.75" hidden="1" thickBot="1" x14ac:dyDescent="0.3">
      <c r="A1122" s="65" t="s">
        <v>3683</v>
      </c>
      <c r="B1122" s="71">
        <v>880</v>
      </c>
      <c r="C1122" s="65" t="s">
        <v>100</v>
      </c>
      <c r="D1122" s="71">
        <v>309</v>
      </c>
      <c r="E1122" s="65" t="s">
        <v>1598</v>
      </c>
    </row>
    <row r="1123" spans="1:5" ht="15.75" hidden="1" thickBot="1" x14ac:dyDescent="0.3">
      <c r="A1123" s="65" t="s">
        <v>3683</v>
      </c>
      <c r="B1123" s="71">
        <v>880</v>
      </c>
      <c r="C1123" s="65" t="s">
        <v>100</v>
      </c>
      <c r="D1123" s="71">
        <v>310</v>
      </c>
      <c r="E1123" s="65" t="s">
        <v>1599</v>
      </c>
    </row>
    <row r="1124" spans="1:5" ht="15.75" hidden="1" thickBot="1" x14ac:dyDescent="0.3">
      <c r="A1124" s="65" t="s">
        <v>3683</v>
      </c>
      <c r="B1124" s="71">
        <v>880</v>
      </c>
      <c r="C1124" s="65" t="s">
        <v>100</v>
      </c>
      <c r="D1124" s="71">
        <v>313</v>
      </c>
      <c r="E1124" s="65" t="s">
        <v>1601</v>
      </c>
    </row>
    <row r="1125" spans="1:5" ht="15.75" hidden="1" thickBot="1" x14ac:dyDescent="0.3">
      <c r="A1125" s="65" t="s">
        <v>3683</v>
      </c>
      <c r="B1125" s="71">
        <v>880</v>
      </c>
      <c r="C1125" s="65" t="s">
        <v>100</v>
      </c>
      <c r="D1125" s="71">
        <v>315</v>
      </c>
      <c r="E1125" s="65" t="s">
        <v>1602</v>
      </c>
    </row>
    <row r="1126" spans="1:5" ht="15.75" hidden="1" thickBot="1" x14ac:dyDescent="0.3">
      <c r="A1126" s="65" t="s">
        <v>3683</v>
      </c>
      <c r="B1126" s="71">
        <v>880</v>
      </c>
      <c r="C1126" s="65" t="s">
        <v>100</v>
      </c>
      <c r="D1126" s="71">
        <v>874</v>
      </c>
      <c r="E1126" s="65" t="s">
        <v>3803</v>
      </c>
    </row>
    <row r="1127" spans="1:5" ht="15.75" hidden="1" thickBot="1" x14ac:dyDescent="0.3">
      <c r="A1127" s="65" t="s">
        <v>3683</v>
      </c>
      <c r="B1127" s="71">
        <v>880</v>
      </c>
      <c r="C1127" s="65" t="s">
        <v>100</v>
      </c>
      <c r="D1127" s="71">
        <v>353</v>
      </c>
      <c r="E1127" s="65" t="s">
        <v>1603</v>
      </c>
    </row>
    <row r="1128" spans="1:5" ht="15.75" hidden="1" thickBot="1" x14ac:dyDescent="0.3">
      <c r="A1128" s="65" t="s">
        <v>3683</v>
      </c>
      <c r="B1128" s="71">
        <v>880</v>
      </c>
      <c r="C1128" s="65" t="s">
        <v>100</v>
      </c>
      <c r="D1128" s="71">
        <v>354</v>
      </c>
      <c r="E1128" s="65" t="s">
        <v>1604</v>
      </c>
    </row>
    <row r="1129" spans="1:5" ht="15.75" hidden="1" thickBot="1" x14ac:dyDescent="0.3">
      <c r="A1129" s="65" t="s">
        <v>3683</v>
      </c>
      <c r="B1129" s="71">
        <v>880</v>
      </c>
      <c r="C1129" s="65" t="s">
        <v>100</v>
      </c>
      <c r="D1129" s="71">
        <v>355</v>
      </c>
      <c r="E1129" s="65" t="s">
        <v>1605</v>
      </c>
    </row>
    <row r="1130" spans="1:5" ht="15.75" hidden="1" thickBot="1" x14ac:dyDescent="0.3">
      <c r="A1130" s="65" t="s">
        <v>3683</v>
      </c>
      <c r="B1130" s="71">
        <v>880</v>
      </c>
      <c r="C1130" s="65" t="s">
        <v>100</v>
      </c>
      <c r="D1130" s="71">
        <v>359</v>
      </c>
      <c r="E1130" s="65" t="s">
        <v>1609</v>
      </c>
    </row>
    <row r="1131" spans="1:5" ht="15.75" hidden="1" thickBot="1" x14ac:dyDescent="0.3">
      <c r="A1131" s="65" t="s">
        <v>3683</v>
      </c>
      <c r="B1131" s="71">
        <v>880</v>
      </c>
      <c r="C1131" s="65" t="s">
        <v>100</v>
      </c>
      <c r="D1131" s="71">
        <v>356</v>
      </c>
      <c r="E1131" s="65" t="s">
        <v>1606</v>
      </c>
    </row>
    <row r="1132" spans="1:5" ht="15.75" hidden="1" thickBot="1" x14ac:dyDescent="0.3">
      <c r="A1132" s="65" t="s">
        <v>3683</v>
      </c>
      <c r="B1132" s="71">
        <v>880</v>
      </c>
      <c r="C1132" s="65" t="s">
        <v>100</v>
      </c>
      <c r="D1132" s="71">
        <v>357</v>
      </c>
      <c r="E1132" s="65" t="s">
        <v>1607</v>
      </c>
    </row>
    <row r="1133" spans="1:5" ht="15.75" hidden="1" thickBot="1" x14ac:dyDescent="0.3">
      <c r="A1133" s="65" t="s">
        <v>3683</v>
      </c>
      <c r="B1133" s="71">
        <v>880</v>
      </c>
      <c r="C1133" s="65" t="s">
        <v>100</v>
      </c>
      <c r="D1133" s="71">
        <v>358</v>
      </c>
      <c r="E1133" s="65" t="s">
        <v>1608</v>
      </c>
    </row>
    <row r="1134" spans="1:5" ht="15.75" hidden="1" thickBot="1" x14ac:dyDescent="0.3">
      <c r="A1134" s="65" t="s">
        <v>3683</v>
      </c>
      <c r="B1134" s="71">
        <v>880</v>
      </c>
      <c r="C1134" s="65" t="s">
        <v>100</v>
      </c>
      <c r="D1134" s="71">
        <v>901</v>
      </c>
      <c r="E1134" s="65" t="s">
        <v>3811</v>
      </c>
    </row>
    <row r="1135" spans="1:5" ht="15.75" hidden="1" thickBot="1" x14ac:dyDescent="0.3">
      <c r="A1135" s="65" t="s">
        <v>3683</v>
      </c>
      <c r="B1135" s="71">
        <v>880</v>
      </c>
      <c r="C1135" s="65" t="s">
        <v>100</v>
      </c>
      <c r="D1135" s="71">
        <v>456</v>
      </c>
      <c r="E1135" s="65" t="s">
        <v>1610</v>
      </c>
    </row>
    <row r="1136" spans="1:5" ht="15.75" hidden="1" thickBot="1" x14ac:dyDescent="0.3">
      <c r="A1136" s="65" t="s">
        <v>3683</v>
      </c>
      <c r="B1136" s="71">
        <v>880</v>
      </c>
      <c r="C1136" s="65" t="s">
        <v>100</v>
      </c>
      <c r="D1136" s="71">
        <v>875</v>
      </c>
      <c r="E1136" s="65" t="s">
        <v>1633</v>
      </c>
    </row>
    <row r="1137" spans="1:5" ht="15.75" hidden="1" thickBot="1" x14ac:dyDescent="0.3">
      <c r="A1137" s="65" t="s">
        <v>3683</v>
      </c>
      <c r="B1137" s="71">
        <v>880</v>
      </c>
      <c r="C1137" s="65" t="s">
        <v>100</v>
      </c>
      <c r="D1137" s="71">
        <v>890</v>
      </c>
      <c r="E1137" s="65" t="s">
        <v>1642</v>
      </c>
    </row>
    <row r="1138" spans="1:5" ht="15.75" hidden="1" thickBot="1" x14ac:dyDescent="0.3">
      <c r="A1138" s="65" t="s">
        <v>3683</v>
      </c>
      <c r="B1138" s="71">
        <v>880</v>
      </c>
      <c r="C1138" s="65" t="s">
        <v>100</v>
      </c>
      <c r="D1138" s="71">
        <v>883</v>
      </c>
      <c r="E1138" s="65" t="s">
        <v>3806</v>
      </c>
    </row>
    <row r="1139" spans="1:5" ht="15.75" hidden="1" thickBot="1" x14ac:dyDescent="0.3">
      <c r="A1139" s="65" t="s">
        <v>3683</v>
      </c>
      <c r="B1139" s="71">
        <v>880</v>
      </c>
      <c r="C1139" s="65" t="s">
        <v>100</v>
      </c>
      <c r="D1139" s="71">
        <v>500</v>
      </c>
      <c r="E1139" s="65" t="s">
        <v>1611</v>
      </c>
    </row>
    <row r="1140" spans="1:5" ht="15.75" hidden="1" thickBot="1" x14ac:dyDescent="0.3">
      <c r="A1140" s="65" t="s">
        <v>3683</v>
      </c>
      <c r="B1140" s="71">
        <v>880</v>
      </c>
      <c r="C1140" s="65" t="s">
        <v>100</v>
      </c>
      <c r="D1140" s="71">
        <v>888</v>
      </c>
      <c r="E1140" s="65" t="s">
        <v>3808</v>
      </c>
    </row>
    <row r="1141" spans="1:5" ht="15.75" hidden="1" thickBot="1" x14ac:dyDescent="0.3">
      <c r="A1141" s="65" t="s">
        <v>3683</v>
      </c>
      <c r="B1141" s="71">
        <v>880</v>
      </c>
      <c r="C1141" s="65" t="s">
        <v>100</v>
      </c>
      <c r="D1141" s="71">
        <v>544</v>
      </c>
      <c r="E1141" s="65" t="s">
        <v>1612</v>
      </c>
    </row>
    <row r="1142" spans="1:5" ht="15.75" hidden="1" thickBot="1" x14ac:dyDescent="0.3">
      <c r="A1142" s="65" t="s">
        <v>3683</v>
      </c>
      <c r="B1142" s="71">
        <v>880</v>
      </c>
      <c r="C1142" s="65" t="s">
        <v>100</v>
      </c>
      <c r="D1142" s="71">
        <v>887</v>
      </c>
      <c r="E1142" s="65" t="s">
        <v>3807</v>
      </c>
    </row>
    <row r="1143" spans="1:5" ht="15.75" hidden="1" thickBot="1" x14ac:dyDescent="0.3">
      <c r="A1143" s="65" t="s">
        <v>3683</v>
      </c>
      <c r="B1143" s="71">
        <v>880</v>
      </c>
      <c r="C1143" s="65" t="s">
        <v>100</v>
      </c>
      <c r="D1143" s="71">
        <v>588</v>
      </c>
      <c r="E1143" s="65" t="s">
        <v>1613</v>
      </c>
    </row>
    <row r="1144" spans="1:5" ht="15.75" hidden="1" thickBot="1" x14ac:dyDescent="0.3">
      <c r="A1144" s="65" t="s">
        <v>3683</v>
      </c>
      <c r="B1144" s="71">
        <v>880</v>
      </c>
      <c r="C1144" s="65" t="s">
        <v>100</v>
      </c>
      <c r="D1144" s="71">
        <v>589</v>
      </c>
      <c r="E1144" s="65" t="s">
        <v>1614</v>
      </c>
    </row>
    <row r="1145" spans="1:5" ht="15.75" hidden="1" thickBot="1" x14ac:dyDescent="0.3">
      <c r="A1145" s="65" t="s">
        <v>3683</v>
      </c>
      <c r="B1145" s="71">
        <v>880</v>
      </c>
      <c r="C1145" s="65" t="s">
        <v>100</v>
      </c>
      <c r="D1145" s="71">
        <v>590</v>
      </c>
      <c r="E1145" s="65" t="s">
        <v>1615</v>
      </c>
    </row>
    <row r="1146" spans="1:5" ht="15.75" hidden="1" thickBot="1" x14ac:dyDescent="0.3">
      <c r="A1146" s="65" t="s">
        <v>3683</v>
      </c>
      <c r="B1146" s="71">
        <v>880</v>
      </c>
      <c r="C1146" s="65" t="s">
        <v>100</v>
      </c>
      <c r="D1146" s="71">
        <v>632</v>
      </c>
      <c r="E1146" s="65" t="s">
        <v>1616</v>
      </c>
    </row>
    <row r="1147" spans="1:5" ht="15.75" hidden="1" thickBot="1" x14ac:dyDescent="0.3">
      <c r="A1147" s="65" t="s">
        <v>3683</v>
      </c>
      <c r="B1147" s="71">
        <v>880</v>
      </c>
      <c r="C1147" s="65" t="s">
        <v>100</v>
      </c>
      <c r="D1147" s="71">
        <v>633</v>
      </c>
      <c r="E1147" s="65" t="s">
        <v>1617</v>
      </c>
    </row>
    <row r="1148" spans="1:5" ht="15.75" hidden="1" thickBot="1" x14ac:dyDescent="0.3">
      <c r="A1148" s="65" t="s">
        <v>3683</v>
      </c>
      <c r="B1148" s="71">
        <v>880</v>
      </c>
      <c r="C1148" s="65" t="s">
        <v>100</v>
      </c>
      <c r="D1148" s="71">
        <v>884</v>
      </c>
      <c r="E1148" s="65" t="s">
        <v>1638</v>
      </c>
    </row>
    <row r="1149" spans="1:5" ht="15.75" hidden="1" thickBot="1" x14ac:dyDescent="0.3">
      <c r="A1149" s="65" t="s">
        <v>3683</v>
      </c>
      <c r="B1149" s="71">
        <v>880</v>
      </c>
      <c r="C1149" s="65" t="s">
        <v>100</v>
      </c>
      <c r="D1149" s="71">
        <v>634</v>
      </c>
      <c r="E1149" s="65" t="s">
        <v>1618</v>
      </c>
    </row>
    <row r="1150" spans="1:5" ht="15.75" hidden="1" thickBot="1" x14ac:dyDescent="0.3">
      <c r="A1150" s="65" t="s">
        <v>3683</v>
      </c>
      <c r="B1150" s="71">
        <v>880</v>
      </c>
      <c r="C1150" s="65" t="s">
        <v>100</v>
      </c>
      <c r="D1150" s="71">
        <v>635</v>
      </c>
      <c r="E1150" s="65" t="s">
        <v>1619</v>
      </c>
    </row>
    <row r="1151" spans="1:5" ht="15.75" hidden="1" thickBot="1" x14ac:dyDescent="0.3">
      <c r="A1151" s="65" t="s">
        <v>3683</v>
      </c>
      <c r="B1151" s="71">
        <v>880</v>
      </c>
      <c r="C1151" s="65" t="s">
        <v>100</v>
      </c>
      <c r="D1151" s="71">
        <v>676</v>
      </c>
      <c r="E1151" s="65" t="s">
        <v>1620</v>
      </c>
    </row>
    <row r="1152" spans="1:5" ht="15.75" hidden="1" thickBot="1" x14ac:dyDescent="0.3">
      <c r="A1152" s="65" t="s">
        <v>3683</v>
      </c>
      <c r="B1152" s="71">
        <v>880</v>
      </c>
      <c r="C1152" s="65" t="s">
        <v>100</v>
      </c>
      <c r="D1152" s="71">
        <v>691</v>
      </c>
      <c r="E1152" s="65" t="s">
        <v>1621</v>
      </c>
    </row>
    <row r="1153" spans="1:5" ht="15.75" hidden="1" thickBot="1" x14ac:dyDescent="0.3">
      <c r="A1153" s="65" t="s">
        <v>3683</v>
      </c>
      <c r="B1153" s="71">
        <v>880</v>
      </c>
      <c r="C1153" s="65" t="s">
        <v>100</v>
      </c>
      <c r="D1153" s="71">
        <v>692</v>
      </c>
      <c r="E1153" s="65" t="s">
        <v>1622</v>
      </c>
    </row>
    <row r="1154" spans="1:5" ht="15.75" hidden="1" thickBot="1" x14ac:dyDescent="0.3">
      <c r="A1154" s="65" t="s">
        <v>3683</v>
      </c>
      <c r="B1154" s="71">
        <v>880</v>
      </c>
      <c r="C1154" s="65" t="s">
        <v>100</v>
      </c>
      <c r="D1154" s="71">
        <v>693</v>
      </c>
      <c r="E1154" s="65" t="s">
        <v>1623</v>
      </c>
    </row>
    <row r="1155" spans="1:5" ht="15.75" hidden="1" thickBot="1" x14ac:dyDescent="0.3">
      <c r="A1155" s="65" t="s">
        <v>3683</v>
      </c>
      <c r="B1155" s="71">
        <v>880</v>
      </c>
      <c r="C1155" s="65" t="s">
        <v>100</v>
      </c>
      <c r="D1155" s="71">
        <v>735</v>
      </c>
      <c r="E1155" s="65" t="s">
        <v>1626</v>
      </c>
    </row>
    <row r="1156" spans="1:5" ht="15.75" hidden="1" thickBot="1" x14ac:dyDescent="0.3">
      <c r="A1156" s="65" t="s">
        <v>3683</v>
      </c>
      <c r="B1156" s="71">
        <v>880</v>
      </c>
      <c r="C1156" s="65" t="s">
        <v>100</v>
      </c>
      <c r="D1156" s="71">
        <v>720</v>
      </c>
      <c r="E1156" s="65" t="s">
        <v>1624</v>
      </c>
    </row>
    <row r="1157" spans="1:5" ht="15.75" hidden="1" thickBot="1" x14ac:dyDescent="0.3">
      <c r="A1157" s="65" t="s">
        <v>3683</v>
      </c>
      <c r="B1157" s="71">
        <v>880</v>
      </c>
      <c r="C1157" s="65" t="s">
        <v>100</v>
      </c>
      <c r="D1157" s="71">
        <v>876</v>
      </c>
      <c r="E1157" s="65" t="s">
        <v>1634</v>
      </c>
    </row>
    <row r="1158" spans="1:5" ht="15.75" hidden="1" thickBot="1" x14ac:dyDescent="0.3">
      <c r="A1158" s="65" t="s">
        <v>3683</v>
      </c>
      <c r="B1158" s="71">
        <v>880</v>
      </c>
      <c r="C1158" s="65" t="s">
        <v>100</v>
      </c>
      <c r="D1158" s="71">
        <v>734</v>
      </c>
      <c r="E1158" s="65" t="s">
        <v>1625</v>
      </c>
    </row>
    <row r="1159" spans="1:5" ht="15.75" hidden="1" thickBot="1" x14ac:dyDescent="0.3">
      <c r="A1159" s="65" t="s">
        <v>3683</v>
      </c>
      <c r="B1159" s="71">
        <v>880</v>
      </c>
      <c r="C1159" s="65" t="s">
        <v>100</v>
      </c>
      <c r="D1159" s="71">
        <v>891</v>
      </c>
      <c r="E1159" s="65" t="s">
        <v>3809</v>
      </c>
    </row>
    <row r="1160" spans="1:5" ht="15.75" hidden="1" thickBot="1" x14ac:dyDescent="0.3">
      <c r="A1160" s="65" t="s">
        <v>3683</v>
      </c>
      <c r="B1160" s="71">
        <v>880</v>
      </c>
      <c r="C1160" s="65" t="s">
        <v>100</v>
      </c>
      <c r="D1160" s="71">
        <v>736</v>
      </c>
      <c r="E1160" s="65" t="s">
        <v>1627</v>
      </c>
    </row>
    <row r="1161" spans="1:5" ht="15.75" hidden="1" thickBot="1" x14ac:dyDescent="0.3">
      <c r="A1161" s="65" t="s">
        <v>3683</v>
      </c>
      <c r="B1161" s="71">
        <v>880</v>
      </c>
      <c r="C1161" s="65" t="s">
        <v>100</v>
      </c>
      <c r="D1161" s="71">
        <v>760</v>
      </c>
      <c r="E1161" s="65" t="s">
        <v>1628</v>
      </c>
    </row>
    <row r="1162" spans="1:5" ht="15.75" hidden="1" thickBot="1" x14ac:dyDescent="0.3">
      <c r="A1162" s="65" t="s">
        <v>3683</v>
      </c>
      <c r="B1162" s="71">
        <v>880</v>
      </c>
      <c r="C1162" s="65" t="s">
        <v>100</v>
      </c>
      <c r="D1162" s="71">
        <v>779</v>
      </c>
      <c r="E1162" s="65" t="s">
        <v>1629</v>
      </c>
    </row>
    <row r="1163" spans="1:5" ht="15.75" hidden="1" thickBot="1" x14ac:dyDescent="0.3">
      <c r="A1163" s="65" t="s">
        <v>3683</v>
      </c>
      <c r="B1163" s="71">
        <v>880</v>
      </c>
      <c r="C1163" s="65" t="s">
        <v>100</v>
      </c>
      <c r="D1163" s="71">
        <v>867</v>
      </c>
      <c r="E1163" s="65" t="s">
        <v>1630</v>
      </c>
    </row>
    <row r="1164" spans="1:5" ht="15.75" hidden="1" thickBot="1" x14ac:dyDescent="0.3">
      <c r="A1164" s="65" t="s">
        <v>3683</v>
      </c>
      <c r="B1164" s="71">
        <v>880</v>
      </c>
      <c r="C1164" s="65" t="s">
        <v>100</v>
      </c>
      <c r="D1164" s="71">
        <v>881</v>
      </c>
      <c r="E1164" s="65" t="s">
        <v>1637</v>
      </c>
    </row>
    <row r="1165" spans="1:5" ht="15.75" hidden="1" thickBot="1" x14ac:dyDescent="0.3">
      <c r="A1165" s="65" t="s">
        <v>3683</v>
      </c>
      <c r="B1165" s="71">
        <v>880</v>
      </c>
      <c r="C1165" s="65" t="s">
        <v>100</v>
      </c>
      <c r="D1165" s="71">
        <v>868</v>
      </c>
      <c r="E1165" s="65" t="s">
        <v>1631</v>
      </c>
    </row>
    <row r="1166" spans="1:5" ht="15.75" hidden="1" thickBot="1" x14ac:dyDescent="0.3">
      <c r="A1166" s="65" t="s">
        <v>3683</v>
      </c>
      <c r="B1166" s="71">
        <v>880</v>
      </c>
      <c r="C1166" s="65" t="s">
        <v>100</v>
      </c>
      <c r="D1166" s="71">
        <v>869</v>
      </c>
      <c r="E1166" s="65" t="s">
        <v>1632</v>
      </c>
    </row>
    <row r="1167" spans="1:5" ht="15.75" hidden="1" thickBot="1" x14ac:dyDescent="0.3">
      <c r="A1167" s="65" t="s">
        <v>3683</v>
      </c>
      <c r="B1167" s="71">
        <v>880</v>
      </c>
      <c r="C1167" s="65" t="s">
        <v>100</v>
      </c>
      <c r="D1167" s="71">
        <v>885</v>
      </c>
      <c r="E1167" s="65" t="s">
        <v>1639</v>
      </c>
    </row>
    <row r="1168" spans="1:5" ht="15.75" hidden="1" thickBot="1" x14ac:dyDescent="0.3">
      <c r="A1168" s="65" t="s">
        <v>3683</v>
      </c>
      <c r="B1168" s="71">
        <v>886</v>
      </c>
      <c r="C1168" s="65" t="s">
        <v>101</v>
      </c>
      <c r="D1168" s="71">
        <v>18</v>
      </c>
      <c r="E1168" s="65" t="s">
        <v>1566</v>
      </c>
    </row>
    <row r="1169" spans="1:5" ht="15.75" hidden="1" thickBot="1" x14ac:dyDescent="0.3">
      <c r="A1169" s="65" t="s">
        <v>3683</v>
      </c>
      <c r="B1169" s="71">
        <v>886</v>
      </c>
      <c r="C1169" s="65" t="s">
        <v>101</v>
      </c>
      <c r="D1169" s="71">
        <v>22</v>
      </c>
      <c r="E1169" s="65" t="s">
        <v>1543</v>
      </c>
    </row>
    <row r="1170" spans="1:5" ht="15.75" hidden="1" thickBot="1" x14ac:dyDescent="0.3">
      <c r="A1170" s="65" t="s">
        <v>3683</v>
      </c>
      <c r="B1170" s="71">
        <v>886</v>
      </c>
      <c r="C1170" s="65" t="s">
        <v>101</v>
      </c>
      <c r="D1170" s="71">
        <v>3</v>
      </c>
      <c r="E1170" s="65" t="s">
        <v>1552</v>
      </c>
    </row>
    <row r="1171" spans="1:5" ht="15.75" hidden="1" thickBot="1" x14ac:dyDescent="0.3">
      <c r="A1171" s="65" t="s">
        <v>3683</v>
      </c>
      <c r="B1171" s="71">
        <v>886</v>
      </c>
      <c r="C1171" s="65" t="s">
        <v>101</v>
      </c>
      <c r="D1171" s="71">
        <v>28</v>
      </c>
      <c r="E1171" s="65" t="s">
        <v>1659</v>
      </c>
    </row>
    <row r="1172" spans="1:5" ht="15.75" hidden="1" thickBot="1" x14ac:dyDescent="0.3">
      <c r="A1172" s="65" t="s">
        <v>3683</v>
      </c>
      <c r="B1172" s="71">
        <v>886</v>
      </c>
      <c r="C1172" s="65" t="s">
        <v>101</v>
      </c>
      <c r="D1172" s="71">
        <v>5</v>
      </c>
      <c r="E1172" s="65" t="s">
        <v>1555</v>
      </c>
    </row>
    <row r="1173" spans="1:5" ht="15.75" hidden="1" thickBot="1" x14ac:dyDescent="0.3">
      <c r="A1173" s="65" t="s">
        <v>3683</v>
      </c>
      <c r="B1173" s="71">
        <v>886</v>
      </c>
      <c r="C1173" s="65" t="s">
        <v>101</v>
      </c>
      <c r="D1173" s="71">
        <v>29</v>
      </c>
      <c r="E1173" s="65" t="s">
        <v>1556</v>
      </c>
    </row>
    <row r="1174" spans="1:5" ht="15.75" hidden="1" thickBot="1" x14ac:dyDescent="0.3">
      <c r="A1174" s="65" t="s">
        <v>3683</v>
      </c>
      <c r="B1174" s="71">
        <v>886</v>
      </c>
      <c r="C1174" s="65" t="s">
        <v>101</v>
      </c>
      <c r="D1174" s="71">
        <v>26</v>
      </c>
      <c r="E1174" s="65" t="s">
        <v>1657</v>
      </c>
    </row>
    <row r="1175" spans="1:5" ht="15.75" hidden="1" thickBot="1" x14ac:dyDescent="0.3">
      <c r="A1175" s="65" t="s">
        <v>3683</v>
      </c>
      <c r="B1175" s="71">
        <v>886</v>
      </c>
      <c r="C1175" s="65" t="s">
        <v>101</v>
      </c>
      <c r="D1175" s="71">
        <v>7</v>
      </c>
      <c r="E1175" s="65" t="s">
        <v>1557</v>
      </c>
    </row>
    <row r="1176" spans="1:5" ht="15.75" hidden="1" thickBot="1" x14ac:dyDescent="0.3">
      <c r="A1176" s="65" t="s">
        <v>3683</v>
      </c>
      <c r="B1176" s="71">
        <v>886</v>
      </c>
      <c r="C1176" s="65" t="s">
        <v>101</v>
      </c>
      <c r="D1176" s="71">
        <v>4</v>
      </c>
      <c r="E1176" s="65" t="s">
        <v>1558</v>
      </c>
    </row>
    <row r="1177" spans="1:5" ht="15.75" hidden="1" thickBot="1" x14ac:dyDescent="0.3">
      <c r="A1177" s="65" t="s">
        <v>3683</v>
      </c>
      <c r="B1177" s="71">
        <v>886</v>
      </c>
      <c r="C1177" s="65" t="s">
        <v>101</v>
      </c>
      <c r="D1177" s="71">
        <v>10</v>
      </c>
      <c r="E1177" s="65" t="s">
        <v>1655</v>
      </c>
    </row>
    <row r="1178" spans="1:5" ht="15.75" hidden="1" thickBot="1" x14ac:dyDescent="0.3">
      <c r="A1178" s="65" t="s">
        <v>3683</v>
      </c>
      <c r="B1178" s="71">
        <v>886</v>
      </c>
      <c r="C1178" s="65" t="s">
        <v>101</v>
      </c>
      <c r="D1178" s="71">
        <v>6</v>
      </c>
      <c r="E1178" s="65" t="s">
        <v>1654</v>
      </c>
    </row>
    <row r="1179" spans="1:5" ht="15.75" hidden="1" thickBot="1" x14ac:dyDescent="0.3">
      <c r="A1179" s="65" t="s">
        <v>3683</v>
      </c>
      <c r="B1179" s="71">
        <v>886</v>
      </c>
      <c r="C1179" s="65" t="s">
        <v>101</v>
      </c>
      <c r="D1179" s="71">
        <v>12</v>
      </c>
      <c r="E1179" s="65" t="s">
        <v>1561</v>
      </c>
    </row>
    <row r="1180" spans="1:5" ht="15.75" hidden="1" thickBot="1" x14ac:dyDescent="0.3">
      <c r="A1180" s="65" t="s">
        <v>3683</v>
      </c>
      <c r="B1180" s="71">
        <v>886</v>
      </c>
      <c r="C1180" s="65" t="s">
        <v>101</v>
      </c>
      <c r="D1180" s="71">
        <v>20</v>
      </c>
      <c r="E1180" s="65" t="s">
        <v>1574</v>
      </c>
    </row>
    <row r="1181" spans="1:5" ht="15.75" hidden="1" thickBot="1" x14ac:dyDescent="0.3">
      <c r="A1181" s="65" t="s">
        <v>3683</v>
      </c>
      <c r="B1181" s="71">
        <v>886</v>
      </c>
      <c r="C1181" s="65" t="s">
        <v>101</v>
      </c>
      <c r="D1181" s="71">
        <v>21</v>
      </c>
      <c r="E1181" s="65" t="s">
        <v>1562</v>
      </c>
    </row>
    <row r="1182" spans="1:5" ht="15.75" hidden="1" thickBot="1" x14ac:dyDescent="0.3">
      <c r="A1182" s="65" t="s">
        <v>3683</v>
      </c>
      <c r="B1182" s="71">
        <v>886</v>
      </c>
      <c r="C1182" s="65" t="s">
        <v>101</v>
      </c>
      <c r="D1182" s="71">
        <v>9</v>
      </c>
      <c r="E1182" s="65" t="s">
        <v>1563</v>
      </c>
    </row>
    <row r="1183" spans="1:5" ht="15.75" hidden="1" thickBot="1" x14ac:dyDescent="0.3">
      <c r="A1183" s="65" t="s">
        <v>3683</v>
      </c>
      <c r="B1183" s="71">
        <v>886</v>
      </c>
      <c r="C1183" s="65" t="s">
        <v>101</v>
      </c>
      <c r="D1183" s="71">
        <v>19</v>
      </c>
      <c r="E1183" s="65" t="s">
        <v>1650</v>
      </c>
    </row>
    <row r="1184" spans="1:5" ht="15.75" hidden="1" thickBot="1" x14ac:dyDescent="0.3">
      <c r="A1184" s="65" t="s">
        <v>3683</v>
      </c>
      <c r="B1184" s="71">
        <v>886</v>
      </c>
      <c r="C1184" s="65" t="s">
        <v>101</v>
      </c>
      <c r="D1184" s="71">
        <v>27</v>
      </c>
      <c r="E1184" s="65" t="s">
        <v>1658</v>
      </c>
    </row>
    <row r="1185" spans="1:5" ht="15.75" hidden="1" thickBot="1" x14ac:dyDescent="0.3">
      <c r="A1185" s="65" t="s">
        <v>3683</v>
      </c>
      <c r="B1185" s="71">
        <v>886</v>
      </c>
      <c r="C1185" s="65" t="s">
        <v>101</v>
      </c>
      <c r="D1185" s="71">
        <v>2</v>
      </c>
      <c r="E1185" s="65" t="s">
        <v>1565</v>
      </c>
    </row>
    <row r="1186" spans="1:5" ht="15.75" hidden="1" thickBot="1" x14ac:dyDescent="0.3">
      <c r="A1186" s="65" t="s">
        <v>3683</v>
      </c>
      <c r="B1186" s="71">
        <v>886</v>
      </c>
      <c r="C1186" s="65" t="s">
        <v>101</v>
      </c>
      <c r="D1186" s="71">
        <v>8</v>
      </c>
      <c r="E1186" s="65" t="s">
        <v>1547</v>
      </c>
    </row>
    <row r="1187" spans="1:5" ht="15.75" hidden="1" thickBot="1" x14ac:dyDescent="0.3">
      <c r="A1187" s="65" t="s">
        <v>3683</v>
      </c>
      <c r="B1187" s="71">
        <v>886</v>
      </c>
      <c r="C1187" s="65" t="s">
        <v>101</v>
      </c>
      <c r="D1187" s="71">
        <v>24</v>
      </c>
      <c r="E1187" s="65" t="s">
        <v>1549</v>
      </c>
    </row>
    <row r="1188" spans="1:5" ht="15.75" hidden="1" thickBot="1" x14ac:dyDescent="0.3">
      <c r="A1188" s="65" t="s">
        <v>3683</v>
      </c>
      <c r="B1188" s="71">
        <v>886</v>
      </c>
      <c r="C1188" s="65" t="s">
        <v>101</v>
      </c>
      <c r="D1188" s="71">
        <v>1</v>
      </c>
      <c r="E1188" s="65" t="s">
        <v>1643</v>
      </c>
    </row>
    <row r="1189" spans="1:5" ht="15.75" hidden="1" thickBot="1" x14ac:dyDescent="0.3">
      <c r="A1189" s="65" t="s">
        <v>3683</v>
      </c>
      <c r="B1189" s="71">
        <v>886</v>
      </c>
      <c r="C1189" s="65" t="s">
        <v>101</v>
      </c>
      <c r="D1189" s="71">
        <v>25</v>
      </c>
      <c r="E1189" s="65" t="s">
        <v>1656</v>
      </c>
    </row>
    <row r="1190" spans="1:5" ht="15.75" hidden="1" thickBot="1" x14ac:dyDescent="0.3">
      <c r="A1190" s="65" t="s">
        <v>3683</v>
      </c>
      <c r="B1190" s="71">
        <v>886</v>
      </c>
      <c r="C1190" s="65" t="s">
        <v>101</v>
      </c>
      <c r="D1190" s="71">
        <v>14</v>
      </c>
      <c r="E1190" s="65" t="s">
        <v>1577</v>
      </c>
    </row>
    <row r="1191" spans="1:5" ht="15.75" hidden="1" thickBot="1" x14ac:dyDescent="0.3">
      <c r="A1191" s="65" t="s">
        <v>3683</v>
      </c>
      <c r="B1191" s="71">
        <v>886</v>
      </c>
      <c r="C1191" s="65" t="s">
        <v>101</v>
      </c>
      <c r="D1191" s="71">
        <v>35</v>
      </c>
      <c r="E1191" s="65" t="s">
        <v>1662</v>
      </c>
    </row>
    <row r="1192" spans="1:5" ht="15.75" hidden="1" thickBot="1" x14ac:dyDescent="0.3">
      <c r="A1192" s="65" t="s">
        <v>3683</v>
      </c>
      <c r="B1192" s="71">
        <v>886</v>
      </c>
      <c r="C1192" s="65" t="s">
        <v>101</v>
      </c>
      <c r="D1192" s="71">
        <v>11</v>
      </c>
      <c r="E1192" s="65" t="s">
        <v>1568</v>
      </c>
    </row>
    <row r="1193" spans="1:5" ht="15.75" hidden="1" thickBot="1" x14ac:dyDescent="0.3">
      <c r="A1193" s="65" t="s">
        <v>3683</v>
      </c>
      <c r="B1193" s="71">
        <v>886</v>
      </c>
      <c r="C1193" s="65" t="s">
        <v>101</v>
      </c>
      <c r="D1193" s="71">
        <v>30</v>
      </c>
      <c r="E1193" s="65" t="s">
        <v>1660</v>
      </c>
    </row>
    <row r="1194" spans="1:5" ht="15.75" hidden="1" thickBot="1" x14ac:dyDescent="0.3">
      <c r="A1194" s="65" t="s">
        <v>3683</v>
      </c>
      <c r="B1194" s="71">
        <v>886</v>
      </c>
      <c r="C1194" s="65" t="s">
        <v>101</v>
      </c>
      <c r="D1194" s="71">
        <v>31</v>
      </c>
      <c r="E1194" s="65" t="s">
        <v>1661</v>
      </c>
    </row>
    <row r="1195" spans="1:5" ht="15.75" hidden="1" thickBot="1" x14ac:dyDescent="0.3">
      <c r="A1195" s="65" t="s">
        <v>3683</v>
      </c>
      <c r="B1195" s="71">
        <v>886</v>
      </c>
      <c r="C1195" s="65" t="s">
        <v>101</v>
      </c>
      <c r="D1195" s="71">
        <v>13</v>
      </c>
      <c r="E1195" s="65" t="s">
        <v>1570</v>
      </c>
    </row>
    <row r="1196" spans="1:5" ht="15.75" hidden="1" thickBot="1" x14ac:dyDescent="0.3">
      <c r="A1196" s="65" t="s">
        <v>3683</v>
      </c>
      <c r="B1196" s="71">
        <v>886</v>
      </c>
      <c r="C1196" s="65" t="s">
        <v>101</v>
      </c>
      <c r="D1196" s="71">
        <v>15</v>
      </c>
      <c r="E1196" s="65" t="s">
        <v>1571</v>
      </c>
    </row>
    <row r="1197" spans="1:5" ht="15.75" hidden="1" thickBot="1" x14ac:dyDescent="0.3">
      <c r="A1197" s="65" t="s">
        <v>3683</v>
      </c>
      <c r="B1197" s="71">
        <v>886</v>
      </c>
      <c r="C1197" s="65" t="s">
        <v>101</v>
      </c>
      <c r="D1197" s="71">
        <v>16</v>
      </c>
      <c r="E1197" s="65" t="s">
        <v>1578</v>
      </c>
    </row>
    <row r="1198" spans="1:5" ht="15.75" hidden="1" thickBot="1" x14ac:dyDescent="0.3">
      <c r="A1198" s="65" t="s">
        <v>3683</v>
      </c>
      <c r="B1198" s="71">
        <v>886</v>
      </c>
      <c r="C1198" s="65" t="s">
        <v>101</v>
      </c>
      <c r="D1198" s="71">
        <v>17</v>
      </c>
      <c r="E1198" s="65" t="s">
        <v>1573</v>
      </c>
    </row>
    <row r="1199" spans="1:5" ht="15.75" hidden="1" thickBot="1" x14ac:dyDescent="0.3">
      <c r="A1199" s="65" t="s">
        <v>3683</v>
      </c>
      <c r="B1199" s="71">
        <v>886</v>
      </c>
      <c r="C1199" s="65" t="s">
        <v>101</v>
      </c>
      <c r="D1199" s="71">
        <v>45</v>
      </c>
      <c r="E1199" s="65" t="s">
        <v>1581</v>
      </c>
    </row>
    <row r="1200" spans="1:5" ht="15.75" hidden="1" thickBot="1" x14ac:dyDescent="0.3">
      <c r="A1200" s="65" t="s">
        <v>3683</v>
      </c>
      <c r="B1200" s="71">
        <v>886</v>
      </c>
      <c r="C1200" s="65" t="s">
        <v>101</v>
      </c>
      <c r="D1200" s="71">
        <v>95</v>
      </c>
      <c r="E1200" s="65" t="s">
        <v>1584</v>
      </c>
    </row>
    <row r="1201" spans="1:5" ht="15.75" hidden="1" thickBot="1" x14ac:dyDescent="0.3">
      <c r="A1201" s="65" t="s">
        <v>3683</v>
      </c>
      <c r="B1201" s="71">
        <v>886</v>
      </c>
      <c r="C1201" s="65" t="s">
        <v>101</v>
      </c>
      <c r="D1201" s="71">
        <v>869</v>
      </c>
      <c r="E1201" s="65" t="s">
        <v>1667</v>
      </c>
    </row>
    <row r="1202" spans="1:5" ht="15.75" hidden="1" thickBot="1" x14ac:dyDescent="0.3">
      <c r="A1202" s="65" t="s">
        <v>3683</v>
      </c>
      <c r="B1202" s="71">
        <v>886</v>
      </c>
      <c r="C1202" s="65" t="s">
        <v>101</v>
      </c>
      <c r="D1202" s="71">
        <v>873</v>
      </c>
      <c r="E1202" s="65" t="s">
        <v>1669</v>
      </c>
    </row>
    <row r="1203" spans="1:5" ht="15.75" hidden="1" thickBot="1" x14ac:dyDescent="0.3">
      <c r="A1203" s="65" t="s">
        <v>3683</v>
      </c>
      <c r="B1203" s="71">
        <v>886</v>
      </c>
      <c r="C1203" s="65" t="s">
        <v>101</v>
      </c>
      <c r="D1203" s="71">
        <v>91</v>
      </c>
      <c r="E1203" s="65" t="s">
        <v>1586</v>
      </c>
    </row>
    <row r="1204" spans="1:5" ht="15.75" hidden="1" thickBot="1" x14ac:dyDescent="0.3">
      <c r="A1204" s="65" t="s">
        <v>3683</v>
      </c>
      <c r="B1204" s="71">
        <v>886</v>
      </c>
      <c r="C1204" s="65" t="s">
        <v>101</v>
      </c>
      <c r="D1204" s="71">
        <v>135</v>
      </c>
      <c r="E1204" s="65" t="s">
        <v>1589</v>
      </c>
    </row>
    <row r="1205" spans="1:5" ht="15.75" hidden="1" thickBot="1" x14ac:dyDescent="0.3">
      <c r="A1205" s="65" t="s">
        <v>3683</v>
      </c>
      <c r="B1205" s="71">
        <v>886</v>
      </c>
      <c r="C1205" s="65" t="s">
        <v>101</v>
      </c>
      <c r="D1205" s="71">
        <v>870</v>
      </c>
      <c r="E1205" s="65" t="s">
        <v>1591</v>
      </c>
    </row>
    <row r="1206" spans="1:5" ht="15.75" hidden="1" thickBot="1" x14ac:dyDescent="0.3">
      <c r="A1206" s="65" t="s">
        <v>3683</v>
      </c>
      <c r="B1206" s="71">
        <v>886</v>
      </c>
      <c r="C1206" s="65" t="s">
        <v>101</v>
      </c>
      <c r="D1206" s="71">
        <v>868</v>
      </c>
      <c r="E1206" s="65" t="s">
        <v>3815</v>
      </c>
    </row>
    <row r="1207" spans="1:5" ht="15.75" hidden="1" thickBot="1" x14ac:dyDescent="0.3">
      <c r="A1207" s="65" t="s">
        <v>3683</v>
      </c>
      <c r="B1207" s="71">
        <v>886</v>
      </c>
      <c r="C1207" s="65" t="s">
        <v>101</v>
      </c>
      <c r="D1207" s="71">
        <v>178</v>
      </c>
      <c r="E1207" s="65" t="s">
        <v>1597</v>
      </c>
    </row>
    <row r="1208" spans="1:5" ht="15.75" hidden="1" thickBot="1" x14ac:dyDescent="0.3">
      <c r="A1208" s="65" t="s">
        <v>3683</v>
      </c>
      <c r="B1208" s="71">
        <v>886</v>
      </c>
      <c r="C1208" s="65" t="s">
        <v>101</v>
      </c>
      <c r="D1208" s="71">
        <v>177</v>
      </c>
      <c r="E1208" s="65" t="s">
        <v>1596</v>
      </c>
    </row>
    <row r="1209" spans="1:5" ht="15.75" hidden="1" thickBot="1" x14ac:dyDescent="0.3">
      <c r="A1209" s="65" t="s">
        <v>3683</v>
      </c>
      <c r="B1209" s="71">
        <v>886</v>
      </c>
      <c r="C1209" s="65" t="s">
        <v>101</v>
      </c>
      <c r="D1209" s="71">
        <v>814</v>
      </c>
      <c r="E1209" s="65" t="s">
        <v>3813</v>
      </c>
    </row>
    <row r="1210" spans="1:5" ht="15.75" hidden="1" thickBot="1" x14ac:dyDescent="0.3">
      <c r="A1210" s="65" t="s">
        <v>3683</v>
      </c>
      <c r="B1210" s="71">
        <v>886</v>
      </c>
      <c r="C1210" s="65" t="s">
        <v>101</v>
      </c>
      <c r="D1210" s="71">
        <v>871</v>
      </c>
      <c r="E1210" s="65" t="s">
        <v>1636</v>
      </c>
    </row>
    <row r="1211" spans="1:5" ht="15.75" hidden="1" thickBot="1" x14ac:dyDescent="0.3">
      <c r="A1211" s="65" t="s">
        <v>3683</v>
      </c>
      <c r="B1211" s="71">
        <v>886</v>
      </c>
      <c r="C1211" s="65" t="s">
        <v>101</v>
      </c>
      <c r="D1211" s="71">
        <v>309</v>
      </c>
      <c r="E1211" s="65" t="s">
        <v>1599</v>
      </c>
    </row>
    <row r="1212" spans="1:5" ht="15.75" hidden="1" thickBot="1" x14ac:dyDescent="0.3">
      <c r="A1212" s="65" t="s">
        <v>3683</v>
      </c>
      <c r="B1212" s="71">
        <v>886</v>
      </c>
      <c r="C1212" s="65" t="s">
        <v>101</v>
      </c>
      <c r="D1212" s="71">
        <v>310</v>
      </c>
      <c r="E1212" s="65" t="s">
        <v>1663</v>
      </c>
    </row>
    <row r="1213" spans="1:5" ht="15.75" hidden="1" thickBot="1" x14ac:dyDescent="0.3">
      <c r="A1213" s="65" t="s">
        <v>3683</v>
      </c>
      <c r="B1213" s="71">
        <v>886</v>
      </c>
      <c r="C1213" s="65" t="s">
        <v>101</v>
      </c>
      <c r="D1213" s="71">
        <v>250</v>
      </c>
      <c r="E1213" s="65" t="s">
        <v>1602</v>
      </c>
    </row>
    <row r="1214" spans="1:5" ht="15.75" hidden="1" thickBot="1" x14ac:dyDescent="0.3">
      <c r="A1214" s="65" t="s">
        <v>3683</v>
      </c>
      <c r="B1214" s="71">
        <v>886</v>
      </c>
      <c r="C1214" s="65" t="s">
        <v>101</v>
      </c>
      <c r="D1214" s="71">
        <v>353</v>
      </c>
      <c r="E1214" s="65" t="s">
        <v>1603</v>
      </c>
    </row>
    <row r="1215" spans="1:5" ht="15.75" hidden="1" thickBot="1" x14ac:dyDescent="0.3">
      <c r="A1215" s="65" t="s">
        <v>3683</v>
      </c>
      <c r="B1215" s="71">
        <v>886</v>
      </c>
      <c r="C1215" s="65" t="s">
        <v>101</v>
      </c>
      <c r="D1215" s="71">
        <v>355</v>
      </c>
      <c r="E1215" s="65" t="s">
        <v>1604</v>
      </c>
    </row>
    <row r="1216" spans="1:5" ht="15.75" hidden="1" thickBot="1" x14ac:dyDescent="0.3">
      <c r="A1216" s="65" t="s">
        <v>3683</v>
      </c>
      <c r="B1216" s="71">
        <v>886</v>
      </c>
      <c r="C1216" s="65" t="s">
        <v>101</v>
      </c>
      <c r="D1216" s="71">
        <v>815</v>
      </c>
      <c r="E1216" s="65" t="s">
        <v>3814</v>
      </c>
    </row>
    <row r="1217" spans="1:5" ht="15.75" hidden="1" thickBot="1" x14ac:dyDescent="0.3">
      <c r="A1217" s="65" t="s">
        <v>3683</v>
      </c>
      <c r="B1217" s="71">
        <v>886</v>
      </c>
      <c r="C1217" s="65" t="s">
        <v>101</v>
      </c>
      <c r="D1217" s="71">
        <v>357</v>
      </c>
      <c r="E1217" s="65" t="s">
        <v>1607</v>
      </c>
    </row>
    <row r="1218" spans="1:5" ht="15.75" hidden="1" thickBot="1" x14ac:dyDescent="0.3">
      <c r="A1218" s="65" t="s">
        <v>3683</v>
      </c>
      <c r="B1218" s="71">
        <v>886</v>
      </c>
      <c r="C1218" s="65" t="s">
        <v>101</v>
      </c>
      <c r="D1218" s="71">
        <v>359</v>
      </c>
      <c r="E1218" s="65" t="s">
        <v>1608</v>
      </c>
    </row>
    <row r="1219" spans="1:5" ht="15.75" hidden="1" thickBot="1" x14ac:dyDescent="0.3">
      <c r="A1219" s="65" t="s">
        <v>3683</v>
      </c>
      <c r="B1219" s="71">
        <v>886</v>
      </c>
      <c r="C1219" s="65" t="s">
        <v>101</v>
      </c>
      <c r="D1219" s="71">
        <v>456</v>
      </c>
      <c r="E1219" s="65" t="s">
        <v>1610</v>
      </c>
    </row>
    <row r="1220" spans="1:5" ht="15.75" hidden="1" thickBot="1" x14ac:dyDescent="0.3">
      <c r="A1220" s="65" t="s">
        <v>3683</v>
      </c>
      <c r="B1220" s="71">
        <v>886</v>
      </c>
      <c r="C1220" s="65" t="s">
        <v>101</v>
      </c>
      <c r="D1220" s="71">
        <v>501</v>
      </c>
      <c r="E1220" s="65" t="s">
        <v>1646</v>
      </c>
    </row>
    <row r="1221" spans="1:5" ht="15.75" hidden="1" thickBot="1" x14ac:dyDescent="0.3">
      <c r="A1221" s="65" t="s">
        <v>3683</v>
      </c>
      <c r="B1221" s="71">
        <v>886</v>
      </c>
      <c r="C1221" s="65" t="s">
        <v>101</v>
      </c>
      <c r="D1221" s="71">
        <v>588</v>
      </c>
      <c r="E1221" s="65" t="s">
        <v>1615</v>
      </c>
    </row>
    <row r="1222" spans="1:5" ht="15.75" hidden="1" thickBot="1" x14ac:dyDescent="0.3">
      <c r="A1222" s="65" t="s">
        <v>3683</v>
      </c>
      <c r="B1222" s="71">
        <v>886</v>
      </c>
      <c r="C1222" s="65" t="s">
        <v>101</v>
      </c>
      <c r="D1222" s="71">
        <v>589</v>
      </c>
      <c r="E1222" s="65" t="s">
        <v>1664</v>
      </c>
    </row>
    <row r="1223" spans="1:5" ht="15.75" hidden="1" thickBot="1" x14ac:dyDescent="0.3">
      <c r="A1223" s="65" t="s">
        <v>3683</v>
      </c>
      <c r="B1223" s="71">
        <v>886</v>
      </c>
      <c r="C1223" s="65" t="s">
        <v>101</v>
      </c>
      <c r="D1223" s="71">
        <v>632</v>
      </c>
      <c r="E1223" s="65" t="s">
        <v>1616</v>
      </c>
    </row>
    <row r="1224" spans="1:5" ht="15.75" hidden="1" thickBot="1" x14ac:dyDescent="0.3">
      <c r="A1224" s="65" t="s">
        <v>3683</v>
      </c>
      <c r="B1224" s="71">
        <v>886</v>
      </c>
      <c r="C1224" s="65" t="s">
        <v>101</v>
      </c>
      <c r="D1224" s="71">
        <v>634</v>
      </c>
      <c r="E1224" s="65" t="s">
        <v>1617</v>
      </c>
    </row>
    <row r="1225" spans="1:5" ht="15.75" hidden="1" thickBot="1" x14ac:dyDescent="0.3">
      <c r="A1225" s="65" t="s">
        <v>3683</v>
      </c>
      <c r="B1225" s="71">
        <v>886</v>
      </c>
      <c r="C1225" s="65" t="s">
        <v>101</v>
      </c>
      <c r="D1225" s="71">
        <v>636</v>
      </c>
      <c r="E1225" s="65" t="s">
        <v>1618</v>
      </c>
    </row>
    <row r="1226" spans="1:5" ht="15.75" hidden="1" thickBot="1" x14ac:dyDescent="0.3">
      <c r="A1226" s="65" t="s">
        <v>3683</v>
      </c>
      <c r="B1226" s="71">
        <v>886</v>
      </c>
      <c r="C1226" s="65" t="s">
        <v>101</v>
      </c>
      <c r="D1226" s="71">
        <v>691</v>
      </c>
      <c r="E1226" s="65" t="s">
        <v>1621</v>
      </c>
    </row>
    <row r="1227" spans="1:5" ht="15.75" hidden="1" thickBot="1" x14ac:dyDescent="0.3">
      <c r="A1227" s="65" t="s">
        <v>3683</v>
      </c>
      <c r="B1227" s="71">
        <v>886</v>
      </c>
      <c r="C1227" s="65" t="s">
        <v>101</v>
      </c>
      <c r="D1227" s="71">
        <v>692</v>
      </c>
      <c r="E1227" s="65" t="s">
        <v>1665</v>
      </c>
    </row>
    <row r="1228" spans="1:5" ht="15.75" hidden="1" thickBot="1" x14ac:dyDescent="0.3">
      <c r="A1228" s="65" t="s">
        <v>3683</v>
      </c>
      <c r="B1228" s="71">
        <v>886</v>
      </c>
      <c r="C1228" s="65" t="s">
        <v>101</v>
      </c>
      <c r="D1228" s="71">
        <v>735</v>
      </c>
      <c r="E1228" s="65" t="s">
        <v>1666</v>
      </c>
    </row>
    <row r="1229" spans="1:5" ht="15.75" hidden="1" thickBot="1" x14ac:dyDescent="0.3">
      <c r="A1229" s="65" t="s">
        <v>3683</v>
      </c>
      <c r="B1229" s="71">
        <v>886</v>
      </c>
      <c r="C1229" s="65" t="s">
        <v>101</v>
      </c>
      <c r="D1229" s="71">
        <v>872</v>
      </c>
      <c r="E1229" s="65" t="s">
        <v>1668</v>
      </c>
    </row>
    <row r="1230" spans="1:5" ht="15.75" hidden="1" thickBot="1" x14ac:dyDescent="0.3">
      <c r="A1230" s="65" t="s">
        <v>3683</v>
      </c>
      <c r="B1230" s="71">
        <v>886</v>
      </c>
      <c r="C1230" s="65" t="s">
        <v>101</v>
      </c>
      <c r="D1230" s="71">
        <v>867</v>
      </c>
      <c r="E1230" s="65" t="s">
        <v>1631</v>
      </c>
    </row>
    <row r="1231" spans="1:5" ht="15.75" hidden="1" thickBot="1" x14ac:dyDescent="0.3">
      <c r="A1231" s="65" t="s">
        <v>3683</v>
      </c>
      <c r="B1231" s="71">
        <v>884</v>
      </c>
      <c r="C1231" s="65" t="s">
        <v>102</v>
      </c>
      <c r="D1231" s="71">
        <v>5</v>
      </c>
      <c r="E1231" s="65" t="s">
        <v>1649</v>
      </c>
    </row>
    <row r="1232" spans="1:5" ht="15.75" hidden="1" thickBot="1" x14ac:dyDescent="0.3">
      <c r="A1232" s="65" t="s">
        <v>3683</v>
      </c>
      <c r="B1232" s="71">
        <v>884</v>
      </c>
      <c r="C1232" s="65" t="s">
        <v>102</v>
      </c>
      <c r="D1232" s="71">
        <v>21</v>
      </c>
      <c r="E1232" s="65" t="s">
        <v>1551</v>
      </c>
    </row>
    <row r="1233" spans="1:5" ht="15.75" hidden="1" thickBot="1" x14ac:dyDescent="0.3">
      <c r="A1233" s="65" t="s">
        <v>3683</v>
      </c>
      <c r="B1233" s="71">
        <v>884</v>
      </c>
      <c r="C1233" s="65" t="s">
        <v>102</v>
      </c>
      <c r="D1233" s="71">
        <v>4</v>
      </c>
      <c r="E1233" s="65" t="s">
        <v>1554</v>
      </c>
    </row>
    <row r="1234" spans="1:5" ht="15.75" hidden="1" thickBot="1" x14ac:dyDescent="0.3">
      <c r="A1234" s="65" t="s">
        <v>3683</v>
      </c>
      <c r="B1234" s="71">
        <v>884</v>
      </c>
      <c r="C1234" s="65" t="s">
        <v>102</v>
      </c>
      <c r="D1234" s="71">
        <v>19</v>
      </c>
      <c r="E1234" s="65" t="s">
        <v>1557</v>
      </c>
    </row>
    <row r="1235" spans="1:5" ht="15.75" hidden="1" thickBot="1" x14ac:dyDescent="0.3">
      <c r="A1235" s="65" t="s">
        <v>3683</v>
      </c>
      <c r="B1235" s="71">
        <v>884</v>
      </c>
      <c r="C1235" s="65" t="s">
        <v>102</v>
      </c>
      <c r="D1235" s="71">
        <v>15</v>
      </c>
      <c r="E1235" s="65" t="s">
        <v>1558</v>
      </c>
    </row>
    <row r="1236" spans="1:5" ht="15.75" hidden="1" thickBot="1" x14ac:dyDescent="0.3">
      <c r="A1236" s="65" t="s">
        <v>3683</v>
      </c>
      <c r="B1236" s="71">
        <v>884</v>
      </c>
      <c r="C1236" s="65" t="s">
        <v>102</v>
      </c>
      <c r="D1236" s="71">
        <v>3</v>
      </c>
      <c r="E1236" s="65" t="s">
        <v>1648</v>
      </c>
    </row>
    <row r="1237" spans="1:5" ht="15.75" hidden="1" thickBot="1" x14ac:dyDescent="0.3">
      <c r="A1237" s="65" t="s">
        <v>3683</v>
      </c>
      <c r="B1237" s="71">
        <v>884</v>
      </c>
      <c r="C1237" s="65" t="s">
        <v>102</v>
      </c>
      <c r="D1237" s="71">
        <v>13</v>
      </c>
      <c r="E1237" s="65" t="s">
        <v>1574</v>
      </c>
    </row>
    <row r="1238" spans="1:5" ht="15.75" hidden="1" thickBot="1" x14ac:dyDescent="0.3">
      <c r="A1238" s="65" t="s">
        <v>3683</v>
      </c>
      <c r="B1238" s="71">
        <v>884</v>
      </c>
      <c r="C1238" s="65" t="s">
        <v>102</v>
      </c>
      <c r="D1238" s="71">
        <v>41</v>
      </c>
      <c r="E1238" s="65" t="s">
        <v>1650</v>
      </c>
    </row>
    <row r="1239" spans="1:5" ht="15.75" hidden="1" thickBot="1" x14ac:dyDescent="0.3">
      <c r="A1239" s="65" t="s">
        <v>3683</v>
      </c>
      <c r="B1239" s="71">
        <v>884</v>
      </c>
      <c r="C1239" s="65" t="s">
        <v>102</v>
      </c>
      <c r="D1239" s="71">
        <v>14</v>
      </c>
      <c r="E1239" s="65" t="s">
        <v>1577</v>
      </c>
    </row>
    <row r="1240" spans="1:5" ht="15.75" hidden="1" thickBot="1" x14ac:dyDescent="0.3">
      <c r="A1240" s="65" t="s">
        <v>3683</v>
      </c>
      <c r="B1240" s="71">
        <v>884</v>
      </c>
      <c r="C1240" s="65" t="s">
        <v>102</v>
      </c>
      <c r="D1240" s="71">
        <v>16</v>
      </c>
      <c r="E1240" s="65" t="s">
        <v>1575</v>
      </c>
    </row>
    <row r="1241" spans="1:5" ht="15.75" hidden="1" thickBot="1" x14ac:dyDescent="0.3">
      <c r="A1241" s="65" t="s">
        <v>3683</v>
      </c>
      <c r="B1241" s="71">
        <v>884</v>
      </c>
      <c r="C1241" s="65" t="s">
        <v>102</v>
      </c>
      <c r="D1241" s="71">
        <v>872</v>
      </c>
      <c r="E1241" s="65" t="s">
        <v>3812</v>
      </c>
    </row>
    <row r="1242" spans="1:5" ht="15.75" hidden="1" thickBot="1" x14ac:dyDescent="0.3">
      <c r="A1242" s="65" t="s">
        <v>3683</v>
      </c>
      <c r="B1242" s="71">
        <v>884</v>
      </c>
      <c r="C1242" s="65" t="s">
        <v>102</v>
      </c>
      <c r="D1242" s="71">
        <v>17</v>
      </c>
      <c r="E1242" s="65" t="s">
        <v>1570</v>
      </c>
    </row>
    <row r="1243" spans="1:5" ht="15.75" hidden="1" thickBot="1" x14ac:dyDescent="0.3">
      <c r="A1243" s="65" t="s">
        <v>3683</v>
      </c>
      <c r="B1243" s="71">
        <v>884</v>
      </c>
      <c r="C1243" s="65" t="s">
        <v>102</v>
      </c>
      <c r="D1243" s="71">
        <v>7</v>
      </c>
      <c r="E1243" s="65" t="s">
        <v>1571</v>
      </c>
    </row>
    <row r="1244" spans="1:5" ht="15.75" hidden="1" thickBot="1" x14ac:dyDescent="0.3">
      <c r="A1244" s="65" t="s">
        <v>3683</v>
      </c>
      <c r="B1244" s="71">
        <v>884</v>
      </c>
      <c r="C1244" s="65" t="s">
        <v>102</v>
      </c>
      <c r="D1244" s="71">
        <v>1</v>
      </c>
      <c r="E1244" s="65" t="s">
        <v>1541</v>
      </c>
    </row>
    <row r="1245" spans="1:5" ht="15.75" hidden="1" thickBot="1" x14ac:dyDescent="0.3">
      <c r="A1245" s="65" t="s">
        <v>3683</v>
      </c>
      <c r="B1245" s="71">
        <v>884</v>
      </c>
      <c r="C1245" s="65" t="s">
        <v>102</v>
      </c>
      <c r="D1245" s="71">
        <v>18</v>
      </c>
      <c r="E1245" s="65" t="s">
        <v>1578</v>
      </c>
    </row>
    <row r="1246" spans="1:5" ht="15.75" hidden="1" thickBot="1" x14ac:dyDescent="0.3">
      <c r="A1246" s="65" t="s">
        <v>3683</v>
      </c>
      <c r="B1246" s="71">
        <v>884</v>
      </c>
      <c r="C1246" s="65" t="s">
        <v>102</v>
      </c>
      <c r="D1246" s="71">
        <v>9</v>
      </c>
      <c r="E1246" s="65" t="s">
        <v>1572</v>
      </c>
    </row>
    <row r="1247" spans="1:5" ht="15.75" hidden="1" thickBot="1" x14ac:dyDescent="0.3">
      <c r="A1247" s="65" t="s">
        <v>3683</v>
      </c>
      <c r="B1247" s="71">
        <v>884</v>
      </c>
      <c r="C1247" s="65" t="s">
        <v>102</v>
      </c>
      <c r="D1247" s="71">
        <v>11</v>
      </c>
      <c r="E1247" s="65" t="s">
        <v>1573</v>
      </c>
    </row>
    <row r="1248" spans="1:5" ht="15.75" hidden="1" thickBot="1" x14ac:dyDescent="0.3">
      <c r="A1248" s="65" t="s">
        <v>3683</v>
      </c>
      <c r="B1248" s="71">
        <v>884</v>
      </c>
      <c r="C1248" s="65" t="s">
        <v>102</v>
      </c>
      <c r="D1248" s="71">
        <v>45</v>
      </c>
      <c r="E1248" s="65" t="s">
        <v>1582</v>
      </c>
    </row>
    <row r="1249" spans="1:5" ht="15.75" hidden="1" thickBot="1" x14ac:dyDescent="0.3">
      <c r="A1249" s="65" t="s">
        <v>3683</v>
      </c>
      <c r="B1249" s="71">
        <v>884</v>
      </c>
      <c r="C1249" s="65" t="s">
        <v>102</v>
      </c>
      <c r="D1249" s="71">
        <v>136</v>
      </c>
      <c r="E1249" s="65" t="s">
        <v>1392</v>
      </c>
    </row>
    <row r="1250" spans="1:5" ht="15.75" hidden="1" thickBot="1" x14ac:dyDescent="0.3">
      <c r="A1250" s="65" t="s">
        <v>3683</v>
      </c>
      <c r="B1250" s="71">
        <v>884</v>
      </c>
      <c r="C1250" s="65" t="s">
        <v>102</v>
      </c>
      <c r="D1250" s="71">
        <v>176</v>
      </c>
      <c r="E1250" s="65" t="s">
        <v>1652</v>
      </c>
    </row>
    <row r="1251" spans="1:5" ht="15.75" hidden="1" thickBot="1" x14ac:dyDescent="0.3">
      <c r="A1251" s="65" t="s">
        <v>3683</v>
      </c>
      <c r="B1251" s="71">
        <v>884</v>
      </c>
      <c r="C1251" s="65" t="s">
        <v>102</v>
      </c>
      <c r="D1251" s="71">
        <v>177</v>
      </c>
      <c r="E1251" s="65" t="s">
        <v>1595</v>
      </c>
    </row>
    <row r="1252" spans="1:5" ht="15.75" hidden="1" thickBot="1" x14ac:dyDescent="0.3">
      <c r="A1252" s="65" t="s">
        <v>3683</v>
      </c>
      <c r="B1252" s="71">
        <v>884</v>
      </c>
      <c r="C1252" s="65" t="s">
        <v>102</v>
      </c>
      <c r="D1252" s="71">
        <v>200</v>
      </c>
      <c r="E1252" s="65" t="s">
        <v>1597</v>
      </c>
    </row>
    <row r="1253" spans="1:5" ht="15.75" hidden="1" thickBot="1" x14ac:dyDescent="0.3">
      <c r="A1253" s="65" t="s">
        <v>3683</v>
      </c>
      <c r="B1253" s="71">
        <v>884</v>
      </c>
      <c r="C1253" s="65" t="s">
        <v>102</v>
      </c>
      <c r="D1253" s="71">
        <v>179</v>
      </c>
      <c r="E1253" s="65" t="s">
        <v>1596</v>
      </c>
    </row>
    <row r="1254" spans="1:5" ht="15.75" hidden="1" thickBot="1" x14ac:dyDescent="0.3">
      <c r="A1254" s="65" t="s">
        <v>3683</v>
      </c>
      <c r="B1254" s="71">
        <v>884</v>
      </c>
      <c r="C1254" s="65" t="s">
        <v>102</v>
      </c>
      <c r="D1254" s="71">
        <v>309</v>
      </c>
      <c r="E1254" s="65" t="s">
        <v>1602</v>
      </c>
    </row>
    <row r="1255" spans="1:5" ht="15.75" hidden="1" thickBot="1" x14ac:dyDescent="0.3">
      <c r="A1255" s="65" t="s">
        <v>3683</v>
      </c>
      <c r="B1255" s="71">
        <v>884</v>
      </c>
      <c r="C1255" s="65" t="s">
        <v>102</v>
      </c>
      <c r="D1255" s="71">
        <v>353</v>
      </c>
      <c r="E1255" s="65" t="s">
        <v>1603</v>
      </c>
    </row>
    <row r="1256" spans="1:5" ht="15.75" hidden="1" thickBot="1" x14ac:dyDescent="0.3">
      <c r="A1256" s="65" t="s">
        <v>3683</v>
      </c>
      <c r="B1256" s="71">
        <v>884</v>
      </c>
      <c r="C1256" s="65" t="s">
        <v>102</v>
      </c>
      <c r="D1256" s="71">
        <v>361</v>
      </c>
      <c r="E1256" s="65" t="s">
        <v>1604</v>
      </c>
    </row>
    <row r="1257" spans="1:5" ht="15.75" hidden="1" thickBot="1" x14ac:dyDescent="0.3">
      <c r="A1257" s="65" t="s">
        <v>3683</v>
      </c>
      <c r="B1257" s="71">
        <v>884</v>
      </c>
      <c r="C1257" s="65" t="s">
        <v>102</v>
      </c>
      <c r="D1257" s="71">
        <v>359</v>
      </c>
      <c r="E1257" s="65" t="s">
        <v>1606</v>
      </c>
    </row>
    <row r="1258" spans="1:5" ht="15.75" hidden="1" thickBot="1" x14ac:dyDescent="0.3">
      <c r="A1258" s="65" t="s">
        <v>3683</v>
      </c>
      <c r="B1258" s="71">
        <v>884</v>
      </c>
      <c r="C1258" s="65" t="s">
        <v>102</v>
      </c>
      <c r="D1258" s="71">
        <v>355</v>
      </c>
      <c r="E1258" s="65" t="s">
        <v>1607</v>
      </c>
    </row>
    <row r="1259" spans="1:5" ht="15.75" hidden="1" thickBot="1" x14ac:dyDescent="0.3">
      <c r="A1259" s="65" t="s">
        <v>3683</v>
      </c>
      <c r="B1259" s="71">
        <v>884</v>
      </c>
      <c r="C1259" s="65" t="s">
        <v>102</v>
      </c>
      <c r="D1259" s="71">
        <v>357</v>
      </c>
      <c r="E1259" s="65" t="s">
        <v>1608</v>
      </c>
    </row>
    <row r="1260" spans="1:5" ht="15.75" hidden="1" thickBot="1" x14ac:dyDescent="0.3">
      <c r="A1260" s="65" t="s">
        <v>3683</v>
      </c>
      <c r="B1260" s="71">
        <v>884</v>
      </c>
      <c r="C1260" s="65" t="s">
        <v>102</v>
      </c>
      <c r="D1260" s="71">
        <v>175</v>
      </c>
      <c r="E1260" s="65" t="s">
        <v>1651</v>
      </c>
    </row>
    <row r="1261" spans="1:5" ht="15.75" hidden="1" thickBot="1" x14ac:dyDescent="0.3">
      <c r="A1261" s="65" t="s">
        <v>3683</v>
      </c>
      <c r="B1261" s="71">
        <v>884</v>
      </c>
      <c r="C1261" s="65" t="s">
        <v>102</v>
      </c>
      <c r="D1261" s="71">
        <v>501</v>
      </c>
      <c r="E1261" s="65" t="s">
        <v>1653</v>
      </c>
    </row>
    <row r="1262" spans="1:5" ht="15.75" hidden="1" thickBot="1" x14ac:dyDescent="0.3">
      <c r="A1262" s="65" t="s">
        <v>3683</v>
      </c>
      <c r="B1262" s="71">
        <v>884</v>
      </c>
      <c r="C1262" s="65" t="s">
        <v>102</v>
      </c>
      <c r="D1262" s="71">
        <v>544</v>
      </c>
      <c r="E1262" s="65" t="s">
        <v>1612</v>
      </c>
    </row>
    <row r="1263" spans="1:5" ht="15.75" hidden="1" thickBot="1" x14ac:dyDescent="0.3">
      <c r="A1263" s="65" t="s">
        <v>3683</v>
      </c>
      <c r="B1263" s="71">
        <v>884</v>
      </c>
      <c r="C1263" s="65" t="s">
        <v>102</v>
      </c>
      <c r="D1263" s="71">
        <v>588</v>
      </c>
      <c r="E1263" s="65" t="s">
        <v>1615</v>
      </c>
    </row>
    <row r="1264" spans="1:5" ht="15.75" hidden="1" thickBot="1" x14ac:dyDescent="0.3">
      <c r="A1264" s="65" t="s">
        <v>3683</v>
      </c>
      <c r="B1264" s="71">
        <v>884</v>
      </c>
      <c r="C1264" s="65" t="s">
        <v>102</v>
      </c>
      <c r="D1264" s="71">
        <v>675</v>
      </c>
      <c r="E1264" s="65" t="s">
        <v>1620</v>
      </c>
    </row>
    <row r="1265" spans="1:5" ht="15.75" hidden="1" thickBot="1" x14ac:dyDescent="0.3">
      <c r="A1265" s="65" t="s">
        <v>3683</v>
      </c>
      <c r="B1265" s="71">
        <v>884</v>
      </c>
      <c r="C1265" s="65" t="s">
        <v>102</v>
      </c>
      <c r="D1265" s="71">
        <v>871</v>
      </c>
      <c r="E1265" s="65" t="s">
        <v>1631</v>
      </c>
    </row>
    <row r="1266" spans="1:5" ht="15.75" hidden="1" thickBot="1" x14ac:dyDescent="0.3">
      <c r="A1266" s="65" t="s">
        <v>3683</v>
      </c>
      <c r="B1266" s="71">
        <v>888</v>
      </c>
      <c r="C1266" s="65" t="s">
        <v>103</v>
      </c>
      <c r="D1266" s="71">
        <v>20</v>
      </c>
      <c r="E1266" s="65" t="s">
        <v>1670</v>
      </c>
    </row>
    <row r="1267" spans="1:5" ht="15.75" hidden="1" thickBot="1" x14ac:dyDescent="0.3">
      <c r="A1267" s="65" t="s">
        <v>3683</v>
      </c>
      <c r="B1267" s="71">
        <v>888</v>
      </c>
      <c r="C1267" s="65" t="s">
        <v>103</v>
      </c>
      <c r="D1267" s="71">
        <v>21</v>
      </c>
      <c r="E1267" s="65" t="s">
        <v>1671</v>
      </c>
    </row>
    <row r="1268" spans="1:5" ht="15.75" hidden="1" thickBot="1" x14ac:dyDescent="0.3">
      <c r="A1268" s="65" t="s">
        <v>3683</v>
      </c>
      <c r="B1268" s="71">
        <v>888</v>
      </c>
      <c r="C1268" s="65" t="s">
        <v>103</v>
      </c>
      <c r="D1268" s="71">
        <v>22</v>
      </c>
      <c r="E1268" s="65" t="s">
        <v>1672</v>
      </c>
    </row>
    <row r="1269" spans="1:5" ht="15.75" hidden="1" thickBot="1" x14ac:dyDescent="0.3">
      <c r="A1269" s="65" t="s">
        <v>3683</v>
      </c>
      <c r="B1269" s="71">
        <v>888</v>
      </c>
      <c r="C1269" s="65" t="s">
        <v>103</v>
      </c>
      <c r="D1269" s="71">
        <v>23</v>
      </c>
      <c r="E1269" s="65" t="s">
        <v>1673</v>
      </c>
    </row>
    <row r="1270" spans="1:5" ht="15.75" hidden="1" thickBot="1" x14ac:dyDescent="0.3">
      <c r="A1270" s="65" t="s">
        <v>3683</v>
      </c>
      <c r="B1270" s="71">
        <v>888</v>
      </c>
      <c r="C1270" s="65" t="s">
        <v>103</v>
      </c>
      <c r="D1270" s="71">
        <v>26</v>
      </c>
      <c r="E1270" s="65" t="s">
        <v>1676</v>
      </c>
    </row>
    <row r="1271" spans="1:5" ht="15.75" hidden="1" thickBot="1" x14ac:dyDescent="0.3">
      <c r="A1271" s="65" t="s">
        <v>3683</v>
      </c>
      <c r="B1271" s="71">
        <v>888</v>
      </c>
      <c r="C1271" s="65" t="s">
        <v>103</v>
      </c>
      <c r="D1271" s="71">
        <v>25</v>
      </c>
      <c r="E1271" s="65" t="s">
        <v>1675</v>
      </c>
    </row>
    <row r="1272" spans="1:5" ht="15.75" hidden="1" thickBot="1" x14ac:dyDescent="0.3">
      <c r="A1272" s="65" t="s">
        <v>3683</v>
      </c>
      <c r="B1272" s="71">
        <v>888</v>
      </c>
      <c r="C1272" s="65" t="s">
        <v>103</v>
      </c>
      <c r="D1272" s="71">
        <v>24</v>
      </c>
      <c r="E1272" s="65" t="s">
        <v>1674</v>
      </c>
    </row>
    <row r="1273" spans="1:5" ht="15.75" hidden="1" thickBot="1" x14ac:dyDescent="0.3">
      <c r="A1273" s="65" t="s">
        <v>3683</v>
      </c>
      <c r="B1273" s="71">
        <v>888</v>
      </c>
      <c r="C1273" s="65" t="s">
        <v>103</v>
      </c>
      <c r="D1273" s="71">
        <v>27</v>
      </c>
      <c r="E1273" s="65" t="s">
        <v>1677</v>
      </c>
    </row>
    <row r="1274" spans="1:5" ht="15.75" hidden="1" thickBot="1" x14ac:dyDescent="0.3">
      <c r="A1274" s="65" t="s">
        <v>3683</v>
      </c>
      <c r="B1274" s="71">
        <v>888</v>
      </c>
      <c r="C1274" s="65" t="s">
        <v>103</v>
      </c>
      <c r="D1274" s="71">
        <v>103</v>
      </c>
      <c r="E1274" s="65" t="s">
        <v>1681</v>
      </c>
    </row>
    <row r="1275" spans="1:5" ht="15.75" hidden="1" thickBot="1" x14ac:dyDescent="0.3">
      <c r="A1275" s="65" t="s">
        <v>3683</v>
      </c>
      <c r="B1275" s="71">
        <v>888</v>
      </c>
      <c r="C1275" s="65" t="s">
        <v>103</v>
      </c>
      <c r="D1275" s="71">
        <v>100</v>
      </c>
      <c r="E1275" s="65" t="s">
        <v>1678</v>
      </c>
    </row>
    <row r="1276" spans="1:5" ht="15.75" hidden="1" thickBot="1" x14ac:dyDescent="0.3">
      <c r="A1276" s="65" t="s">
        <v>3683</v>
      </c>
      <c r="B1276" s="71">
        <v>888</v>
      </c>
      <c r="C1276" s="65" t="s">
        <v>103</v>
      </c>
      <c r="D1276" s="71">
        <v>101</v>
      </c>
      <c r="E1276" s="65" t="s">
        <v>1679</v>
      </c>
    </row>
    <row r="1277" spans="1:5" ht="15.75" hidden="1" thickBot="1" x14ac:dyDescent="0.3">
      <c r="A1277" s="65" t="s">
        <v>3683</v>
      </c>
      <c r="B1277" s="71">
        <v>888</v>
      </c>
      <c r="C1277" s="65" t="s">
        <v>103</v>
      </c>
      <c r="D1277" s="71">
        <v>102</v>
      </c>
      <c r="E1277" s="65" t="s">
        <v>1680</v>
      </c>
    </row>
    <row r="1278" spans="1:5" ht="15.75" hidden="1" thickBot="1" x14ac:dyDescent="0.3">
      <c r="A1278" s="65" t="s">
        <v>3683</v>
      </c>
      <c r="B1278" s="71">
        <v>888</v>
      </c>
      <c r="C1278" s="65" t="s">
        <v>103</v>
      </c>
      <c r="D1278" s="71">
        <v>104</v>
      </c>
      <c r="E1278" s="65" t="s">
        <v>1682</v>
      </c>
    </row>
    <row r="1279" spans="1:5" ht="15.75" hidden="1" thickBot="1" x14ac:dyDescent="0.3">
      <c r="A1279" s="65" t="s">
        <v>3683</v>
      </c>
      <c r="B1279" s="71">
        <v>888</v>
      </c>
      <c r="C1279" s="65" t="s">
        <v>103</v>
      </c>
      <c r="D1279" s="71">
        <v>105</v>
      </c>
      <c r="E1279" s="65" t="s">
        <v>1683</v>
      </c>
    </row>
    <row r="1280" spans="1:5" ht="15.75" hidden="1" thickBot="1" x14ac:dyDescent="0.3">
      <c r="A1280" s="65" t="s">
        <v>3683</v>
      </c>
      <c r="B1280" s="71">
        <v>888</v>
      </c>
      <c r="C1280" s="65" t="s">
        <v>103</v>
      </c>
      <c r="D1280" s="71">
        <v>150</v>
      </c>
      <c r="E1280" s="65" t="s">
        <v>1684</v>
      </c>
    </row>
    <row r="1281" spans="1:5" ht="15.75" hidden="1" thickBot="1" x14ac:dyDescent="0.3">
      <c r="A1281" s="65" t="s">
        <v>3683</v>
      </c>
      <c r="B1281" s="71">
        <v>888</v>
      </c>
      <c r="C1281" s="65" t="s">
        <v>103</v>
      </c>
      <c r="D1281" s="71">
        <v>151</v>
      </c>
      <c r="E1281" s="65" t="s">
        <v>1685</v>
      </c>
    </row>
    <row r="1282" spans="1:5" ht="15.75" hidden="1" thickBot="1" x14ac:dyDescent="0.3">
      <c r="A1282" s="65" t="s">
        <v>3683</v>
      </c>
      <c r="B1282" s="71">
        <v>888</v>
      </c>
      <c r="C1282" s="65" t="s">
        <v>103</v>
      </c>
      <c r="D1282" s="71">
        <v>152</v>
      </c>
      <c r="E1282" s="65" t="s">
        <v>1686</v>
      </c>
    </row>
    <row r="1283" spans="1:5" ht="15.75" hidden="1" thickBot="1" x14ac:dyDescent="0.3">
      <c r="A1283" s="65" t="s">
        <v>3683</v>
      </c>
      <c r="B1283" s="71">
        <v>888</v>
      </c>
      <c r="C1283" s="65" t="s">
        <v>103</v>
      </c>
      <c r="D1283" s="71">
        <v>153</v>
      </c>
      <c r="E1283" s="65" t="s">
        <v>1687</v>
      </c>
    </row>
    <row r="1284" spans="1:5" ht="15.75" hidden="1" thickBot="1" x14ac:dyDescent="0.3">
      <c r="A1284" s="65" t="s">
        <v>3683</v>
      </c>
      <c r="B1284" s="71">
        <v>888</v>
      </c>
      <c r="C1284" s="65" t="s">
        <v>103</v>
      </c>
      <c r="D1284" s="71">
        <v>154</v>
      </c>
      <c r="E1284" s="65" t="s">
        <v>1688</v>
      </c>
    </row>
    <row r="1285" spans="1:5" ht="15.75" hidden="1" thickBot="1" x14ac:dyDescent="0.3">
      <c r="A1285" s="65" t="s">
        <v>3683</v>
      </c>
      <c r="B1285" s="71">
        <v>888</v>
      </c>
      <c r="C1285" s="65" t="s">
        <v>103</v>
      </c>
      <c r="D1285" s="71">
        <v>155</v>
      </c>
      <c r="E1285" s="65" t="s">
        <v>1689</v>
      </c>
    </row>
    <row r="1286" spans="1:5" ht="15.75" hidden="1" thickBot="1" x14ac:dyDescent="0.3">
      <c r="A1286" s="65" t="s">
        <v>3683</v>
      </c>
      <c r="B1286" s="71">
        <v>888</v>
      </c>
      <c r="C1286" s="65" t="s">
        <v>103</v>
      </c>
      <c r="D1286" s="71">
        <v>330</v>
      </c>
      <c r="E1286" s="65" t="s">
        <v>1691</v>
      </c>
    </row>
    <row r="1287" spans="1:5" ht="15.75" hidden="1" thickBot="1" x14ac:dyDescent="0.3">
      <c r="A1287" s="65" t="s">
        <v>3683</v>
      </c>
      <c r="B1287" s="71">
        <v>888</v>
      </c>
      <c r="C1287" s="65" t="s">
        <v>103</v>
      </c>
      <c r="D1287" s="71">
        <v>331</v>
      </c>
      <c r="E1287" s="65" t="s">
        <v>1692</v>
      </c>
    </row>
    <row r="1288" spans="1:5" ht="15.75" hidden="1" thickBot="1" x14ac:dyDescent="0.3">
      <c r="A1288" s="65" t="s">
        <v>3683</v>
      </c>
      <c r="B1288" s="71">
        <v>888</v>
      </c>
      <c r="C1288" s="65" t="s">
        <v>103</v>
      </c>
      <c r="D1288" s="71">
        <v>322</v>
      </c>
      <c r="E1288" s="65" t="s">
        <v>1690</v>
      </c>
    </row>
    <row r="1289" spans="1:5" ht="15.75" hidden="1" thickBot="1" x14ac:dyDescent="0.3">
      <c r="A1289" s="65" t="s">
        <v>3683</v>
      </c>
      <c r="B1289" s="71">
        <v>888</v>
      </c>
      <c r="C1289" s="65" t="s">
        <v>103</v>
      </c>
      <c r="D1289" s="71">
        <v>370</v>
      </c>
      <c r="E1289" s="65" t="s">
        <v>1699</v>
      </c>
    </row>
    <row r="1290" spans="1:5" ht="15.75" hidden="1" thickBot="1" x14ac:dyDescent="0.3">
      <c r="A1290" s="65" t="s">
        <v>3683</v>
      </c>
      <c r="B1290" s="71">
        <v>888</v>
      </c>
      <c r="C1290" s="65" t="s">
        <v>103</v>
      </c>
      <c r="D1290" s="71">
        <v>371</v>
      </c>
      <c r="E1290" s="65" t="s">
        <v>1700</v>
      </c>
    </row>
    <row r="1291" spans="1:5" ht="15.75" hidden="1" thickBot="1" x14ac:dyDescent="0.3">
      <c r="A1291" s="65" t="s">
        <v>3683</v>
      </c>
      <c r="B1291" s="71">
        <v>888</v>
      </c>
      <c r="C1291" s="65" t="s">
        <v>103</v>
      </c>
      <c r="D1291" s="71">
        <v>361</v>
      </c>
      <c r="E1291" s="65" t="s">
        <v>1694</v>
      </c>
    </row>
    <row r="1292" spans="1:5" ht="15.75" hidden="1" thickBot="1" x14ac:dyDescent="0.3">
      <c r="A1292" s="65" t="s">
        <v>3683</v>
      </c>
      <c r="B1292" s="71">
        <v>888</v>
      </c>
      <c r="C1292" s="65" t="s">
        <v>103</v>
      </c>
      <c r="D1292" s="71">
        <v>360</v>
      </c>
      <c r="E1292" s="65" t="s">
        <v>1693</v>
      </c>
    </row>
    <row r="1293" spans="1:5" ht="15.75" hidden="1" thickBot="1" x14ac:dyDescent="0.3">
      <c r="A1293" s="65" t="s">
        <v>3683</v>
      </c>
      <c r="B1293" s="71">
        <v>888</v>
      </c>
      <c r="C1293" s="65" t="s">
        <v>103</v>
      </c>
      <c r="D1293" s="71">
        <v>362</v>
      </c>
      <c r="E1293" s="65" t="s">
        <v>1695</v>
      </c>
    </row>
    <row r="1294" spans="1:5" ht="15.75" hidden="1" thickBot="1" x14ac:dyDescent="0.3">
      <c r="A1294" s="65" t="s">
        <v>3683</v>
      </c>
      <c r="B1294" s="71">
        <v>888</v>
      </c>
      <c r="C1294" s="65" t="s">
        <v>103</v>
      </c>
      <c r="D1294" s="71">
        <v>363</v>
      </c>
      <c r="E1294" s="65" t="s">
        <v>1696</v>
      </c>
    </row>
    <row r="1295" spans="1:5" ht="15.75" hidden="1" thickBot="1" x14ac:dyDescent="0.3">
      <c r="A1295" s="65" t="s">
        <v>3683</v>
      </c>
      <c r="B1295" s="71">
        <v>888</v>
      </c>
      <c r="C1295" s="65" t="s">
        <v>103</v>
      </c>
      <c r="D1295" s="71">
        <v>364</v>
      </c>
      <c r="E1295" s="65" t="s">
        <v>1697</v>
      </c>
    </row>
    <row r="1296" spans="1:5" ht="15.75" hidden="1" thickBot="1" x14ac:dyDescent="0.3">
      <c r="A1296" s="65" t="s">
        <v>3683</v>
      </c>
      <c r="B1296" s="71">
        <v>888</v>
      </c>
      <c r="C1296" s="65" t="s">
        <v>103</v>
      </c>
      <c r="D1296" s="71">
        <v>365</v>
      </c>
      <c r="E1296" s="65" t="s">
        <v>1698</v>
      </c>
    </row>
    <row r="1297" spans="1:5" ht="15.75" hidden="1" thickBot="1" x14ac:dyDescent="0.3">
      <c r="A1297" s="65" t="s">
        <v>3683</v>
      </c>
      <c r="B1297" s="71">
        <v>888</v>
      </c>
      <c r="C1297" s="65" t="s">
        <v>103</v>
      </c>
      <c r="D1297" s="71">
        <v>520</v>
      </c>
      <c r="E1297" s="65" t="s">
        <v>1701</v>
      </c>
    </row>
    <row r="1298" spans="1:5" ht="15.75" hidden="1" thickBot="1" x14ac:dyDescent="0.3">
      <c r="A1298" s="65" t="s">
        <v>3683</v>
      </c>
      <c r="B1298" s="71">
        <v>888</v>
      </c>
      <c r="C1298" s="65" t="s">
        <v>103</v>
      </c>
      <c r="D1298" s="71">
        <v>521</v>
      </c>
      <c r="E1298" s="65" t="s">
        <v>1702</v>
      </c>
    </row>
    <row r="1299" spans="1:5" ht="15.75" hidden="1" thickBot="1" x14ac:dyDescent="0.3">
      <c r="A1299" s="65" t="s">
        <v>3683</v>
      </c>
      <c r="B1299" s="71">
        <v>888</v>
      </c>
      <c r="C1299" s="65" t="s">
        <v>103</v>
      </c>
      <c r="D1299" s="71">
        <v>522</v>
      </c>
      <c r="E1299" s="65" t="s">
        <v>1703</v>
      </c>
    </row>
    <row r="1300" spans="1:5" ht="15.75" hidden="1" thickBot="1" x14ac:dyDescent="0.3">
      <c r="A1300" s="65" t="s">
        <v>3683</v>
      </c>
      <c r="B1300" s="71">
        <v>888</v>
      </c>
      <c r="C1300" s="65" t="s">
        <v>103</v>
      </c>
      <c r="D1300" s="71">
        <v>523</v>
      </c>
      <c r="E1300" s="65" t="s">
        <v>1704</v>
      </c>
    </row>
    <row r="1301" spans="1:5" ht="15.75" hidden="1" thickBot="1" x14ac:dyDescent="0.3">
      <c r="A1301" s="65" t="s">
        <v>3683</v>
      </c>
      <c r="B1301" s="71">
        <v>888</v>
      </c>
      <c r="C1301" s="65" t="s">
        <v>103</v>
      </c>
      <c r="D1301" s="71">
        <v>580</v>
      </c>
      <c r="E1301" s="65" t="s">
        <v>1705</v>
      </c>
    </row>
    <row r="1302" spans="1:5" ht="15.75" hidden="1" thickBot="1" x14ac:dyDescent="0.3">
      <c r="A1302" s="65" t="s">
        <v>3683</v>
      </c>
      <c r="B1302" s="71">
        <v>888</v>
      </c>
      <c r="C1302" s="65" t="s">
        <v>103</v>
      </c>
      <c r="D1302" s="71">
        <v>755</v>
      </c>
      <c r="E1302" s="65" t="s">
        <v>1706</v>
      </c>
    </row>
    <row r="1303" spans="1:5" ht="15.75" hidden="1" thickBot="1" x14ac:dyDescent="0.3">
      <c r="A1303" s="65" t="s">
        <v>3683</v>
      </c>
      <c r="B1303" s="71">
        <v>888</v>
      </c>
      <c r="C1303" s="65" t="s">
        <v>103</v>
      </c>
      <c r="D1303" s="71">
        <v>756</v>
      </c>
      <c r="E1303" s="65" t="s">
        <v>1707</v>
      </c>
    </row>
    <row r="1304" spans="1:5" ht="15.75" hidden="1" thickBot="1" x14ac:dyDescent="0.3">
      <c r="A1304" s="65" t="s">
        <v>3683</v>
      </c>
      <c r="B1304" s="71">
        <v>888</v>
      </c>
      <c r="C1304" s="65" t="s">
        <v>103</v>
      </c>
      <c r="D1304" s="71">
        <v>757</v>
      </c>
      <c r="E1304" s="65" t="s">
        <v>1708</v>
      </c>
    </row>
    <row r="1305" spans="1:5" ht="15.75" hidden="1" thickBot="1" x14ac:dyDescent="0.3">
      <c r="A1305" s="65" t="s">
        <v>3683</v>
      </c>
      <c r="B1305" s="71">
        <v>888</v>
      </c>
      <c r="C1305" s="65" t="s">
        <v>103</v>
      </c>
      <c r="D1305" s="71">
        <v>758</v>
      </c>
      <c r="E1305" s="65" t="s">
        <v>1709</v>
      </c>
    </row>
    <row r="1306" spans="1:5" ht="15.75" hidden="1" thickBot="1" x14ac:dyDescent="0.3">
      <c r="A1306" s="65" t="s">
        <v>3683</v>
      </c>
      <c r="B1306" s="71">
        <v>888</v>
      </c>
      <c r="C1306" s="65" t="s">
        <v>103</v>
      </c>
      <c r="D1306" s="71">
        <v>759</v>
      </c>
      <c r="E1306" s="65" t="s">
        <v>1710</v>
      </c>
    </row>
    <row r="1307" spans="1:5" ht="15.75" hidden="1" thickBot="1" x14ac:dyDescent="0.3">
      <c r="A1307" s="65" t="s">
        <v>3683</v>
      </c>
      <c r="B1307" s="71">
        <v>888</v>
      </c>
      <c r="C1307" s="65" t="s">
        <v>103</v>
      </c>
      <c r="D1307" s="71">
        <v>761</v>
      </c>
      <c r="E1307" s="65" t="s">
        <v>1712</v>
      </c>
    </row>
    <row r="1308" spans="1:5" ht="15.75" hidden="1" thickBot="1" x14ac:dyDescent="0.3">
      <c r="A1308" s="65" t="s">
        <v>3683</v>
      </c>
      <c r="B1308" s="71">
        <v>888</v>
      </c>
      <c r="C1308" s="65" t="s">
        <v>103</v>
      </c>
      <c r="D1308" s="71">
        <v>762</v>
      </c>
      <c r="E1308" s="65" t="s">
        <v>1713</v>
      </c>
    </row>
    <row r="1309" spans="1:5" ht="15.75" hidden="1" thickBot="1" x14ac:dyDescent="0.3">
      <c r="A1309" s="65" t="s">
        <v>3683</v>
      </c>
      <c r="B1309" s="71">
        <v>888</v>
      </c>
      <c r="C1309" s="65" t="s">
        <v>103</v>
      </c>
      <c r="D1309" s="71">
        <v>760</v>
      </c>
      <c r="E1309" s="65" t="s">
        <v>1711</v>
      </c>
    </row>
    <row r="1310" spans="1:5" ht="15.75" hidden="1" thickBot="1" x14ac:dyDescent="0.3">
      <c r="A1310" s="65" t="s">
        <v>3683</v>
      </c>
      <c r="B1310" s="71">
        <v>882</v>
      </c>
      <c r="C1310" s="65" t="s">
        <v>104</v>
      </c>
      <c r="D1310" s="71">
        <v>28</v>
      </c>
      <c r="E1310" s="65" t="s">
        <v>1566</v>
      </c>
    </row>
    <row r="1311" spans="1:5" ht="15.75" hidden="1" thickBot="1" x14ac:dyDescent="0.3">
      <c r="A1311" s="65" t="s">
        <v>3683</v>
      </c>
      <c r="B1311" s="71">
        <v>882</v>
      </c>
      <c r="C1311" s="65" t="s">
        <v>104</v>
      </c>
      <c r="D1311" s="71">
        <v>27</v>
      </c>
      <c r="E1311" s="65" t="s">
        <v>1644</v>
      </c>
    </row>
    <row r="1312" spans="1:5" ht="15.75" hidden="1" thickBot="1" x14ac:dyDescent="0.3">
      <c r="A1312" s="65" t="s">
        <v>3683</v>
      </c>
      <c r="B1312" s="71">
        <v>882</v>
      </c>
      <c r="C1312" s="65" t="s">
        <v>104</v>
      </c>
      <c r="D1312" s="71">
        <v>2</v>
      </c>
      <c r="E1312" s="65" t="s">
        <v>1643</v>
      </c>
    </row>
    <row r="1313" spans="1:5" ht="15.75" hidden="1" thickBot="1" x14ac:dyDescent="0.3">
      <c r="A1313" s="65" t="s">
        <v>3683</v>
      </c>
      <c r="B1313" s="71">
        <v>882</v>
      </c>
      <c r="C1313" s="65" t="s">
        <v>104</v>
      </c>
      <c r="D1313" s="71">
        <v>32</v>
      </c>
      <c r="E1313" s="65" t="s">
        <v>1570</v>
      </c>
    </row>
    <row r="1314" spans="1:5" ht="15.75" hidden="1" thickBot="1" x14ac:dyDescent="0.3">
      <c r="A1314" s="65" t="s">
        <v>3683</v>
      </c>
      <c r="B1314" s="71">
        <v>882</v>
      </c>
      <c r="C1314" s="65" t="s">
        <v>104</v>
      </c>
      <c r="D1314" s="71">
        <v>35</v>
      </c>
      <c r="E1314" s="65" t="s">
        <v>1573</v>
      </c>
    </row>
    <row r="1315" spans="1:5" ht="15.75" hidden="1" thickBot="1" x14ac:dyDescent="0.3">
      <c r="A1315" s="65" t="s">
        <v>3683</v>
      </c>
      <c r="B1315" s="71">
        <v>882</v>
      </c>
      <c r="C1315" s="65" t="s">
        <v>104</v>
      </c>
      <c r="D1315" s="71">
        <v>91</v>
      </c>
      <c r="E1315" s="65" t="s">
        <v>1586</v>
      </c>
    </row>
    <row r="1316" spans="1:5" ht="15.75" hidden="1" thickBot="1" x14ac:dyDescent="0.3">
      <c r="A1316" s="65" t="s">
        <v>3683</v>
      </c>
      <c r="B1316" s="71">
        <v>882</v>
      </c>
      <c r="C1316" s="65" t="s">
        <v>104</v>
      </c>
      <c r="D1316" s="71">
        <v>178</v>
      </c>
      <c r="E1316" s="65" t="s">
        <v>1645</v>
      </c>
    </row>
    <row r="1317" spans="1:5" ht="15.75" hidden="1" thickBot="1" x14ac:dyDescent="0.3">
      <c r="A1317" s="65" t="s">
        <v>3683</v>
      </c>
      <c r="B1317" s="71">
        <v>882</v>
      </c>
      <c r="C1317" s="65" t="s">
        <v>104</v>
      </c>
      <c r="D1317" s="71">
        <v>181</v>
      </c>
      <c r="E1317" s="65" t="s">
        <v>1596</v>
      </c>
    </row>
    <row r="1318" spans="1:5" ht="15.75" hidden="1" thickBot="1" x14ac:dyDescent="0.3">
      <c r="A1318" s="65" t="s">
        <v>3683</v>
      </c>
      <c r="B1318" s="71">
        <v>882</v>
      </c>
      <c r="C1318" s="65" t="s">
        <v>104</v>
      </c>
      <c r="D1318" s="71">
        <v>353</v>
      </c>
      <c r="E1318" s="65" t="s">
        <v>1603</v>
      </c>
    </row>
    <row r="1319" spans="1:5" ht="15.75" hidden="1" thickBot="1" x14ac:dyDescent="0.3">
      <c r="A1319" s="65" t="s">
        <v>3683</v>
      </c>
      <c r="B1319" s="71">
        <v>882</v>
      </c>
      <c r="C1319" s="65" t="s">
        <v>104</v>
      </c>
      <c r="D1319" s="71">
        <v>501</v>
      </c>
      <c r="E1319" s="65" t="s">
        <v>1646</v>
      </c>
    </row>
    <row r="1320" spans="1:5" ht="15.75" hidden="1" thickBot="1" x14ac:dyDescent="0.3">
      <c r="A1320" s="65" t="s">
        <v>3683</v>
      </c>
      <c r="B1320" s="71">
        <v>882</v>
      </c>
      <c r="C1320" s="65" t="s">
        <v>104</v>
      </c>
      <c r="D1320" s="71">
        <v>590</v>
      </c>
      <c r="E1320" s="65" t="s">
        <v>1615</v>
      </c>
    </row>
    <row r="1321" spans="1:5" ht="15.75" hidden="1" thickBot="1" x14ac:dyDescent="0.3">
      <c r="A1321" s="65" t="s">
        <v>3683</v>
      </c>
      <c r="B1321" s="71">
        <v>882</v>
      </c>
      <c r="C1321" s="65" t="s">
        <v>104</v>
      </c>
      <c r="D1321" s="71">
        <v>632</v>
      </c>
      <c r="E1321" s="65" t="s">
        <v>1616</v>
      </c>
    </row>
    <row r="1322" spans="1:5" ht="15.75" hidden="1" thickBot="1" x14ac:dyDescent="0.3">
      <c r="A1322" s="65" t="s">
        <v>3683</v>
      </c>
      <c r="B1322" s="71">
        <v>882</v>
      </c>
      <c r="C1322" s="65" t="s">
        <v>104</v>
      </c>
      <c r="D1322" s="71">
        <v>633</v>
      </c>
      <c r="E1322" s="65" t="s">
        <v>1617</v>
      </c>
    </row>
    <row r="1323" spans="1:5" ht="15.75" hidden="1" thickBot="1" x14ac:dyDescent="0.3">
      <c r="A1323" s="65" t="s">
        <v>3683</v>
      </c>
      <c r="B1323" s="71">
        <v>882</v>
      </c>
      <c r="C1323" s="65" t="s">
        <v>104</v>
      </c>
      <c r="D1323" s="71">
        <v>676</v>
      </c>
      <c r="E1323" s="65" t="s">
        <v>1647</v>
      </c>
    </row>
    <row r="1324" spans="1:5" ht="15.75" hidden="1" thickBot="1" x14ac:dyDescent="0.3">
      <c r="A1324" s="65" t="s">
        <v>3683</v>
      </c>
      <c r="B1324" s="71">
        <v>320</v>
      </c>
      <c r="C1324" s="65" t="s">
        <v>105</v>
      </c>
      <c r="D1324" s="71">
        <v>1</v>
      </c>
      <c r="E1324" s="65" t="s">
        <v>752</v>
      </c>
    </row>
    <row r="1325" spans="1:5" ht="15.75" hidden="1" thickBot="1" x14ac:dyDescent="0.3">
      <c r="A1325" s="65" t="s">
        <v>3683</v>
      </c>
      <c r="B1325" s="71">
        <v>320</v>
      </c>
      <c r="C1325" s="65" t="s">
        <v>105</v>
      </c>
      <c r="D1325" s="71">
        <v>2</v>
      </c>
      <c r="E1325" s="65" t="s">
        <v>753</v>
      </c>
    </row>
    <row r="1326" spans="1:5" ht="15.75" hidden="1" thickBot="1" x14ac:dyDescent="0.3">
      <c r="A1326" s="65" t="s">
        <v>3683</v>
      </c>
      <c r="B1326" s="71">
        <v>320</v>
      </c>
      <c r="C1326" s="65" t="s">
        <v>105</v>
      </c>
      <c r="D1326" s="71">
        <v>47</v>
      </c>
      <c r="E1326" s="65" t="s">
        <v>755</v>
      </c>
    </row>
    <row r="1327" spans="1:5" ht="15.75" hidden="1" thickBot="1" x14ac:dyDescent="0.3">
      <c r="A1327" s="65" t="s">
        <v>3683</v>
      </c>
      <c r="B1327" s="71">
        <v>320</v>
      </c>
      <c r="C1327" s="65" t="s">
        <v>105</v>
      </c>
      <c r="D1327" s="71">
        <v>45</v>
      </c>
      <c r="E1327" s="65" t="s">
        <v>754</v>
      </c>
    </row>
    <row r="1328" spans="1:5" ht="15.75" hidden="1" thickBot="1" x14ac:dyDescent="0.3">
      <c r="A1328" s="65" t="s">
        <v>3683</v>
      </c>
      <c r="B1328" s="71">
        <v>320</v>
      </c>
      <c r="C1328" s="65" t="s">
        <v>105</v>
      </c>
      <c r="D1328" s="71">
        <v>90</v>
      </c>
      <c r="E1328" s="65" t="s">
        <v>757</v>
      </c>
    </row>
    <row r="1329" spans="1:5" ht="15.75" hidden="1" thickBot="1" x14ac:dyDescent="0.3">
      <c r="A1329" s="65" t="s">
        <v>3683</v>
      </c>
      <c r="B1329" s="71">
        <v>320</v>
      </c>
      <c r="C1329" s="65" t="s">
        <v>105</v>
      </c>
      <c r="D1329" s="71">
        <v>95</v>
      </c>
      <c r="E1329" s="65" t="s">
        <v>758</v>
      </c>
    </row>
    <row r="1330" spans="1:5" ht="15.75" hidden="1" thickBot="1" x14ac:dyDescent="0.3">
      <c r="A1330" s="65" t="s">
        <v>3683</v>
      </c>
      <c r="B1330" s="71">
        <v>320</v>
      </c>
      <c r="C1330" s="65" t="s">
        <v>105</v>
      </c>
      <c r="D1330" s="71">
        <v>89</v>
      </c>
      <c r="E1330" s="65" t="s">
        <v>756</v>
      </c>
    </row>
    <row r="1331" spans="1:5" ht="15.75" hidden="1" thickBot="1" x14ac:dyDescent="0.3">
      <c r="A1331" s="65" t="s">
        <v>3683</v>
      </c>
      <c r="B1331" s="71">
        <v>320</v>
      </c>
      <c r="C1331" s="65" t="s">
        <v>105</v>
      </c>
      <c r="D1331" s="71">
        <v>178</v>
      </c>
      <c r="E1331" s="65" t="s">
        <v>760</v>
      </c>
    </row>
    <row r="1332" spans="1:5" ht="15.75" hidden="1" thickBot="1" x14ac:dyDescent="0.3">
      <c r="A1332" s="65" t="s">
        <v>3683</v>
      </c>
      <c r="B1332" s="71">
        <v>320</v>
      </c>
      <c r="C1332" s="65" t="s">
        <v>105</v>
      </c>
      <c r="D1332" s="71">
        <v>177</v>
      </c>
      <c r="E1332" s="65" t="s">
        <v>759</v>
      </c>
    </row>
    <row r="1333" spans="1:5" ht="15.75" hidden="1" thickBot="1" x14ac:dyDescent="0.3">
      <c r="A1333" s="65" t="s">
        <v>3683</v>
      </c>
      <c r="B1333" s="71">
        <v>320</v>
      </c>
      <c r="C1333" s="65" t="s">
        <v>105</v>
      </c>
      <c r="D1333" s="71">
        <v>508</v>
      </c>
      <c r="E1333" s="65" t="s">
        <v>762</v>
      </c>
    </row>
    <row r="1334" spans="1:5" ht="15.75" hidden="1" thickBot="1" x14ac:dyDescent="0.3">
      <c r="A1334" s="65" t="s">
        <v>3683</v>
      </c>
      <c r="B1334" s="71">
        <v>320</v>
      </c>
      <c r="C1334" s="65" t="s">
        <v>105</v>
      </c>
      <c r="D1334" s="71">
        <v>500</v>
      </c>
      <c r="E1334" s="65" t="s">
        <v>761</v>
      </c>
    </row>
    <row r="1335" spans="1:5" ht="15.75" hidden="1" thickBot="1" x14ac:dyDescent="0.3">
      <c r="A1335" s="65" t="s">
        <v>3683</v>
      </c>
      <c r="B1335" s="71">
        <v>320</v>
      </c>
      <c r="C1335" s="65" t="s">
        <v>105</v>
      </c>
      <c r="D1335" s="71">
        <v>512</v>
      </c>
      <c r="E1335" s="65" t="s">
        <v>765</v>
      </c>
    </row>
    <row r="1336" spans="1:5" ht="15.75" hidden="1" thickBot="1" x14ac:dyDescent="0.3">
      <c r="A1336" s="65" t="s">
        <v>3683</v>
      </c>
      <c r="B1336" s="71">
        <v>320</v>
      </c>
      <c r="C1336" s="65" t="s">
        <v>105</v>
      </c>
      <c r="D1336" s="71">
        <v>510</v>
      </c>
      <c r="E1336" s="65" t="s">
        <v>763</v>
      </c>
    </row>
    <row r="1337" spans="1:5" ht="15.75" hidden="1" thickBot="1" x14ac:dyDescent="0.3">
      <c r="A1337" s="65" t="s">
        <v>3683</v>
      </c>
      <c r="B1337" s="71">
        <v>320</v>
      </c>
      <c r="C1337" s="65" t="s">
        <v>105</v>
      </c>
      <c r="D1337" s="71">
        <v>511</v>
      </c>
      <c r="E1337" s="65" t="s">
        <v>764</v>
      </c>
    </row>
    <row r="1338" spans="1:5" ht="15.75" hidden="1" thickBot="1" x14ac:dyDescent="0.3">
      <c r="A1338" s="65" t="s">
        <v>3683</v>
      </c>
      <c r="B1338" s="71">
        <v>320</v>
      </c>
      <c r="C1338" s="65" t="s">
        <v>105</v>
      </c>
      <c r="D1338" s="71">
        <v>513</v>
      </c>
      <c r="E1338" s="65" t="s">
        <v>766</v>
      </c>
    </row>
    <row r="1339" spans="1:5" ht="15.75" hidden="1" thickBot="1" x14ac:dyDescent="0.3">
      <c r="A1339" s="65" t="s">
        <v>3683</v>
      </c>
      <c r="B1339" s="71">
        <v>320</v>
      </c>
      <c r="C1339" s="65" t="s">
        <v>105</v>
      </c>
      <c r="D1339" s="71">
        <v>515</v>
      </c>
      <c r="E1339" s="65" t="s">
        <v>767</v>
      </c>
    </row>
    <row r="1340" spans="1:5" ht="15.75" hidden="1" thickBot="1" x14ac:dyDescent="0.3">
      <c r="A1340" s="65" t="s">
        <v>3683</v>
      </c>
      <c r="B1340" s="71">
        <v>320</v>
      </c>
      <c r="C1340" s="65" t="s">
        <v>105</v>
      </c>
      <c r="D1340" s="71">
        <v>999</v>
      </c>
      <c r="E1340" s="65" t="s">
        <v>105</v>
      </c>
    </row>
    <row r="1341" spans="1:5" ht="15.75" hidden="1" thickBot="1" x14ac:dyDescent="0.3">
      <c r="A1341" s="65" t="s">
        <v>3683</v>
      </c>
      <c r="B1341" s="71">
        <v>320</v>
      </c>
      <c r="C1341" s="65" t="s">
        <v>105</v>
      </c>
      <c r="D1341" s="71">
        <v>635</v>
      </c>
      <c r="E1341" s="65" t="s">
        <v>769</v>
      </c>
    </row>
    <row r="1342" spans="1:5" ht="15.75" hidden="1" thickBot="1" x14ac:dyDescent="0.3">
      <c r="A1342" s="65" t="s">
        <v>3683</v>
      </c>
      <c r="B1342" s="71">
        <v>320</v>
      </c>
      <c r="C1342" s="65" t="s">
        <v>105</v>
      </c>
      <c r="D1342" s="71">
        <v>632</v>
      </c>
      <c r="E1342" s="65" t="s">
        <v>768</v>
      </c>
    </row>
    <row r="1343" spans="1:5" ht="15.75" hidden="1" thickBot="1" x14ac:dyDescent="0.3">
      <c r="A1343" s="65" t="s">
        <v>3683</v>
      </c>
      <c r="B1343" s="71">
        <v>320</v>
      </c>
      <c r="C1343" s="65" t="s">
        <v>105</v>
      </c>
      <c r="D1343" s="71">
        <v>676</v>
      </c>
      <c r="E1343" s="65" t="s">
        <v>770</v>
      </c>
    </row>
    <row r="1344" spans="1:5" ht="15.75" hidden="1" thickBot="1" x14ac:dyDescent="0.3">
      <c r="A1344" s="65" t="s">
        <v>3683</v>
      </c>
      <c r="B1344" s="71">
        <v>510</v>
      </c>
      <c r="C1344" s="65" t="s">
        <v>106</v>
      </c>
      <c r="D1344" s="71">
        <v>2</v>
      </c>
      <c r="E1344" s="65" t="s">
        <v>1149</v>
      </c>
    </row>
    <row r="1345" spans="1:5" ht="15.75" hidden="1" thickBot="1" x14ac:dyDescent="0.3">
      <c r="A1345" s="65" t="s">
        <v>3683</v>
      </c>
      <c r="B1345" s="71">
        <v>510</v>
      </c>
      <c r="C1345" s="65" t="s">
        <v>106</v>
      </c>
      <c r="D1345" s="71">
        <v>1</v>
      </c>
      <c r="E1345" s="65" t="s">
        <v>1148</v>
      </c>
    </row>
    <row r="1346" spans="1:5" ht="15.75" hidden="1" thickBot="1" x14ac:dyDescent="0.3">
      <c r="A1346" s="65" t="s">
        <v>3683</v>
      </c>
      <c r="B1346" s="71">
        <v>120</v>
      </c>
      <c r="C1346" s="65" t="s">
        <v>107</v>
      </c>
      <c r="D1346" s="71">
        <v>90</v>
      </c>
      <c r="E1346" s="65" t="s">
        <v>591</v>
      </c>
    </row>
    <row r="1347" spans="1:5" ht="15.75" hidden="1" thickBot="1" x14ac:dyDescent="0.3">
      <c r="A1347" s="65" t="s">
        <v>3683</v>
      </c>
      <c r="B1347" s="71">
        <v>120</v>
      </c>
      <c r="C1347" s="65" t="s">
        <v>107</v>
      </c>
      <c r="D1347" s="71">
        <v>636</v>
      </c>
      <c r="E1347" s="65" t="s">
        <v>596</v>
      </c>
    </row>
    <row r="1348" spans="1:5" ht="15.75" hidden="1" thickBot="1" x14ac:dyDescent="0.3">
      <c r="A1348" s="65" t="s">
        <v>3683</v>
      </c>
      <c r="B1348" s="71">
        <v>120</v>
      </c>
      <c r="C1348" s="65" t="s">
        <v>107</v>
      </c>
      <c r="D1348" s="71">
        <v>632</v>
      </c>
      <c r="E1348" s="65" t="s">
        <v>592</v>
      </c>
    </row>
    <row r="1349" spans="1:5" ht="15.75" hidden="1" thickBot="1" x14ac:dyDescent="0.3">
      <c r="A1349" s="65" t="s">
        <v>3683</v>
      </c>
      <c r="B1349" s="71">
        <v>120</v>
      </c>
      <c r="C1349" s="65" t="s">
        <v>107</v>
      </c>
      <c r="D1349" s="71">
        <v>634</v>
      </c>
      <c r="E1349" s="65" t="s">
        <v>594</v>
      </c>
    </row>
    <row r="1350" spans="1:5" ht="15.75" hidden="1" thickBot="1" x14ac:dyDescent="0.3">
      <c r="A1350" s="65" t="s">
        <v>3683</v>
      </c>
      <c r="B1350" s="71">
        <v>120</v>
      </c>
      <c r="C1350" s="65" t="s">
        <v>107</v>
      </c>
      <c r="D1350" s="71">
        <v>633</v>
      </c>
      <c r="E1350" s="65" t="s">
        <v>593</v>
      </c>
    </row>
    <row r="1351" spans="1:5" ht="15.75" hidden="1" thickBot="1" x14ac:dyDescent="0.3">
      <c r="A1351" s="65" t="s">
        <v>3683</v>
      </c>
      <c r="B1351" s="71">
        <v>120</v>
      </c>
      <c r="C1351" s="65" t="s">
        <v>107</v>
      </c>
      <c r="D1351" s="71">
        <v>637</v>
      </c>
      <c r="E1351" s="65" t="s">
        <v>597</v>
      </c>
    </row>
    <row r="1352" spans="1:5" ht="15.75" hidden="1" thickBot="1" x14ac:dyDescent="0.3">
      <c r="A1352" s="65" t="s">
        <v>3683</v>
      </c>
      <c r="B1352" s="71">
        <v>120</v>
      </c>
      <c r="C1352" s="65" t="s">
        <v>107</v>
      </c>
      <c r="D1352" s="71">
        <v>639</v>
      </c>
      <c r="E1352" s="65" t="s">
        <v>598</v>
      </c>
    </row>
    <row r="1353" spans="1:5" ht="15.75" hidden="1" thickBot="1" x14ac:dyDescent="0.3">
      <c r="A1353" s="65" t="s">
        <v>3683</v>
      </c>
      <c r="B1353" s="71">
        <v>120</v>
      </c>
      <c r="C1353" s="65" t="s">
        <v>107</v>
      </c>
      <c r="D1353" s="71">
        <v>635</v>
      </c>
      <c r="E1353" s="65" t="s">
        <v>595</v>
      </c>
    </row>
    <row r="1354" spans="1:5" ht="15.75" hidden="1" thickBot="1" x14ac:dyDescent="0.3">
      <c r="A1354" s="65" t="s">
        <v>3683</v>
      </c>
      <c r="B1354" s="71">
        <v>120</v>
      </c>
      <c r="C1354" s="65" t="s">
        <v>107</v>
      </c>
      <c r="D1354" s="71">
        <v>645</v>
      </c>
      <c r="E1354" s="65" t="s">
        <v>600</v>
      </c>
    </row>
    <row r="1355" spans="1:5" ht="15.75" hidden="1" thickBot="1" x14ac:dyDescent="0.3">
      <c r="A1355" s="65" t="s">
        <v>3683</v>
      </c>
      <c r="B1355" s="71">
        <v>120</v>
      </c>
      <c r="C1355" s="65" t="s">
        <v>107</v>
      </c>
      <c r="D1355" s="71">
        <v>640</v>
      </c>
      <c r="E1355" s="65" t="s">
        <v>599</v>
      </c>
    </row>
    <row r="1356" spans="1:5" ht="15.75" hidden="1" thickBot="1" x14ac:dyDescent="0.3">
      <c r="A1356" s="65" t="s">
        <v>3683</v>
      </c>
      <c r="B1356" s="71">
        <v>745</v>
      </c>
      <c r="C1356" s="65" t="s">
        <v>108</v>
      </c>
      <c r="D1356" s="71">
        <v>90</v>
      </c>
      <c r="E1356" s="65" t="s">
        <v>1295</v>
      </c>
    </row>
    <row r="1357" spans="1:5" ht="15.75" hidden="1" thickBot="1" x14ac:dyDescent="0.3">
      <c r="A1357" s="65" t="s">
        <v>3683</v>
      </c>
      <c r="B1357" s="71">
        <v>745</v>
      </c>
      <c r="C1357" s="65" t="s">
        <v>108</v>
      </c>
      <c r="D1357" s="71">
        <v>89</v>
      </c>
      <c r="E1357" s="65" t="s">
        <v>1294</v>
      </c>
    </row>
    <row r="1358" spans="1:5" ht="15.75" hidden="1" thickBot="1" x14ac:dyDescent="0.3">
      <c r="A1358" s="65" t="s">
        <v>3683</v>
      </c>
      <c r="B1358" s="71">
        <v>745</v>
      </c>
      <c r="C1358" s="65" t="s">
        <v>108</v>
      </c>
      <c r="D1358" s="71">
        <v>500</v>
      </c>
      <c r="E1358" s="65" t="s">
        <v>1296</v>
      </c>
    </row>
    <row r="1359" spans="1:5" ht="15.75" hidden="1" thickBot="1" x14ac:dyDescent="0.3">
      <c r="A1359" s="65" t="s">
        <v>3683</v>
      </c>
      <c r="B1359" s="71">
        <v>745</v>
      </c>
      <c r="C1359" s="65" t="s">
        <v>108</v>
      </c>
      <c r="D1359" s="71">
        <v>632</v>
      </c>
      <c r="E1359" s="65" t="s">
        <v>1298</v>
      </c>
    </row>
    <row r="1360" spans="1:5" ht="15.75" hidden="1" thickBot="1" x14ac:dyDescent="0.3">
      <c r="A1360" s="65" t="s">
        <v>3683</v>
      </c>
      <c r="B1360" s="71">
        <v>745</v>
      </c>
      <c r="C1360" s="65" t="s">
        <v>108</v>
      </c>
      <c r="D1360" s="71">
        <v>502</v>
      </c>
      <c r="E1360" s="65" t="s">
        <v>1297</v>
      </c>
    </row>
    <row r="1361" spans="1:5" ht="15.75" hidden="1" thickBot="1" x14ac:dyDescent="0.3">
      <c r="A1361" s="65" t="s">
        <v>3683</v>
      </c>
      <c r="B1361" s="71">
        <v>990</v>
      </c>
      <c r="C1361" s="65" t="s">
        <v>109</v>
      </c>
      <c r="D1361" s="71">
        <v>4</v>
      </c>
      <c r="E1361" s="65" t="s">
        <v>1846</v>
      </c>
    </row>
    <row r="1362" spans="1:5" ht="15.75" hidden="1" thickBot="1" x14ac:dyDescent="0.3">
      <c r="A1362" s="65" t="s">
        <v>3683</v>
      </c>
      <c r="B1362" s="71">
        <v>990</v>
      </c>
      <c r="C1362" s="65" t="s">
        <v>109</v>
      </c>
      <c r="D1362" s="71">
        <v>6</v>
      </c>
      <c r="E1362" s="65" t="s">
        <v>1847</v>
      </c>
    </row>
    <row r="1363" spans="1:5" ht="15.75" hidden="1" thickBot="1" x14ac:dyDescent="0.3">
      <c r="A1363" s="65" t="s">
        <v>3683</v>
      </c>
      <c r="B1363" s="71">
        <v>990</v>
      </c>
      <c r="C1363" s="65" t="s">
        <v>109</v>
      </c>
      <c r="D1363" s="71">
        <v>1</v>
      </c>
      <c r="E1363" s="65" t="s">
        <v>1843</v>
      </c>
    </row>
    <row r="1364" spans="1:5" ht="15.75" hidden="1" thickBot="1" x14ac:dyDescent="0.3">
      <c r="A1364" s="65" t="s">
        <v>3683</v>
      </c>
      <c r="B1364" s="71">
        <v>990</v>
      </c>
      <c r="C1364" s="65" t="s">
        <v>109</v>
      </c>
      <c r="D1364" s="71">
        <v>2</v>
      </c>
      <c r="E1364" s="65" t="s">
        <v>1844</v>
      </c>
    </row>
    <row r="1365" spans="1:5" ht="15.75" hidden="1" thickBot="1" x14ac:dyDescent="0.3">
      <c r="A1365" s="65" t="s">
        <v>3683</v>
      </c>
      <c r="B1365" s="71">
        <v>990</v>
      </c>
      <c r="C1365" s="65" t="s">
        <v>109</v>
      </c>
      <c r="D1365" s="71">
        <v>5</v>
      </c>
      <c r="E1365" s="65" t="s">
        <v>1550</v>
      </c>
    </row>
    <row r="1366" spans="1:5" ht="15.75" hidden="1" thickBot="1" x14ac:dyDescent="0.3">
      <c r="A1366" s="65" t="s">
        <v>3683</v>
      </c>
      <c r="B1366" s="71">
        <v>990</v>
      </c>
      <c r="C1366" s="65" t="s">
        <v>109</v>
      </c>
      <c r="D1366" s="71">
        <v>3</v>
      </c>
      <c r="E1366" s="65" t="s">
        <v>1845</v>
      </c>
    </row>
    <row r="1367" spans="1:5" ht="15.75" hidden="1" thickBot="1" x14ac:dyDescent="0.3">
      <c r="A1367" s="65" t="s">
        <v>3683</v>
      </c>
      <c r="B1367" s="71">
        <v>990</v>
      </c>
      <c r="C1367" s="65" t="s">
        <v>109</v>
      </c>
      <c r="D1367" s="71">
        <v>89</v>
      </c>
      <c r="E1367" s="65" t="s">
        <v>1848</v>
      </c>
    </row>
    <row r="1368" spans="1:5" ht="15.75" hidden="1" thickBot="1" x14ac:dyDescent="0.3">
      <c r="A1368" s="65" t="s">
        <v>3683</v>
      </c>
      <c r="B1368" s="71">
        <v>990</v>
      </c>
      <c r="C1368" s="65" t="s">
        <v>109</v>
      </c>
      <c r="D1368" s="71">
        <v>133</v>
      </c>
      <c r="E1368" s="65" t="s">
        <v>1849</v>
      </c>
    </row>
    <row r="1369" spans="1:5" ht="15.75" hidden="1" thickBot="1" x14ac:dyDescent="0.3">
      <c r="A1369" s="65" t="s">
        <v>3683</v>
      </c>
      <c r="B1369" s="71">
        <v>990</v>
      </c>
      <c r="C1369" s="65" t="s">
        <v>109</v>
      </c>
      <c r="D1369" s="71">
        <v>177</v>
      </c>
      <c r="E1369" s="65" t="s">
        <v>1850</v>
      </c>
    </row>
    <row r="1370" spans="1:5" ht="15.75" hidden="1" thickBot="1" x14ac:dyDescent="0.3">
      <c r="A1370" s="65" t="s">
        <v>3683</v>
      </c>
      <c r="B1370" s="71">
        <v>990</v>
      </c>
      <c r="C1370" s="65" t="s">
        <v>109</v>
      </c>
      <c r="D1370" s="71">
        <v>456</v>
      </c>
      <c r="E1370" s="65" t="s">
        <v>1851</v>
      </c>
    </row>
    <row r="1371" spans="1:5" ht="15.75" hidden="1" thickBot="1" x14ac:dyDescent="0.3">
      <c r="A1371" s="65" t="s">
        <v>3683</v>
      </c>
      <c r="B1371" s="71">
        <v>990</v>
      </c>
      <c r="C1371" s="65" t="s">
        <v>109</v>
      </c>
      <c r="D1371" s="71">
        <v>632</v>
      </c>
      <c r="E1371" s="65" t="s">
        <v>1852</v>
      </c>
    </row>
    <row r="1372" spans="1:5" ht="15.75" hidden="1" thickBot="1" x14ac:dyDescent="0.3">
      <c r="A1372" s="65" t="s">
        <v>3683</v>
      </c>
      <c r="B1372" s="71">
        <v>990</v>
      </c>
      <c r="C1372" s="65" t="s">
        <v>109</v>
      </c>
      <c r="D1372" s="71">
        <v>633</v>
      </c>
      <c r="E1372" s="65" t="s">
        <v>1853</v>
      </c>
    </row>
    <row r="1373" spans="1:5" ht="15.75" hidden="1" thickBot="1" x14ac:dyDescent="0.3">
      <c r="A1373" s="65" t="s">
        <v>3683</v>
      </c>
      <c r="B1373" s="71">
        <v>990</v>
      </c>
      <c r="C1373" s="65" t="s">
        <v>109</v>
      </c>
      <c r="D1373" s="71">
        <v>735</v>
      </c>
      <c r="E1373" s="65" t="s">
        <v>1854</v>
      </c>
    </row>
    <row r="1374" spans="1:5" ht="15.75" hidden="1" thickBot="1" x14ac:dyDescent="0.3">
      <c r="A1374" s="65" t="s">
        <v>3683</v>
      </c>
      <c r="B1374" s="71">
        <v>990</v>
      </c>
      <c r="C1374" s="65" t="s">
        <v>109</v>
      </c>
      <c r="D1374" s="71">
        <v>736</v>
      </c>
      <c r="E1374" s="65" t="s">
        <v>1855</v>
      </c>
    </row>
    <row r="1375" spans="1:5" ht="15.75" hidden="1" thickBot="1" x14ac:dyDescent="0.3">
      <c r="A1375" s="65" t="s">
        <v>3683</v>
      </c>
      <c r="B1375" s="71">
        <v>980</v>
      </c>
      <c r="C1375" s="65" t="s">
        <v>110</v>
      </c>
      <c r="D1375" s="71">
        <v>45</v>
      </c>
      <c r="E1375" s="65" t="s">
        <v>1837</v>
      </c>
    </row>
    <row r="1376" spans="1:5" ht="15.75" hidden="1" thickBot="1" x14ac:dyDescent="0.3">
      <c r="A1376" s="65" t="s">
        <v>3683</v>
      </c>
      <c r="B1376" s="71">
        <v>980</v>
      </c>
      <c r="C1376" s="65" t="s">
        <v>110</v>
      </c>
      <c r="D1376" s="71">
        <v>500</v>
      </c>
      <c r="E1376" s="65" t="s">
        <v>1838</v>
      </c>
    </row>
    <row r="1377" spans="1:5" ht="15.75" hidden="1" thickBot="1" x14ac:dyDescent="0.3">
      <c r="A1377" s="65" t="s">
        <v>3683</v>
      </c>
      <c r="B1377" s="71">
        <v>980</v>
      </c>
      <c r="C1377" s="65" t="s">
        <v>110</v>
      </c>
      <c r="D1377" s="71">
        <v>502</v>
      </c>
      <c r="E1377" s="65" t="s">
        <v>1840</v>
      </c>
    </row>
    <row r="1378" spans="1:5" ht="15.75" hidden="1" thickBot="1" x14ac:dyDescent="0.3">
      <c r="A1378" s="65" t="s">
        <v>3683</v>
      </c>
      <c r="B1378" s="71">
        <v>980</v>
      </c>
      <c r="C1378" s="65" t="s">
        <v>110</v>
      </c>
      <c r="D1378" s="71">
        <v>501</v>
      </c>
      <c r="E1378" s="65" t="s">
        <v>1839</v>
      </c>
    </row>
    <row r="1379" spans="1:5" ht="15.75" hidden="1" thickBot="1" x14ac:dyDescent="0.3">
      <c r="A1379" s="65" t="s">
        <v>3683</v>
      </c>
      <c r="B1379" s="71">
        <v>980</v>
      </c>
      <c r="C1379" s="65" t="s">
        <v>110</v>
      </c>
      <c r="D1379" s="71">
        <v>735</v>
      </c>
      <c r="E1379" s="65" t="s">
        <v>1841</v>
      </c>
    </row>
    <row r="1380" spans="1:5" ht="15.75" hidden="1" thickBot="1" x14ac:dyDescent="0.3">
      <c r="A1380" s="65" t="s">
        <v>3683</v>
      </c>
      <c r="B1380" s="71">
        <v>980</v>
      </c>
      <c r="C1380" s="65" t="s">
        <v>110</v>
      </c>
      <c r="D1380" s="71">
        <v>736</v>
      </c>
      <c r="E1380" s="65" t="s">
        <v>1842</v>
      </c>
    </row>
    <row r="1381" spans="1:5" ht="15.75" hidden="1" thickBot="1" x14ac:dyDescent="0.3">
      <c r="A1381" s="65" t="s">
        <v>3683</v>
      </c>
      <c r="B1381" s="71">
        <v>215</v>
      </c>
      <c r="C1381" s="65" t="s">
        <v>133</v>
      </c>
      <c r="D1381" s="71">
        <v>800</v>
      </c>
      <c r="E1381" s="65" t="s">
        <v>669</v>
      </c>
    </row>
    <row r="1382" spans="1:5" ht="15.75" hidden="1" thickBot="1" x14ac:dyDescent="0.3">
      <c r="A1382" s="65" t="s">
        <v>3683</v>
      </c>
      <c r="B1382" s="71">
        <v>215</v>
      </c>
      <c r="C1382" s="65" t="s">
        <v>133</v>
      </c>
      <c r="D1382" s="71">
        <v>805</v>
      </c>
      <c r="E1382" s="65" t="s">
        <v>670</v>
      </c>
    </row>
    <row r="1383" spans="1:5" ht="15.75" hidden="1" thickBot="1" x14ac:dyDescent="0.3">
      <c r="A1383" s="65" t="s">
        <v>3683</v>
      </c>
      <c r="B1383" s="71">
        <v>215</v>
      </c>
      <c r="C1383" s="65" t="s">
        <v>133</v>
      </c>
      <c r="D1383" s="71">
        <v>46</v>
      </c>
      <c r="E1383" s="65" t="s">
        <v>652</v>
      </c>
    </row>
    <row r="1384" spans="1:5" ht="15.75" hidden="1" thickBot="1" x14ac:dyDescent="0.3">
      <c r="A1384" s="65" t="s">
        <v>3683</v>
      </c>
      <c r="B1384" s="71">
        <v>215</v>
      </c>
      <c r="C1384" s="65" t="s">
        <v>133</v>
      </c>
      <c r="D1384" s="71">
        <v>400</v>
      </c>
      <c r="E1384" s="65" t="s">
        <v>663</v>
      </c>
    </row>
    <row r="1385" spans="1:5" ht="15.75" hidden="1" thickBot="1" x14ac:dyDescent="0.3">
      <c r="A1385" s="65" t="s">
        <v>3683</v>
      </c>
      <c r="B1385" s="71">
        <v>215</v>
      </c>
      <c r="C1385" s="65" t="s">
        <v>133</v>
      </c>
      <c r="D1385" s="71">
        <v>45</v>
      </c>
      <c r="E1385" s="65" t="s">
        <v>651</v>
      </c>
    </row>
    <row r="1386" spans="1:5" ht="15.75" hidden="1" thickBot="1" x14ac:dyDescent="0.3">
      <c r="A1386" s="65" t="s">
        <v>3683</v>
      </c>
      <c r="B1386" s="71">
        <v>215</v>
      </c>
      <c r="C1386" s="65" t="s">
        <v>133</v>
      </c>
      <c r="D1386" s="71">
        <v>92</v>
      </c>
      <c r="E1386" s="65" t="s">
        <v>657</v>
      </c>
    </row>
    <row r="1387" spans="1:5" ht="15.75" hidden="1" thickBot="1" x14ac:dyDescent="0.3">
      <c r="A1387" s="65" t="s">
        <v>3683</v>
      </c>
      <c r="B1387" s="71">
        <v>215</v>
      </c>
      <c r="C1387" s="65" t="s">
        <v>133</v>
      </c>
      <c r="D1387" s="71">
        <v>89</v>
      </c>
      <c r="E1387" s="65" t="s">
        <v>654</v>
      </c>
    </row>
    <row r="1388" spans="1:5" ht="15.75" hidden="1" thickBot="1" x14ac:dyDescent="0.3">
      <c r="A1388" s="65" t="s">
        <v>3683</v>
      </c>
      <c r="B1388" s="71">
        <v>215</v>
      </c>
      <c r="C1388" s="65" t="s">
        <v>133</v>
      </c>
      <c r="D1388" s="71">
        <v>91</v>
      </c>
      <c r="E1388" s="65" t="s">
        <v>656</v>
      </c>
    </row>
    <row r="1389" spans="1:5" ht="15.75" hidden="1" thickBot="1" x14ac:dyDescent="0.3">
      <c r="A1389" s="65" t="s">
        <v>3683</v>
      </c>
      <c r="B1389" s="71">
        <v>215</v>
      </c>
      <c r="C1389" s="65" t="s">
        <v>133</v>
      </c>
      <c r="D1389" s="71">
        <v>231</v>
      </c>
      <c r="E1389" s="65" t="s">
        <v>661</v>
      </c>
    </row>
    <row r="1390" spans="1:5" ht="15.75" hidden="1" thickBot="1" x14ac:dyDescent="0.3">
      <c r="A1390" s="65" t="s">
        <v>3683</v>
      </c>
      <c r="B1390" s="71">
        <v>215</v>
      </c>
      <c r="C1390" s="65" t="s">
        <v>133</v>
      </c>
      <c r="D1390" s="71">
        <v>90</v>
      </c>
      <c r="E1390" s="65" t="s">
        <v>655</v>
      </c>
    </row>
    <row r="1391" spans="1:5" ht="15.75" hidden="1" thickBot="1" x14ac:dyDescent="0.3">
      <c r="A1391" s="65" t="s">
        <v>3683</v>
      </c>
      <c r="B1391" s="71">
        <v>215</v>
      </c>
      <c r="C1391" s="65" t="s">
        <v>133</v>
      </c>
      <c r="D1391" s="71">
        <v>177</v>
      </c>
      <c r="E1391" s="65" t="s">
        <v>658</v>
      </c>
    </row>
    <row r="1392" spans="1:5" ht="15.75" hidden="1" thickBot="1" x14ac:dyDescent="0.3">
      <c r="A1392" s="65" t="s">
        <v>3683</v>
      </c>
      <c r="B1392" s="71">
        <v>215</v>
      </c>
      <c r="C1392" s="65" t="s">
        <v>133</v>
      </c>
      <c r="D1392" s="71">
        <v>230</v>
      </c>
      <c r="E1392" s="65" t="s">
        <v>660</v>
      </c>
    </row>
    <row r="1393" spans="1:5" ht="15.75" hidden="1" thickBot="1" x14ac:dyDescent="0.3">
      <c r="A1393" s="65" t="s">
        <v>3683</v>
      </c>
      <c r="B1393" s="71">
        <v>215</v>
      </c>
      <c r="C1393" s="65" t="s">
        <v>133</v>
      </c>
      <c r="D1393" s="71">
        <v>225</v>
      </c>
      <c r="E1393" s="65" t="s">
        <v>659</v>
      </c>
    </row>
    <row r="1394" spans="1:5" ht="15.75" hidden="1" thickBot="1" x14ac:dyDescent="0.3">
      <c r="A1394" s="65" t="s">
        <v>3683</v>
      </c>
      <c r="B1394" s="71">
        <v>215</v>
      </c>
      <c r="C1394" s="65" t="s">
        <v>133</v>
      </c>
      <c r="D1394" s="71">
        <v>300</v>
      </c>
      <c r="E1394" s="65" t="s">
        <v>662</v>
      </c>
    </row>
    <row r="1395" spans="1:5" ht="15.75" hidden="1" thickBot="1" x14ac:dyDescent="0.3">
      <c r="A1395" s="65" t="s">
        <v>3683</v>
      </c>
      <c r="B1395" s="71">
        <v>215</v>
      </c>
      <c r="C1395" s="65" t="s">
        <v>133</v>
      </c>
      <c r="D1395" s="71">
        <v>47</v>
      </c>
      <c r="E1395" s="65" t="s">
        <v>653</v>
      </c>
    </row>
    <row r="1396" spans="1:5" ht="15.75" hidden="1" thickBot="1" x14ac:dyDescent="0.3">
      <c r="A1396" s="65" t="s">
        <v>3683</v>
      </c>
      <c r="B1396" s="71">
        <v>215</v>
      </c>
      <c r="C1396" s="65" t="s">
        <v>133</v>
      </c>
      <c r="D1396" s="71">
        <v>500</v>
      </c>
      <c r="E1396" s="65" t="s">
        <v>664</v>
      </c>
    </row>
    <row r="1397" spans="1:5" ht="15.75" hidden="1" thickBot="1" x14ac:dyDescent="0.3">
      <c r="A1397" s="65" t="s">
        <v>3683</v>
      </c>
      <c r="B1397" s="71">
        <v>215</v>
      </c>
      <c r="C1397" s="65" t="s">
        <v>133</v>
      </c>
      <c r="D1397" s="71">
        <v>635</v>
      </c>
      <c r="E1397" s="65" t="s">
        <v>667</v>
      </c>
    </row>
    <row r="1398" spans="1:5" ht="15.75" hidden="1" thickBot="1" x14ac:dyDescent="0.3">
      <c r="A1398" s="65" t="s">
        <v>3683</v>
      </c>
      <c r="B1398" s="71">
        <v>215</v>
      </c>
      <c r="C1398" s="65" t="s">
        <v>133</v>
      </c>
      <c r="D1398" s="71">
        <v>632</v>
      </c>
      <c r="E1398" s="65" t="s">
        <v>666</v>
      </c>
    </row>
    <row r="1399" spans="1:5" ht="15.75" hidden="1" thickBot="1" x14ac:dyDescent="0.3">
      <c r="A1399" s="65" t="s">
        <v>3683</v>
      </c>
      <c r="B1399" s="71">
        <v>215</v>
      </c>
      <c r="C1399" s="65" t="s">
        <v>133</v>
      </c>
      <c r="D1399" s="71">
        <v>505</v>
      </c>
      <c r="E1399" s="65" t="s">
        <v>665</v>
      </c>
    </row>
    <row r="1400" spans="1:5" ht="15.75" hidden="1" thickBot="1" x14ac:dyDescent="0.3">
      <c r="A1400" s="65" t="s">
        <v>3683</v>
      </c>
      <c r="B1400" s="71">
        <v>215</v>
      </c>
      <c r="C1400" s="65" t="s">
        <v>133</v>
      </c>
      <c r="D1400" s="71">
        <v>779</v>
      </c>
      <c r="E1400" s="65" t="s">
        <v>668</v>
      </c>
    </row>
    <row r="1401" spans="1:5" ht="15.75" hidden="1" thickBot="1" x14ac:dyDescent="0.3">
      <c r="A1401" s="65" t="s">
        <v>3683</v>
      </c>
      <c r="B1401" s="71">
        <v>360</v>
      </c>
      <c r="C1401" s="65" t="s">
        <v>147</v>
      </c>
      <c r="D1401" s="71">
        <v>1</v>
      </c>
      <c r="E1401" s="65" t="s">
        <v>803</v>
      </c>
    </row>
    <row r="1402" spans="1:5" ht="15.75" hidden="1" thickBot="1" x14ac:dyDescent="0.3">
      <c r="A1402" s="65" t="s">
        <v>3683</v>
      </c>
      <c r="B1402" s="71">
        <v>360</v>
      </c>
      <c r="C1402" s="65" t="s">
        <v>147</v>
      </c>
      <c r="D1402" s="71">
        <v>45</v>
      </c>
      <c r="E1402" s="65" t="s">
        <v>804</v>
      </c>
    </row>
    <row r="1403" spans="1:5" ht="15.75" hidden="1" thickBot="1" x14ac:dyDescent="0.3">
      <c r="A1403" s="65" t="s">
        <v>3683</v>
      </c>
      <c r="B1403" s="71">
        <v>360</v>
      </c>
      <c r="C1403" s="65" t="s">
        <v>147</v>
      </c>
      <c r="D1403" s="71">
        <v>46</v>
      </c>
      <c r="E1403" s="65" t="s">
        <v>805</v>
      </c>
    </row>
    <row r="1404" spans="1:5" ht="15.75" hidden="1" thickBot="1" x14ac:dyDescent="0.3">
      <c r="A1404" s="65" t="s">
        <v>3683</v>
      </c>
      <c r="B1404" s="71">
        <v>360</v>
      </c>
      <c r="C1404" s="65" t="s">
        <v>147</v>
      </c>
      <c r="D1404" s="71">
        <v>47</v>
      </c>
      <c r="E1404" s="65" t="s">
        <v>806</v>
      </c>
    </row>
    <row r="1405" spans="1:5" ht="15.75" hidden="1" thickBot="1" x14ac:dyDescent="0.3">
      <c r="A1405" s="65" t="s">
        <v>3683</v>
      </c>
      <c r="B1405" s="71">
        <v>360</v>
      </c>
      <c r="C1405" s="65" t="s">
        <v>147</v>
      </c>
      <c r="D1405" s="71">
        <v>89</v>
      </c>
      <c r="E1405" s="65" t="s">
        <v>807</v>
      </c>
    </row>
    <row r="1406" spans="1:5" ht="15.75" hidden="1" thickBot="1" x14ac:dyDescent="0.3">
      <c r="A1406" s="65" t="s">
        <v>3683</v>
      </c>
      <c r="B1406" s="71">
        <v>360</v>
      </c>
      <c r="C1406" s="65" t="s">
        <v>147</v>
      </c>
      <c r="D1406" s="71">
        <v>90</v>
      </c>
      <c r="E1406" s="65" t="s">
        <v>808</v>
      </c>
    </row>
    <row r="1407" spans="1:5" ht="15.75" hidden="1" thickBot="1" x14ac:dyDescent="0.3">
      <c r="A1407" s="65" t="s">
        <v>3683</v>
      </c>
      <c r="B1407" s="71">
        <v>360</v>
      </c>
      <c r="C1407" s="65" t="s">
        <v>147</v>
      </c>
      <c r="D1407" s="71">
        <v>178</v>
      </c>
      <c r="E1407" s="65" t="s">
        <v>809</v>
      </c>
    </row>
    <row r="1408" spans="1:5" ht="15.75" hidden="1" thickBot="1" x14ac:dyDescent="0.3">
      <c r="A1408" s="65" t="s">
        <v>3683</v>
      </c>
      <c r="B1408" s="71">
        <v>360</v>
      </c>
      <c r="C1408" s="65" t="s">
        <v>147</v>
      </c>
      <c r="D1408" s="71">
        <v>179</v>
      </c>
      <c r="E1408" s="65" t="s">
        <v>810</v>
      </c>
    </row>
    <row r="1409" spans="1:5" ht="15.75" hidden="1" thickBot="1" x14ac:dyDescent="0.3">
      <c r="A1409" s="65" t="s">
        <v>3683</v>
      </c>
      <c r="B1409" s="71">
        <v>360</v>
      </c>
      <c r="C1409" s="65" t="s">
        <v>147</v>
      </c>
      <c r="D1409" s="71">
        <v>180</v>
      </c>
      <c r="E1409" s="65" t="s">
        <v>811</v>
      </c>
    </row>
    <row r="1410" spans="1:5" ht="15.75" hidden="1" thickBot="1" x14ac:dyDescent="0.3">
      <c r="A1410" s="65" t="s">
        <v>3683</v>
      </c>
      <c r="B1410" s="71">
        <v>360</v>
      </c>
      <c r="C1410" s="65" t="s">
        <v>147</v>
      </c>
      <c r="D1410" s="71">
        <v>221</v>
      </c>
      <c r="E1410" s="65" t="s">
        <v>812</v>
      </c>
    </row>
    <row r="1411" spans="1:5" ht="15.75" hidden="1" thickBot="1" x14ac:dyDescent="0.3">
      <c r="A1411" s="65" t="s">
        <v>3683</v>
      </c>
      <c r="B1411" s="71">
        <v>360</v>
      </c>
      <c r="C1411" s="65" t="s">
        <v>147</v>
      </c>
      <c r="D1411" s="71">
        <v>222</v>
      </c>
      <c r="E1411" s="65" t="s">
        <v>813</v>
      </c>
    </row>
    <row r="1412" spans="1:5" ht="15.75" hidden="1" thickBot="1" x14ac:dyDescent="0.3">
      <c r="A1412" s="65" t="s">
        <v>3683</v>
      </c>
      <c r="B1412" s="71">
        <v>360</v>
      </c>
      <c r="C1412" s="65" t="s">
        <v>147</v>
      </c>
      <c r="D1412" s="71">
        <v>265</v>
      </c>
      <c r="E1412" s="65" t="s">
        <v>814</v>
      </c>
    </row>
    <row r="1413" spans="1:5" ht="15.75" hidden="1" thickBot="1" x14ac:dyDescent="0.3">
      <c r="A1413" s="65" t="s">
        <v>3683</v>
      </c>
      <c r="B1413" s="71">
        <v>360</v>
      </c>
      <c r="C1413" s="65" t="s">
        <v>147</v>
      </c>
      <c r="D1413" s="71">
        <v>350</v>
      </c>
      <c r="E1413" s="65" t="s">
        <v>815</v>
      </c>
    </row>
    <row r="1414" spans="1:5" ht="15.75" hidden="1" thickBot="1" x14ac:dyDescent="0.3">
      <c r="A1414" s="65" t="s">
        <v>3683</v>
      </c>
      <c r="B1414" s="71">
        <v>360</v>
      </c>
      <c r="C1414" s="65" t="s">
        <v>147</v>
      </c>
      <c r="D1414" s="71">
        <v>505</v>
      </c>
      <c r="E1414" s="65" t="s">
        <v>816</v>
      </c>
    </row>
    <row r="1415" spans="1:5" ht="15.75" hidden="1" thickBot="1" x14ac:dyDescent="0.3">
      <c r="A1415" s="65" t="s">
        <v>3683</v>
      </c>
      <c r="B1415" s="71">
        <v>360</v>
      </c>
      <c r="C1415" s="65" t="s">
        <v>147</v>
      </c>
      <c r="D1415" s="71">
        <v>632</v>
      </c>
      <c r="E1415" s="65" t="s">
        <v>817</v>
      </c>
    </row>
    <row r="1416" spans="1:5" ht="15.75" hidden="1" thickBot="1" x14ac:dyDescent="0.3">
      <c r="A1416" s="65" t="s">
        <v>3683</v>
      </c>
      <c r="B1416" s="71">
        <v>360</v>
      </c>
      <c r="C1416" s="65" t="s">
        <v>147</v>
      </c>
      <c r="D1416" s="71">
        <v>633</v>
      </c>
      <c r="E1416" s="65" t="s">
        <v>818</v>
      </c>
    </row>
    <row r="1417" spans="1:5" ht="15.75" hidden="1" thickBot="1" x14ac:dyDescent="0.3">
      <c r="A1417" s="65" t="s">
        <v>3683</v>
      </c>
      <c r="B1417" s="71">
        <v>360</v>
      </c>
      <c r="C1417" s="65" t="s">
        <v>147</v>
      </c>
      <c r="D1417" s="71">
        <v>634</v>
      </c>
      <c r="E1417" s="65" t="s">
        <v>819</v>
      </c>
    </row>
    <row r="1418" spans="1:5" ht="15.75" hidden="1" thickBot="1" x14ac:dyDescent="0.3">
      <c r="A1418" s="65" t="s">
        <v>3683</v>
      </c>
      <c r="B1418" s="71">
        <v>360</v>
      </c>
      <c r="C1418" s="65" t="s">
        <v>147</v>
      </c>
      <c r="D1418" s="71">
        <v>635</v>
      </c>
      <c r="E1418" s="65" t="s">
        <v>820</v>
      </c>
    </row>
    <row r="1419" spans="1:5" ht="15.75" hidden="1" thickBot="1" x14ac:dyDescent="0.3">
      <c r="A1419" s="65" t="s">
        <v>3683</v>
      </c>
      <c r="B1419" s="71">
        <v>360</v>
      </c>
      <c r="C1419" s="65" t="s">
        <v>147</v>
      </c>
      <c r="D1419" s="71">
        <v>636</v>
      </c>
      <c r="E1419" s="65" t="s">
        <v>821</v>
      </c>
    </row>
    <row r="1420" spans="1:5" ht="15.75" hidden="1" thickBot="1" x14ac:dyDescent="0.3">
      <c r="A1420" s="65" t="s">
        <v>3683</v>
      </c>
      <c r="B1420" s="71">
        <v>360</v>
      </c>
      <c r="C1420" s="65" t="s">
        <v>147</v>
      </c>
      <c r="D1420" s="71">
        <v>691</v>
      </c>
      <c r="E1420" s="65" t="s">
        <v>822</v>
      </c>
    </row>
    <row r="1421" spans="1:5" ht="15.75" hidden="1" thickBot="1" x14ac:dyDescent="0.3">
      <c r="A1421" s="65" t="s">
        <v>3683</v>
      </c>
      <c r="B1421" s="71">
        <v>360</v>
      </c>
      <c r="C1421" s="65" t="s">
        <v>147</v>
      </c>
      <c r="D1421" s="71">
        <v>701</v>
      </c>
      <c r="E1421" s="65" t="s">
        <v>823</v>
      </c>
    </row>
    <row r="1422" spans="1:5" ht="15.75" hidden="1" thickBot="1" x14ac:dyDescent="0.3">
      <c r="A1422" s="65" t="s">
        <v>3683</v>
      </c>
      <c r="B1422" s="71">
        <v>360</v>
      </c>
      <c r="C1422" s="65" t="s">
        <v>147</v>
      </c>
      <c r="D1422" s="71">
        <v>705</v>
      </c>
      <c r="E1422" s="65" t="s">
        <v>824</v>
      </c>
    </row>
    <row r="1423" spans="1:5" ht="15.75" hidden="1" thickBot="1" x14ac:dyDescent="0.3">
      <c r="A1423" s="65" t="s">
        <v>3683</v>
      </c>
      <c r="B1423" s="71">
        <v>360</v>
      </c>
      <c r="C1423" s="65" t="s">
        <v>147</v>
      </c>
      <c r="D1423" s="71">
        <v>779</v>
      </c>
      <c r="E1423" s="65" t="s">
        <v>825</v>
      </c>
    </row>
    <row r="1424" spans="1:5" ht="15.75" hidden="1" thickBot="1" x14ac:dyDescent="0.3">
      <c r="A1424" s="65" t="s">
        <v>3683</v>
      </c>
      <c r="B1424" s="71">
        <v>360</v>
      </c>
      <c r="C1424" s="65" t="s">
        <v>147</v>
      </c>
      <c r="D1424" s="71">
        <v>780</v>
      </c>
      <c r="E1424" s="65" t="s">
        <v>826</v>
      </c>
    </row>
    <row r="1425" spans="1:5" ht="15.75" hidden="1" thickBot="1" x14ac:dyDescent="0.3">
      <c r="A1425" s="65" t="s">
        <v>3683</v>
      </c>
      <c r="B1425" s="71">
        <v>360</v>
      </c>
      <c r="C1425" s="65" t="s">
        <v>147</v>
      </c>
      <c r="D1425" s="71">
        <v>781</v>
      </c>
      <c r="E1425" s="65" t="s">
        <v>827</v>
      </c>
    </row>
    <row r="1426" spans="1:5" ht="15.75" hidden="1" thickBot="1" x14ac:dyDescent="0.3">
      <c r="A1426" s="65" t="s">
        <v>3683</v>
      </c>
      <c r="B1426" s="71">
        <v>360</v>
      </c>
      <c r="C1426" s="65" t="s">
        <v>147</v>
      </c>
      <c r="D1426" s="71">
        <v>782</v>
      </c>
      <c r="E1426" s="65" t="s">
        <v>828</v>
      </c>
    </row>
    <row r="1427" spans="1:5" ht="15.75" hidden="1" thickBot="1" x14ac:dyDescent="0.3">
      <c r="A1427" s="65" t="s">
        <v>3683</v>
      </c>
      <c r="B1427" s="71">
        <v>360</v>
      </c>
      <c r="C1427" s="65" t="s">
        <v>147</v>
      </c>
      <c r="D1427" s="71">
        <v>926</v>
      </c>
      <c r="E1427" s="65" t="s">
        <v>829</v>
      </c>
    </row>
    <row r="1428" spans="1:5" ht="15.75" hidden="1" thickBot="1" x14ac:dyDescent="0.3">
      <c r="A1428" s="65" t="s">
        <v>3683</v>
      </c>
      <c r="B1428" s="71">
        <v>595</v>
      </c>
      <c r="C1428" s="65" t="s">
        <v>148</v>
      </c>
      <c r="D1428" s="71">
        <v>1</v>
      </c>
      <c r="E1428" s="65" t="s">
        <v>1228</v>
      </c>
    </row>
    <row r="1429" spans="1:5" ht="15.75" hidden="1" thickBot="1" x14ac:dyDescent="0.3">
      <c r="A1429" s="65" t="s">
        <v>3683</v>
      </c>
      <c r="B1429" s="71">
        <v>595</v>
      </c>
      <c r="C1429" s="65" t="s">
        <v>148</v>
      </c>
      <c r="D1429" s="71">
        <v>2</v>
      </c>
      <c r="E1429" s="65" t="s">
        <v>1229</v>
      </c>
    </row>
    <row r="1430" spans="1:5" ht="15.75" hidden="1" thickBot="1" x14ac:dyDescent="0.3">
      <c r="A1430" s="65" t="s">
        <v>3683</v>
      </c>
      <c r="B1430" s="71">
        <v>595</v>
      </c>
      <c r="C1430" s="65" t="s">
        <v>148</v>
      </c>
      <c r="D1430" s="71">
        <v>177</v>
      </c>
      <c r="E1430" s="65" t="s">
        <v>1232</v>
      </c>
    </row>
    <row r="1431" spans="1:5" ht="15.75" hidden="1" thickBot="1" x14ac:dyDescent="0.3">
      <c r="A1431" s="65" t="s">
        <v>3683</v>
      </c>
      <c r="B1431" s="71">
        <v>595</v>
      </c>
      <c r="C1431" s="65" t="s">
        <v>148</v>
      </c>
      <c r="D1431" s="71">
        <v>500</v>
      </c>
      <c r="E1431" s="65" t="s">
        <v>1233</v>
      </c>
    </row>
    <row r="1432" spans="1:5" ht="15.75" hidden="1" thickBot="1" x14ac:dyDescent="0.3">
      <c r="A1432" s="65" t="s">
        <v>3683</v>
      </c>
      <c r="B1432" s="71">
        <v>595</v>
      </c>
      <c r="C1432" s="65" t="s">
        <v>148</v>
      </c>
      <c r="D1432" s="71">
        <v>3</v>
      </c>
      <c r="E1432" s="65" t="s">
        <v>1230</v>
      </c>
    </row>
    <row r="1433" spans="1:5" ht="15.75" hidden="1" thickBot="1" x14ac:dyDescent="0.3">
      <c r="A1433" s="65" t="s">
        <v>3683</v>
      </c>
      <c r="B1433" s="71">
        <v>595</v>
      </c>
      <c r="C1433" s="65" t="s">
        <v>148</v>
      </c>
      <c r="D1433" s="71">
        <v>691</v>
      </c>
      <c r="E1433" s="65" t="s">
        <v>1234</v>
      </c>
    </row>
    <row r="1434" spans="1:5" ht="15.75" hidden="1" thickBot="1" x14ac:dyDescent="0.3">
      <c r="A1434" s="65" t="s">
        <v>3683</v>
      </c>
      <c r="B1434" s="71">
        <v>595</v>
      </c>
      <c r="C1434" s="65" t="s">
        <v>148</v>
      </c>
      <c r="D1434" s="71">
        <v>89</v>
      </c>
      <c r="E1434" s="65" t="s">
        <v>1231</v>
      </c>
    </row>
    <row r="1435" spans="1:5" ht="15.75" hidden="1" thickBot="1" x14ac:dyDescent="0.3">
      <c r="A1435" s="65" t="s">
        <v>3683</v>
      </c>
      <c r="B1435" s="71">
        <v>595</v>
      </c>
      <c r="C1435" s="65" t="s">
        <v>148</v>
      </c>
      <c r="D1435" s="71">
        <v>779</v>
      </c>
      <c r="E1435" s="65" t="s">
        <v>1235</v>
      </c>
    </row>
    <row r="1436" spans="1:5" ht="15.75" hidden="1" thickBot="1" x14ac:dyDescent="0.3">
      <c r="A1436" s="65" t="s">
        <v>3683</v>
      </c>
      <c r="B1436" s="71">
        <v>595</v>
      </c>
      <c r="C1436" s="65" t="s">
        <v>148</v>
      </c>
      <c r="D1436" s="71">
        <v>823</v>
      </c>
      <c r="E1436" s="65" t="s">
        <v>1236</v>
      </c>
    </row>
    <row r="1437" spans="1:5" ht="15.75" hidden="1" thickBot="1" x14ac:dyDescent="0.3">
      <c r="A1437" s="65" t="s">
        <v>3683</v>
      </c>
      <c r="B1437" s="71">
        <v>595</v>
      </c>
      <c r="C1437" s="65" t="s">
        <v>148</v>
      </c>
      <c r="D1437" s="71">
        <v>824</v>
      </c>
      <c r="E1437" s="65" t="s">
        <v>1237</v>
      </c>
    </row>
    <row r="1438" spans="1:5" ht="15.75" hidden="1" thickBot="1" x14ac:dyDescent="0.3">
      <c r="A1438" s="65" t="s">
        <v>3683</v>
      </c>
      <c r="B1438" s="71">
        <v>245</v>
      </c>
      <c r="C1438" s="65" t="s">
        <v>149</v>
      </c>
      <c r="D1438" s="71">
        <v>1</v>
      </c>
      <c r="E1438" s="65" t="s">
        <v>671</v>
      </c>
    </row>
    <row r="1439" spans="1:5" ht="15.75" hidden="1" thickBot="1" x14ac:dyDescent="0.3">
      <c r="A1439" s="65" t="s">
        <v>3683</v>
      </c>
      <c r="B1439" s="71">
        <v>245</v>
      </c>
      <c r="C1439" s="65" t="s">
        <v>149</v>
      </c>
      <c r="D1439" s="71">
        <v>2</v>
      </c>
      <c r="E1439" s="65" t="s">
        <v>672</v>
      </c>
    </row>
    <row r="1440" spans="1:5" ht="15.75" hidden="1" thickBot="1" x14ac:dyDescent="0.3">
      <c r="A1440" s="65" t="s">
        <v>3683</v>
      </c>
      <c r="B1440" s="71">
        <v>245</v>
      </c>
      <c r="C1440" s="65" t="s">
        <v>149</v>
      </c>
      <c r="D1440" s="71">
        <v>3</v>
      </c>
      <c r="E1440" s="65" t="s">
        <v>673</v>
      </c>
    </row>
    <row r="1441" spans="1:5" ht="15.75" hidden="1" thickBot="1" x14ac:dyDescent="0.3">
      <c r="A1441" s="65" t="s">
        <v>3683</v>
      </c>
      <c r="B1441" s="71">
        <v>245</v>
      </c>
      <c r="C1441" s="65" t="s">
        <v>149</v>
      </c>
      <c r="D1441" s="71">
        <v>45</v>
      </c>
      <c r="E1441" s="65" t="s">
        <v>674</v>
      </c>
    </row>
    <row r="1442" spans="1:5" ht="15.75" hidden="1" thickBot="1" x14ac:dyDescent="0.3">
      <c r="A1442" s="65" t="s">
        <v>3683</v>
      </c>
      <c r="B1442" s="71">
        <v>245</v>
      </c>
      <c r="C1442" s="65" t="s">
        <v>149</v>
      </c>
      <c r="D1442" s="71">
        <v>89</v>
      </c>
      <c r="E1442" s="65" t="s">
        <v>675</v>
      </c>
    </row>
    <row r="1443" spans="1:5" ht="15.75" hidden="1" thickBot="1" x14ac:dyDescent="0.3">
      <c r="A1443" s="65" t="s">
        <v>3683</v>
      </c>
      <c r="B1443" s="71">
        <v>245</v>
      </c>
      <c r="C1443" s="65" t="s">
        <v>149</v>
      </c>
      <c r="D1443" s="71">
        <v>90</v>
      </c>
      <c r="E1443" s="65" t="s">
        <v>676</v>
      </c>
    </row>
    <row r="1444" spans="1:5" ht="15.75" hidden="1" thickBot="1" x14ac:dyDescent="0.3">
      <c r="A1444" s="65" t="s">
        <v>3683</v>
      </c>
      <c r="B1444" s="71">
        <v>245</v>
      </c>
      <c r="C1444" s="65" t="s">
        <v>149</v>
      </c>
      <c r="D1444" s="71">
        <v>91</v>
      </c>
      <c r="E1444" s="65" t="s">
        <v>677</v>
      </c>
    </row>
    <row r="1445" spans="1:5" ht="15.75" hidden="1" thickBot="1" x14ac:dyDescent="0.3">
      <c r="A1445" s="65" t="s">
        <v>3683</v>
      </c>
      <c r="B1445" s="71">
        <v>245</v>
      </c>
      <c r="C1445" s="65" t="s">
        <v>149</v>
      </c>
      <c r="D1445" s="71">
        <v>95</v>
      </c>
      <c r="E1445" s="65" t="s">
        <v>681</v>
      </c>
    </row>
    <row r="1446" spans="1:5" ht="15.75" hidden="1" thickBot="1" x14ac:dyDescent="0.3">
      <c r="A1446" s="65" t="s">
        <v>3683</v>
      </c>
      <c r="B1446" s="71">
        <v>245</v>
      </c>
      <c r="C1446" s="65" t="s">
        <v>149</v>
      </c>
      <c r="D1446" s="71">
        <v>92</v>
      </c>
      <c r="E1446" s="65" t="s">
        <v>678</v>
      </c>
    </row>
    <row r="1447" spans="1:5" ht="15.75" hidden="1" thickBot="1" x14ac:dyDescent="0.3">
      <c r="A1447" s="65" t="s">
        <v>3683</v>
      </c>
      <c r="B1447" s="71">
        <v>245</v>
      </c>
      <c r="C1447" s="65" t="s">
        <v>149</v>
      </c>
      <c r="D1447" s="71">
        <v>93</v>
      </c>
      <c r="E1447" s="65" t="s">
        <v>679</v>
      </c>
    </row>
    <row r="1448" spans="1:5" ht="15.75" hidden="1" thickBot="1" x14ac:dyDescent="0.3">
      <c r="A1448" s="65" t="s">
        <v>3683</v>
      </c>
      <c r="B1448" s="71">
        <v>245</v>
      </c>
      <c r="C1448" s="65" t="s">
        <v>149</v>
      </c>
      <c r="D1448" s="71">
        <v>94</v>
      </c>
      <c r="E1448" s="65" t="s">
        <v>680</v>
      </c>
    </row>
    <row r="1449" spans="1:5" ht="15.75" hidden="1" thickBot="1" x14ac:dyDescent="0.3">
      <c r="A1449" s="65" t="s">
        <v>3683</v>
      </c>
      <c r="B1449" s="71">
        <v>245</v>
      </c>
      <c r="C1449" s="65" t="s">
        <v>149</v>
      </c>
      <c r="D1449" s="71">
        <v>103</v>
      </c>
      <c r="E1449" s="65" t="s">
        <v>682</v>
      </c>
    </row>
    <row r="1450" spans="1:5" ht="15.75" hidden="1" thickBot="1" x14ac:dyDescent="0.3">
      <c r="A1450" s="65" t="s">
        <v>3683</v>
      </c>
      <c r="B1450" s="71">
        <v>245</v>
      </c>
      <c r="C1450" s="65" t="s">
        <v>149</v>
      </c>
      <c r="D1450" s="71">
        <v>105</v>
      </c>
      <c r="E1450" s="65" t="s">
        <v>683</v>
      </c>
    </row>
    <row r="1451" spans="1:5" ht="15.75" hidden="1" thickBot="1" x14ac:dyDescent="0.3">
      <c r="A1451" s="65" t="s">
        <v>3683</v>
      </c>
      <c r="B1451" s="71">
        <v>245</v>
      </c>
      <c r="C1451" s="65" t="s">
        <v>149</v>
      </c>
      <c r="D1451" s="71">
        <v>265</v>
      </c>
      <c r="E1451" s="65" t="s">
        <v>684</v>
      </c>
    </row>
    <row r="1452" spans="1:5" ht="15.75" hidden="1" thickBot="1" x14ac:dyDescent="0.3">
      <c r="A1452" s="65" t="s">
        <v>3683</v>
      </c>
      <c r="B1452" s="71">
        <v>245</v>
      </c>
      <c r="C1452" s="65" t="s">
        <v>149</v>
      </c>
      <c r="D1452" s="71">
        <v>398</v>
      </c>
      <c r="E1452" s="65" t="s">
        <v>686</v>
      </c>
    </row>
    <row r="1453" spans="1:5" ht="15.75" hidden="1" thickBot="1" x14ac:dyDescent="0.3">
      <c r="A1453" s="65" t="s">
        <v>3683</v>
      </c>
      <c r="B1453" s="71">
        <v>245</v>
      </c>
      <c r="C1453" s="65" t="s">
        <v>149</v>
      </c>
      <c r="D1453" s="71">
        <v>397</v>
      </c>
      <c r="E1453" s="65" t="s">
        <v>685</v>
      </c>
    </row>
    <row r="1454" spans="1:5" ht="15.75" hidden="1" thickBot="1" x14ac:dyDescent="0.3">
      <c r="A1454" s="65" t="s">
        <v>3683</v>
      </c>
      <c r="B1454" s="71">
        <v>245</v>
      </c>
      <c r="C1454" s="65" t="s">
        <v>149</v>
      </c>
      <c r="D1454" s="71">
        <v>500</v>
      </c>
      <c r="E1454" s="65" t="s">
        <v>687</v>
      </c>
    </row>
    <row r="1455" spans="1:5" ht="15.75" hidden="1" thickBot="1" x14ac:dyDescent="0.3">
      <c r="A1455" s="65" t="s">
        <v>3683</v>
      </c>
      <c r="B1455" s="71">
        <v>245</v>
      </c>
      <c r="C1455" s="65" t="s">
        <v>149</v>
      </c>
      <c r="D1455" s="71">
        <v>502</v>
      </c>
      <c r="E1455" s="65" t="s">
        <v>689</v>
      </c>
    </row>
    <row r="1456" spans="1:5" ht="15.75" hidden="1" thickBot="1" x14ac:dyDescent="0.3">
      <c r="A1456" s="65" t="s">
        <v>3683</v>
      </c>
      <c r="B1456" s="71">
        <v>245</v>
      </c>
      <c r="C1456" s="65" t="s">
        <v>149</v>
      </c>
      <c r="D1456" s="71">
        <v>501</v>
      </c>
      <c r="E1456" s="65" t="s">
        <v>688</v>
      </c>
    </row>
    <row r="1457" spans="1:5" ht="15.75" hidden="1" thickBot="1" x14ac:dyDescent="0.3">
      <c r="A1457" s="65" t="s">
        <v>3683</v>
      </c>
      <c r="B1457" s="71">
        <v>245</v>
      </c>
      <c r="C1457" s="65" t="s">
        <v>149</v>
      </c>
      <c r="D1457" s="71">
        <v>632</v>
      </c>
      <c r="E1457" s="65" t="s">
        <v>690</v>
      </c>
    </row>
    <row r="1458" spans="1:5" ht="15.75" hidden="1" thickBot="1" x14ac:dyDescent="0.3">
      <c r="A1458" s="65" t="s">
        <v>3683</v>
      </c>
      <c r="B1458" s="71">
        <v>245</v>
      </c>
      <c r="C1458" s="65" t="s">
        <v>149</v>
      </c>
      <c r="D1458" s="71">
        <v>693</v>
      </c>
      <c r="E1458" s="65" t="s">
        <v>693</v>
      </c>
    </row>
    <row r="1459" spans="1:5" ht="15.75" hidden="1" thickBot="1" x14ac:dyDescent="0.3">
      <c r="A1459" s="65" t="s">
        <v>3683</v>
      </c>
      <c r="B1459" s="71">
        <v>245</v>
      </c>
      <c r="C1459" s="65" t="s">
        <v>149</v>
      </c>
      <c r="D1459" s="71">
        <v>692</v>
      </c>
      <c r="E1459" s="65" t="s">
        <v>692</v>
      </c>
    </row>
    <row r="1460" spans="1:5" ht="15.75" hidden="1" thickBot="1" x14ac:dyDescent="0.3">
      <c r="A1460" s="65" t="s">
        <v>3683</v>
      </c>
      <c r="B1460" s="71">
        <v>245</v>
      </c>
      <c r="C1460" s="65" t="s">
        <v>149</v>
      </c>
      <c r="D1460" s="71">
        <v>691</v>
      </c>
      <c r="E1460" s="65" t="s">
        <v>691</v>
      </c>
    </row>
    <row r="1461" spans="1:5" ht="15.75" hidden="1" thickBot="1" x14ac:dyDescent="0.3">
      <c r="A1461" s="65" t="s">
        <v>3683</v>
      </c>
      <c r="B1461" s="71">
        <v>245</v>
      </c>
      <c r="C1461" s="65" t="s">
        <v>149</v>
      </c>
      <c r="D1461" s="71">
        <v>824</v>
      </c>
      <c r="E1461" s="65" t="s">
        <v>695</v>
      </c>
    </row>
    <row r="1462" spans="1:5" ht="15.75" hidden="1" thickBot="1" x14ac:dyDescent="0.3">
      <c r="A1462" s="65" t="s">
        <v>3683</v>
      </c>
      <c r="B1462" s="71">
        <v>245</v>
      </c>
      <c r="C1462" s="65" t="s">
        <v>149</v>
      </c>
      <c r="D1462" s="71">
        <v>823</v>
      </c>
      <c r="E1462" s="65" t="s">
        <v>694</v>
      </c>
    </row>
    <row r="1463" spans="1:5" ht="15.75" hidden="1" thickBot="1" x14ac:dyDescent="0.3">
      <c r="A1463" s="65" t="s">
        <v>3683</v>
      </c>
      <c r="B1463" s="71">
        <v>245</v>
      </c>
      <c r="C1463" s="65" t="s">
        <v>149</v>
      </c>
      <c r="D1463" s="71">
        <v>867</v>
      </c>
      <c r="E1463" s="65" t="s">
        <v>696</v>
      </c>
    </row>
    <row r="1464" spans="1:5" ht="15.75" hidden="1" thickBot="1" x14ac:dyDescent="0.3">
      <c r="A1464" s="65" t="s">
        <v>3683</v>
      </c>
      <c r="B1464" s="71">
        <v>495</v>
      </c>
      <c r="C1464" s="65" t="s">
        <v>150</v>
      </c>
      <c r="D1464" s="71">
        <v>177</v>
      </c>
      <c r="E1464" s="65" t="s">
        <v>1136</v>
      </c>
    </row>
    <row r="1465" spans="1:5" ht="15.75" hidden="1" thickBot="1" x14ac:dyDescent="0.3">
      <c r="A1465" s="65" t="s">
        <v>3683</v>
      </c>
      <c r="B1465" s="71">
        <v>495</v>
      </c>
      <c r="C1465" s="65" t="s">
        <v>150</v>
      </c>
      <c r="D1465" s="71">
        <v>900</v>
      </c>
      <c r="E1465" s="65" t="s">
        <v>1139</v>
      </c>
    </row>
    <row r="1466" spans="1:5" ht="15.75" hidden="1" thickBot="1" x14ac:dyDescent="0.3">
      <c r="A1466" s="65" t="s">
        <v>3683</v>
      </c>
      <c r="B1466" s="71">
        <v>495</v>
      </c>
      <c r="C1466" s="65" t="s">
        <v>150</v>
      </c>
      <c r="D1466" s="71">
        <v>867</v>
      </c>
      <c r="E1466" s="65" t="s">
        <v>1137</v>
      </c>
    </row>
    <row r="1467" spans="1:5" ht="15.75" hidden="1" thickBot="1" x14ac:dyDescent="0.3">
      <c r="A1467" s="65" t="s">
        <v>3683</v>
      </c>
      <c r="B1467" s="71">
        <v>495</v>
      </c>
      <c r="C1467" s="65" t="s">
        <v>150</v>
      </c>
      <c r="D1467" s="71">
        <v>868</v>
      </c>
      <c r="E1467" s="65" t="s">
        <v>1138</v>
      </c>
    </row>
    <row r="1468" spans="1:5" ht="15.75" hidden="1" thickBot="1" x14ac:dyDescent="0.3">
      <c r="A1468" s="65" t="s">
        <v>3684</v>
      </c>
      <c r="B1468" s="71">
        <v>736</v>
      </c>
      <c r="C1468" s="65" t="s">
        <v>3789</v>
      </c>
      <c r="D1468" s="71">
        <v>460</v>
      </c>
      <c r="E1468" s="65" t="s">
        <v>1289</v>
      </c>
    </row>
    <row r="1469" spans="1:5" ht="15.75" hidden="1" thickBot="1" x14ac:dyDescent="0.3">
      <c r="A1469" s="65" t="s">
        <v>3684</v>
      </c>
      <c r="B1469" s="71">
        <v>736</v>
      </c>
      <c r="C1469" s="65" t="s">
        <v>3789</v>
      </c>
      <c r="D1469" s="71">
        <v>640</v>
      </c>
      <c r="E1469" s="65" t="s">
        <v>1290</v>
      </c>
    </row>
    <row r="1470" spans="1:5" ht="15.75" hidden="1" thickBot="1" x14ac:dyDescent="0.3">
      <c r="A1470" s="65" t="s">
        <v>3684</v>
      </c>
      <c r="B1470" s="71">
        <v>736</v>
      </c>
      <c r="C1470" s="65" t="s">
        <v>3789</v>
      </c>
      <c r="D1470" s="71">
        <v>641</v>
      </c>
      <c r="E1470" s="65" t="s">
        <v>1291</v>
      </c>
    </row>
    <row r="1471" spans="1:5" ht="15.75" hidden="1" thickBot="1" x14ac:dyDescent="0.3">
      <c r="A1471" s="65" t="s">
        <v>3684</v>
      </c>
      <c r="B1471" s="71">
        <v>736</v>
      </c>
      <c r="C1471" s="65" t="s">
        <v>3789</v>
      </c>
      <c r="D1471" s="71">
        <v>643</v>
      </c>
      <c r="E1471" s="65" t="s">
        <v>1293</v>
      </c>
    </row>
    <row r="1472" spans="1:5" ht="15.75" hidden="1" thickBot="1" x14ac:dyDescent="0.3">
      <c r="A1472" s="65" t="s">
        <v>3684</v>
      </c>
      <c r="B1472" s="71">
        <v>736</v>
      </c>
      <c r="C1472" s="65" t="s">
        <v>3789</v>
      </c>
      <c r="D1472" s="71">
        <v>642</v>
      </c>
      <c r="E1472" s="65" t="s">
        <v>1292</v>
      </c>
    </row>
    <row r="1473" spans="1:5" ht="15.75" hidden="1" thickBot="1" x14ac:dyDescent="0.3">
      <c r="A1473" s="65" t="s">
        <v>3684</v>
      </c>
      <c r="B1473" s="71">
        <v>965</v>
      </c>
      <c r="C1473" s="65" t="s">
        <v>20</v>
      </c>
      <c r="D1473" s="71">
        <v>1</v>
      </c>
      <c r="E1473" s="65" t="s">
        <v>1833</v>
      </c>
    </row>
    <row r="1474" spans="1:5" ht="15.75" hidden="1" thickBot="1" x14ac:dyDescent="0.3">
      <c r="A1474" s="65" t="s">
        <v>3684</v>
      </c>
      <c r="B1474" s="71">
        <v>965</v>
      </c>
      <c r="C1474" s="65" t="s">
        <v>20</v>
      </c>
      <c r="D1474" s="71">
        <v>89</v>
      </c>
      <c r="E1474" s="65" t="s">
        <v>1834</v>
      </c>
    </row>
    <row r="1475" spans="1:5" ht="15.75" hidden="1" thickBot="1" x14ac:dyDescent="0.3">
      <c r="A1475" s="65" t="s">
        <v>3684</v>
      </c>
      <c r="B1475" s="71">
        <v>788</v>
      </c>
      <c r="C1475" s="65" t="s">
        <v>21</v>
      </c>
      <c r="D1475" s="71">
        <v>700</v>
      </c>
      <c r="E1475" s="65" t="s">
        <v>1361</v>
      </c>
    </row>
    <row r="1476" spans="1:5" ht="15.75" hidden="1" thickBot="1" x14ac:dyDescent="0.3">
      <c r="A1476" s="65" t="s">
        <v>3684</v>
      </c>
      <c r="B1476" s="71">
        <v>788</v>
      </c>
      <c r="C1476" s="65" t="s">
        <v>21</v>
      </c>
      <c r="D1476" s="71">
        <v>133</v>
      </c>
      <c r="E1476" s="65" t="s">
        <v>1357</v>
      </c>
    </row>
    <row r="1477" spans="1:5" ht="15.75" hidden="1" thickBot="1" x14ac:dyDescent="0.3">
      <c r="A1477" s="65" t="s">
        <v>3684</v>
      </c>
      <c r="B1477" s="71">
        <v>788</v>
      </c>
      <c r="C1477" s="65" t="s">
        <v>21</v>
      </c>
      <c r="D1477" s="71">
        <v>456</v>
      </c>
      <c r="E1477" s="65" t="s">
        <v>1358</v>
      </c>
    </row>
    <row r="1478" spans="1:5" ht="15.75" hidden="1" thickBot="1" x14ac:dyDescent="0.3">
      <c r="A1478" s="65" t="s">
        <v>3684</v>
      </c>
      <c r="B1478" s="71">
        <v>788</v>
      </c>
      <c r="C1478" s="65" t="s">
        <v>21</v>
      </c>
      <c r="D1478" s="71">
        <v>500</v>
      </c>
      <c r="E1478" s="65" t="s">
        <v>1359</v>
      </c>
    </row>
    <row r="1479" spans="1:5" ht="15.75" hidden="1" thickBot="1" x14ac:dyDescent="0.3">
      <c r="A1479" s="65" t="s">
        <v>3684</v>
      </c>
      <c r="B1479" s="71">
        <v>788</v>
      </c>
      <c r="C1479" s="65" t="s">
        <v>21</v>
      </c>
      <c r="D1479" s="71">
        <v>676</v>
      </c>
      <c r="E1479" s="65" t="s">
        <v>1360</v>
      </c>
    </row>
    <row r="1480" spans="1:5" ht="15.75" hidden="1" thickBot="1" x14ac:dyDescent="0.3">
      <c r="A1480" s="65" t="s">
        <v>3684</v>
      </c>
      <c r="B1480" s="71">
        <v>775</v>
      </c>
      <c r="C1480" s="65" t="s">
        <v>22</v>
      </c>
      <c r="D1480" s="71">
        <v>95</v>
      </c>
      <c r="E1480" s="65" t="s">
        <v>1348</v>
      </c>
    </row>
    <row r="1481" spans="1:5" ht="15.75" hidden="1" thickBot="1" x14ac:dyDescent="0.3">
      <c r="A1481" s="65" t="s">
        <v>3684</v>
      </c>
      <c r="B1481" s="71">
        <v>775</v>
      </c>
      <c r="C1481" s="65" t="s">
        <v>22</v>
      </c>
      <c r="D1481" s="71">
        <v>225</v>
      </c>
      <c r="E1481" s="65" t="s">
        <v>1349</v>
      </c>
    </row>
    <row r="1482" spans="1:5" ht="15.75" hidden="1" thickBot="1" x14ac:dyDescent="0.3">
      <c r="A1482" s="65" t="s">
        <v>3684</v>
      </c>
      <c r="B1482" s="71">
        <v>775</v>
      </c>
      <c r="C1482" s="65" t="s">
        <v>22</v>
      </c>
      <c r="D1482" s="71">
        <v>226</v>
      </c>
      <c r="E1482" s="65" t="s">
        <v>1350</v>
      </c>
    </row>
    <row r="1483" spans="1:5" ht="15.75" hidden="1" thickBot="1" x14ac:dyDescent="0.3">
      <c r="A1483" s="65" t="s">
        <v>3684</v>
      </c>
      <c r="B1483" s="71">
        <v>775</v>
      </c>
      <c r="C1483" s="65" t="s">
        <v>22</v>
      </c>
      <c r="D1483" s="71">
        <v>460</v>
      </c>
      <c r="E1483" s="65" t="s">
        <v>1351</v>
      </c>
    </row>
    <row r="1484" spans="1:5" ht="15.75" hidden="1" thickBot="1" x14ac:dyDescent="0.3">
      <c r="A1484" s="65" t="s">
        <v>3684</v>
      </c>
      <c r="B1484" s="71">
        <v>775</v>
      </c>
      <c r="C1484" s="65" t="s">
        <v>22</v>
      </c>
      <c r="D1484" s="71">
        <v>641</v>
      </c>
      <c r="E1484" s="65" t="s">
        <v>1293</v>
      </c>
    </row>
    <row r="1485" spans="1:5" ht="15.75" hidden="1" thickBot="1" x14ac:dyDescent="0.3">
      <c r="A1485" s="65" t="s">
        <v>3684</v>
      </c>
      <c r="B1485" s="71">
        <v>775</v>
      </c>
      <c r="C1485" s="65" t="s">
        <v>22</v>
      </c>
      <c r="D1485" s="71">
        <v>640</v>
      </c>
      <c r="E1485" s="65" t="s">
        <v>1292</v>
      </c>
    </row>
    <row r="1486" spans="1:5" ht="15.75" hidden="1" thickBot="1" x14ac:dyDescent="0.3">
      <c r="A1486" s="65" t="s">
        <v>3684</v>
      </c>
      <c r="B1486" s="71">
        <v>775</v>
      </c>
      <c r="C1486" s="65" t="s">
        <v>22</v>
      </c>
      <c r="D1486" s="71">
        <v>632</v>
      </c>
      <c r="E1486" s="65" t="s">
        <v>1352</v>
      </c>
    </row>
    <row r="1487" spans="1:5" ht="15.75" hidden="1" thickBot="1" x14ac:dyDescent="0.3">
      <c r="A1487" s="65" t="s">
        <v>3684</v>
      </c>
      <c r="B1487" s="71">
        <v>773</v>
      </c>
      <c r="C1487" s="65" t="s">
        <v>23</v>
      </c>
      <c r="D1487" s="71">
        <v>90</v>
      </c>
      <c r="E1487" s="65" t="s">
        <v>1339</v>
      </c>
    </row>
    <row r="1488" spans="1:5" ht="15.75" hidden="1" thickBot="1" x14ac:dyDescent="0.3">
      <c r="A1488" s="65" t="s">
        <v>3684</v>
      </c>
      <c r="B1488" s="71">
        <v>773</v>
      </c>
      <c r="C1488" s="65" t="s">
        <v>23</v>
      </c>
      <c r="D1488" s="71">
        <v>89</v>
      </c>
      <c r="E1488" s="65" t="s">
        <v>1338</v>
      </c>
    </row>
    <row r="1489" spans="1:5" ht="15.75" hidden="1" thickBot="1" x14ac:dyDescent="0.3">
      <c r="A1489" s="65" t="s">
        <v>3684</v>
      </c>
      <c r="B1489" s="71">
        <v>773</v>
      </c>
      <c r="C1489" s="65" t="s">
        <v>23</v>
      </c>
      <c r="D1489" s="71">
        <v>91</v>
      </c>
      <c r="E1489" s="65" t="s">
        <v>1340</v>
      </c>
    </row>
    <row r="1490" spans="1:5" ht="15.75" hidden="1" thickBot="1" x14ac:dyDescent="0.3">
      <c r="A1490" s="65" t="s">
        <v>3684</v>
      </c>
      <c r="B1490" s="71">
        <v>773</v>
      </c>
      <c r="C1490" s="65" t="s">
        <v>23</v>
      </c>
      <c r="D1490" s="71">
        <v>92</v>
      </c>
      <c r="E1490" s="65" t="s">
        <v>1341</v>
      </c>
    </row>
    <row r="1491" spans="1:5" ht="15.75" hidden="1" thickBot="1" x14ac:dyDescent="0.3">
      <c r="A1491" s="65" t="s">
        <v>3684</v>
      </c>
      <c r="B1491" s="71">
        <v>773</v>
      </c>
      <c r="C1491" s="65" t="s">
        <v>23</v>
      </c>
      <c r="D1491" s="71">
        <v>456</v>
      </c>
      <c r="E1491" s="65" t="s">
        <v>1342</v>
      </c>
    </row>
    <row r="1492" spans="1:5" ht="15.75" hidden="1" thickBot="1" x14ac:dyDescent="0.3">
      <c r="A1492" s="65" t="s">
        <v>3684</v>
      </c>
      <c r="B1492" s="71">
        <v>773</v>
      </c>
      <c r="C1492" s="65" t="s">
        <v>23</v>
      </c>
      <c r="D1492" s="71">
        <v>635</v>
      </c>
      <c r="E1492" s="65" t="s">
        <v>1345</v>
      </c>
    </row>
    <row r="1493" spans="1:5" ht="15.75" hidden="1" thickBot="1" x14ac:dyDescent="0.3">
      <c r="A1493" s="65" t="s">
        <v>3684</v>
      </c>
      <c r="B1493" s="71">
        <v>773</v>
      </c>
      <c r="C1493" s="65" t="s">
        <v>23</v>
      </c>
      <c r="D1493" s="71">
        <v>632</v>
      </c>
      <c r="E1493" s="65" t="s">
        <v>1343</v>
      </c>
    </row>
    <row r="1494" spans="1:5" ht="15.75" hidden="1" thickBot="1" x14ac:dyDescent="0.3">
      <c r="A1494" s="65" t="s">
        <v>3684</v>
      </c>
      <c r="B1494" s="71">
        <v>773</v>
      </c>
      <c r="C1494" s="65" t="s">
        <v>23</v>
      </c>
      <c r="D1494" s="71">
        <v>633</v>
      </c>
      <c r="E1494" s="65" t="s">
        <v>1344</v>
      </c>
    </row>
    <row r="1495" spans="1:5" ht="15.75" hidden="1" thickBot="1" x14ac:dyDescent="0.3">
      <c r="A1495" s="65" t="s">
        <v>3684</v>
      </c>
      <c r="B1495" s="71">
        <v>773</v>
      </c>
      <c r="C1495" s="65" t="s">
        <v>23</v>
      </c>
      <c r="D1495" s="71">
        <v>735</v>
      </c>
      <c r="E1495" s="65" t="s">
        <v>1346</v>
      </c>
    </row>
    <row r="1496" spans="1:5" ht="15.75" hidden="1" thickBot="1" x14ac:dyDescent="0.3">
      <c r="A1496" s="65" t="s">
        <v>3684</v>
      </c>
      <c r="B1496" s="71">
        <v>773</v>
      </c>
      <c r="C1496" s="65" t="s">
        <v>23</v>
      </c>
      <c r="D1496" s="71">
        <v>779</v>
      </c>
      <c r="E1496" s="65" t="s">
        <v>1347</v>
      </c>
    </row>
    <row r="1497" spans="1:5" ht="15.75" hidden="1" thickBot="1" x14ac:dyDescent="0.3">
      <c r="A1497" s="65" t="s">
        <v>3684</v>
      </c>
      <c r="B1497" s="71">
        <v>784</v>
      </c>
      <c r="C1497" s="65" t="s">
        <v>24</v>
      </c>
      <c r="D1497" s="71">
        <v>221</v>
      </c>
      <c r="E1497" s="65" t="s">
        <v>1355</v>
      </c>
    </row>
    <row r="1498" spans="1:5" ht="15.75" hidden="1" thickBot="1" x14ac:dyDescent="0.3">
      <c r="A1498" s="65" t="s">
        <v>3684</v>
      </c>
      <c r="B1498" s="71">
        <v>784</v>
      </c>
      <c r="C1498" s="65" t="s">
        <v>24</v>
      </c>
      <c r="D1498" s="71">
        <v>309</v>
      </c>
      <c r="E1498" s="65" t="s">
        <v>1356</v>
      </c>
    </row>
    <row r="1499" spans="1:5" ht="15.75" hidden="1" thickBot="1" x14ac:dyDescent="0.3">
      <c r="A1499" s="65" t="s">
        <v>3684</v>
      </c>
      <c r="B1499" s="71">
        <v>784</v>
      </c>
      <c r="C1499" s="65" t="s">
        <v>24</v>
      </c>
      <c r="D1499" s="71">
        <v>632</v>
      </c>
      <c r="E1499" s="65" t="s">
        <v>1352</v>
      </c>
    </row>
    <row r="1500" spans="1:5" ht="15.75" hidden="1" thickBot="1" x14ac:dyDescent="0.3">
      <c r="A1500" s="65" t="s">
        <v>3684</v>
      </c>
      <c r="B1500" s="71">
        <v>796</v>
      </c>
      <c r="C1500" s="65" t="s">
        <v>25</v>
      </c>
      <c r="D1500" s="71">
        <v>45</v>
      </c>
      <c r="E1500" s="65" t="s">
        <v>1387</v>
      </c>
    </row>
    <row r="1501" spans="1:5" ht="15.75" hidden="1" thickBot="1" x14ac:dyDescent="0.3">
      <c r="A1501" s="65" t="s">
        <v>3684</v>
      </c>
      <c r="B1501" s="71">
        <v>796</v>
      </c>
      <c r="C1501" s="65" t="s">
        <v>25</v>
      </c>
      <c r="D1501" s="71">
        <v>89</v>
      </c>
      <c r="E1501" s="65" t="s">
        <v>1388</v>
      </c>
    </row>
    <row r="1502" spans="1:5" ht="15.75" hidden="1" thickBot="1" x14ac:dyDescent="0.3">
      <c r="A1502" s="65" t="s">
        <v>3684</v>
      </c>
      <c r="B1502" s="71">
        <v>796</v>
      </c>
      <c r="C1502" s="65" t="s">
        <v>25</v>
      </c>
      <c r="D1502" s="71">
        <v>133</v>
      </c>
      <c r="E1502" s="65" t="s">
        <v>1389</v>
      </c>
    </row>
    <row r="1503" spans="1:5" ht="15.75" hidden="1" thickBot="1" x14ac:dyDescent="0.3">
      <c r="A1503" s="65" t="s">
        <v>3684</v>
      </c>
      <c r="B1503" s="71">
        <v>796</v>
      </c>
      <c r="C1503" s="65" t="s">
        <v>25</v>
      </c>
      <c r="D1503" s="71">
        <v>632</v>
      </c>
      <c r="E1503" s="65" t="s">
        <v>1390</v>
      </c>
    </row>
    <row r="1504" spans="1:5" ht="15.75" hidden="1" thickBot="1" x14ac:dyDescent="0.3">
      <c r="A1504" s="65" t="s">
        <v>3684</v>
      </c>
      <c r="B1504" s="71">
        <v>792</v>
      </c>
      <c r="C1504" s="65" t="s">
        <v>26</v>
      </c>
      <c r="D1504" s="71">
        <v>1</v>
      </c>
      <c r="E1504" s="65" t="s">
        <v>1362</v>
      </c>
    </row>
    <row r="1505" spans="1:5" ht="15.75" hidden="1" thickBot="1" x14ac:dyDescent="0.3">
      <c r="A1505" s="65" t="s">
        <v>3684</v>
      </c>
      <c r="B1505" s="71">
        <v>792</v>
      </c>
      <c r="C1505" s="65" t="s">
        <v>26</v>
      </c>
      <c r="D1505" s="71">
        <v>4</v>
      </c>
      <c r="E1505" s="65" t="s">
        <v>1365</v>
      </c>
    </row>
    <row r="1506" spans="1:5" ht="15.75" hidden="1" thickBot="1" x14ac:dyDescent="0.3">
      <c r="A1506" s="65" t="s">
        <v>3684</v>
      </c>
      <c r="B1506" s="71">
        <v>792</v>
      </c>
      <c r="C1506" s="65" t="s">
        <v>26</v>
      </c>
      <c r="D1506" s="71">
        <v>3</v>
      </c>
      <c r="E1506" s="65" t="s">
        <v>1364</v>
      </c>
    </row>
    <row r="1507" spans="1:5" ht="15.75" hidden="1" thickBot="1" x14ac:dyDescent="0.3">
      <c r="A1507" s="65" t="s">
        <v>3684</v>
      </c>
      <c r="B1507" s="71">
        <v>792</v>
      </c>
      <c r="C1507" s="65" t="s">
        <v>26</v>
      </c>
      <c r="D1507" s="71">
        <v>2</v>
      </c>
      <c r="E1507" s="65" t="s">
        <v>1363</v>
      </c>
    </row>
    <row r="1508" spans="1:5" ht="15.75" hidden="1" thickBot="1" x14ac:dyDescent="0.3">
      <c r="A1508" s="65" t="s">
        <v>3684</v>
      </c>
      <c r="B1508" s="71">
        <v>792</v>
      </c>
      <c r="C1508" s="65" t="s">
        <v>26</v>
      </c>
      <c r="D1508" s="71">
        <v>5</v>
      </c>
      <c r="E1508" s="65" t="s">
        <v>1366</v>
      </c>
    </row>
    <row r="1509" spans="1:5" ht="15.75" hidden="1" thickBot="1" x14ac:dyDescent="0.3">
      <c r="A1509" s="65" t="s">
        <v>3684</v>
      </c>
      <c r="B1509" s="71">
        <v>792</v>
      </c>
      <c r="C1509" s="65" t="s">
        <v>26</v>
      </c>
      <c r="D1509" s="71">
        <v>6</v>
      </c>
      <c r="E1509" s="65" t="s">
        <v>1367</v>
      </c>
    </row>
    <row r="1510" spans="1:5" ht="15.75" hidden="1" thickBot="1" x14ac:dyDescent="0.3">
      <c r="A1510" s="65" t="s">
        <v>3684</v>
      </c>
      <c r="B1510" s="71">
        <v>792</v>
      </c>
      <c r="C1510" s="65" t="s">
        <v>26</v>
      </c>
      <c r="D1510" s="71">
        <v>89</v>
      </c>
      <c r="E1510" s="65" t="s">
        <v>1368</v>
      </c>
    </row>
    <row r="1511" spans="1:5" ht="15.75" hidden="1" thickBot="1" x14ac:dyDescent="0.3">
      <c r="A1511" s="65" t="s">
        <v>3684</v>
      </c>
      <c r="B1511" s="71">
        <v>792</v>
      </c>
      <c r="C1511" s="65" t="s">
        <v>26</v>
      </c>
      <c r="D1511" s="71">
        <v>94</v>
      </c>
      <c r="E1511" s="65" t="s">
        <v>1373</v>
      </c>
    </row>
    <row r="1512" spans="1:5" ht="15.75" hidden="1" thickBot="1" x14ac:dyDescent="0.3">
      <c r="A1512" s="65" t="s">
        <v>3684</v>
      </c>
      <c r="B1512" s="71">
        <v>792</v>
      </c>
      <c r="C1512" s="65" t="s">
        <v>26</v>
      </c>
      <c r="D1512" s="71">
        <v>90</v>
      </c>
      <c r="E1512" s="65" t="s">
        <v>1369</v>
      </c>
    </row>
    <row r="1513" spans="1:5" ht="15.75" hidden="1" thickBot="1" x14ac:dyDescent="0.3">
      <c r="A1513" s="65" t="s">
        <v>3684</v>
      </c>
      <c r="B1513" s="71">
        <v>792</v>
      </c>
      <c r="C1513" s="65" t="s">
        <v>26</v>
      </c>
      <c r="D1513" s="71">
        <v>91</v>
      </c>
      <c r="E1513" s="65" t="s">
        <v>1370</v>
      </c>
    </row>
    <row r="1514" spans="1:5" ht="15.75" hidden="1" thickBot="1" x14ac:dyDescent="0.3">
      <c r="A1514" s="65" t="s">
        <v>3684</v>
      </c>
      <c r="B1514" s="71">
        <v>792</v>
      </c>
      <c r="C1514" s="65" t="s">
        <v>26</v>
      </c>
      <c r="D1514" s="71">
        <v>92</v>
      </c>
      <c r="E1514" s="65" t="s">
        <v>1371</v>
      </c>
    </row>
    <row r="1515" spans="1:5" ht="15.75" hidden="1" thickBot="1" x14ac:dyDescent="0.3">
      <c r="A1515" s="65" t="s">
        <v>3684</v>
      </c>
      <c r="B1515" s="71">
        <v>792</v>
      </c>
      <c r="C1515" s="65" t="s">
        <v>26</v>
      </c>
      <c r="D1515" s="71">
        <v>93</v>
      </c>
      <c r="E1515" s="65" t="s">
        <v>1372</v>
      </c>
    </row>
    <row r="1516" spans="1:5" ht="15.75" hidden="1" thickBot="1" x14ac:dyDescent="0.3">
      <c r="A1516" s="65" t="s">
        <v>3684</v>
      </c>
      <c r="B1516" s="71">
        <v>792</v>
      </c>
      <c r="C1516" s="65" t="s">
        <v>26</v>
      </c>
      <c r="D1516" s="71">
        <v>133</v>
      </c>
      <c r="E1516" s="65" t="s">
        <v>1374</v>
      </c>
    </row>
    <row r="1517" spans="1:5" ht="15.75" hidden="1" thickBot="1" x14ac:dyDescent="0.3">
      <c r="A1517" s="65" t="s">
        <v>3684</v>
      </c>
      <c r="B1517" s="71">
        <v>792</v>
      </c>
      <c r="C1517" s="65" t="s">
        <v>26</v>
      </c>
      <c r="D1517" s="71">
        <v>221</v>
      </c>
      <c r="E1517" s="65" t="s">
        <v>1375</v>
      </c>
    </row>
    <row r="1518" spans="1:5" ht="15.75" hidden="1" thickBot="1" x14ac:dyDescent="0.3">
      <c r="A1518" s="65" t="s">
        <v>3684</v>
      </c>
      <c r="B1518" s="71">
        <v>792</v>
      </c>
      <c r="C1518" s="65" t="s">
        <v>26</v>
      </c>
      <c r="D1518" s="71">
        <v>222</v>
      </c>
      <c r="E1518" s="65" t="s">
        <v>1376</v>
      </c>
    </row>
    <row r="1519" spans="1:5" ht="15.75" hidden="1" thickBot="1" x14ac:dyDescent="0.3">
      <c r="A1519" s="65" t="s">
        <v>3684</v>
      </c>
      <c r="B1519" s="71">
        <v>792</v>
      </c>
      <c r="C1519" s="65" t="s">
        <v>26</v>
      </c>
      <c r="D1519" s="71">
        <v>223</v>
      </c>
      <c r="E1519" s="65" t="s">
        <v>1377</v>
      </c>
    </row>
    <row r="1520" spans="1:5" ht="15.75" hidden="1" thickBot="1" x14ac:dyDescent="0.3">
      <c r="A1520" s="65" t="s">
        <v>3684</v>
      </c>
      <c r="B1520" s="71">
        <v>792</v>
      </c>
      <c r="C1520" s="65" t="s">
        <v>26</v>
      </c>
      <c r="D1520" s="71">
        <v>265</v>
      </c>
      <c r="E1520" s="65" t="s">
        <v>1378</v>
      </c>
    </row>
    <row r="1521" spans="1:5" ht="15.75" hidden="1" thickBot="1" x14ac:dyDescent="0.3">
      <c r="A1521" s="65" t="s">
        <v>3684</v>
      </c>
      <c r="B1521" s="71">
        <v>792</v>
      </c>
      <c r="C1521" s="65" t="s">
        <v>26</v>
      </c>
      <c r="D1521" s="71">
        <v>500</v>
      </c>
      <c r="E1521" s="65" t="s">
        <v>1379</v>
      </c>
    </row>
    <row r="1522" spans="1:5" ht="15.75" hidden="1" thickBot="1" x14ac:dyDescent="0.3">
      <c r="A1522" s="65" t="s">
        <v>3684</v>
      </c>
      <c r="B1522" s="71">
        <v>792</v>
      </c>
      <c r="C1522" s="65" t="s">
        <v>26</v>
      </c>
      <c r="D1522" s="71">
        <v>501</v>
      </c>
      <c r="E1522" s="65" t="s">
        <v>1380</v>
      </c>
    </row>
    <row r="1523" spans="1:5" ht="15.75" hidden="1" thickBot="1" x14ac:dyDescent="0.3">
      <c r="A1523" s="65" t="s">
        <v>3684</v>
      </c>
      <c r="B1523" s="71">
        <v>792</v>
      </c>
      <c r="C1523" s="65" t="s">
        <v>26</v>
      </c>
      <c r="D1523" s="71">
        <v>588</v>
      </c>
      <c r="E1523" s="65" t="s">
        <v>1381</v>
      </c>
    </row>
    <row r="1524" spans="1:5" ht="15.75" hidden="1" thickBot="1" x14ac:dyDescent="0.3">
      <c r="A1524" s="65" t="s">
        <v>3684</v>
      </c>
      <c r="B1524" s="71">
        <v>792</v>
      </c>
      <c r="C1524" s="65" t="s">
        <v>26</v>
      </c>
      <c r="D1524" s="71">
        <v>632</v>
      </c>
      <c r="E1524" s="65" t="s">
        <v>1382</v>
      </c>
    </row>
    <row r="1525" spans="1:5" ht="15.75" hidden="1" thickBot="1" x14ac:dyDescent="0.3">
      <c r="A1525" s="65" t="s">
        <v>3684</v>
      </c>
      <c r="B1525" s="71">
        <v>792</v>
      </c>
      <c r="C1525" s="65" t="s">
        <v>26</v>
      </c>
      <c r="D1525" s="71">
        <v>633</v>
      </c>
      <c r="E1525" s="65" t="s">
        <v>1352</v>
      </c>
    </row>
    <row r="1526" spans="1:5" ht="15.75" hidden="1" thickBot="1" x14ac:dyDescent="0.3">
      <c r="A1526" s="65" t="s">
        <v>3684</v>
      </c>
      <c r="B1526" s="71">
        <v>792</v>
      </c>
      <c r="C1526" s="65" t="s">
        <v>26</v>
      </c>
      <c r="D1526" s="71">
        <v>735</v>
      </c>
      <c r="E1526" s="65" t="s">
        <v>1383</v>
      </c>
    </row>
    <row r="1527" spans="1:5" ht="15.75" hidden="1" thickBot="1" x14ac:dyDescent="0.3">
      <c r="A1527" s="65" t="s">
        <v>3684</v>
      </c>
      <c r="B1527" s="71">
        <v>792</v>
      </c>
      <c r="C1527" s="65" t="s">
        <v>26</v>
      </c>
      <c r="D1527" s="71">
        <v>739</v>
      </c>
      <c r="E1527" s="65" t="s">
        <v>1385</v>
      </c>
    </row>
    <row r="1528" spans="1:5" ht="15.75" hidden="1" thickBot="1" x14ac:dyDescent="0.3">
      <c r="A1528" s="65" t="s">
        <v>3684</v>
      </c>
      <c r="B1528" s="71">
        <v>792</v>
      </c>
      <c r="C1528" s="65" t="s">
        <v>26</v>
      </c>
      <c r="D1528" s="71">
        <v>737</v>
      </c>
      <c r="E1528" s="65" t="s">
        <v>1384</v>
      </c>
    </row>
    <row r="1529" spans="1:5" ht="15.75" hidden="1" thickBot="1" x14ac:dyDescent="0.3">
      <c r="A1529" s="65" t="s">
        <v>3684</v>
      </c>
      <c r="B1529" s="71">
        <v>792</v>
      </c>
      <c r="C1529" s="65" t="s">
        <v>26</v>
      </c>
      <c r="D1529" s="71">
        <v>867</v>
      </c>
      <c r="E1529" s="65" t="s">
        <v>1386</v>
      </c>
    </row>
    <row r="1530" spans="1:5" ht="15.75" hidden="1" thickBot="1" x14ac:dyDescent="0.3">
      <c r="A1530" s="65" t="s">
        <v>3684</v>
      </c>
      <c r="B1530" s="71">
        <v>802</v>
      </c>
      <c r="C1530" s="65" t="s">
        <v>27</v>
      </c>
      <c r="D1530" s="71">
        <v>89</v>
      </c>
      <c r="E1530" s="65" t="s">
        <v>1391</v>
      </c>
    </row>
    <row r="1531" spans="1:5" ht="15.75" hidden="1" thickBot="1" x14ac:dyDescent="0.3">
      <c r="A1531" s="65" t="s">
        <v>3684</v>
      </c>
      <c r="B1531" s="71">
        <v>802</v>
      </c>
      <c r="C1531" s="65" t="s">
        <v>27</v>
      </c>
      <c r="D1531" s="71">
        <v>133</v>
      </c>
      <c r="E1531" s="65" t="s">
        <v>1392</v>
      </c>
    </row>
    <row r="1532" spans="1:5" ht="15.75" hidden="1" thickBot="1" x14ac:dyDescent="0.3">
      <c r="A1532" s="65" t="s">
        <v>3684</v>
      </c>
      <c r="B1532" s="71">
        <v>803</v>
      </c>
      <c r="C1532" s="65" t="s">
        <v>28</v>
      </c>
      <c r="D1532" s="71">
        <v>45</v>
      </c>
      <c r="E1532" s="65" t="s">
        <v>1387</v>
      </c>
    </row>
    <row r="1533" spans="1:5" ht="15.75" hidden="1" thickBot="1" x14ac:dyDescent="0.3">
      <c r="A1533" s="65" t="s">
        <v>3684</v>
      </c>
      <c r="B1533" s="71">
        <v>803</v>
      </c>
      <c r="C1533" s="65" t="s">
        <v>28</v>
      </c>
      <c r="D1533" s="71">
        <v>89</v>
      </c>
      <c r="E1533" s="65" t="s">
        <v>1393</v>
      </c>
    </row>
    <row r="1534" spans="1:5" ht="15.75" hidden="1" thickBot="1" x14ac:dyDescent="0.3">
      <c r="A1534" s="65" t="s">
        <v>3684</v>
      </c>
      <c r="B1534" s="71">
        <v>803</v>
      </c>
      <c r="C1534" s="65" t="s">
        <v>28</v>
      </c>
      <c r="D1534" s="71">
        <v>133</v>
      </c>
      <c r="E1534" s="65" t="s">
        <v>1389</v>
      </c>
    </row>
    <row r="1535" spans="1:5" ht="15.75" hidden="1" thickBot="1" x14ac:dyDescent="0.3">
      <c r="A1535" s="65" t="s">
        <v>3684</v>
      </c>
      <c r="B1535" s="71">
        <v>803</v>
      </c>
      <c r="C1535" s="65" t="s">
        <v>28</v>
      </c>
      <c r="D1535" s="71">
        <v>225</v>
      </c>
      <c r="E1535" s="65" t="s">
        <v>1394</v>
      </c>
    </row>
    <row r="1536" spans="1:5" ht="15.75" hidden="1" thickBot="1" x14ac:dyDescent="0.3">
      <c r="A1536" s="65" t="s">
        <v>3684</v>
      </c>
      <c r="B1536" s="71">
        <v>803</v>
      </c>
      <c r="C1536" s="65" t="s">
        <v>28</v>
      </c>
      <c r="D1536" s="71">
        <v>632</v>
      </c>
      <c r="E1536" s="65" t="s">
        <v>1396</v>
      </c>
    </row>
    <row r="1537" spans="1:5" ht="15.75" hidden="1" thickBot="1" x14ac:dyDescent="0.3">
      <c r="A1537" s="65" t="s">
        <v>3684</v>
      </c>
      <c r="B1537" s="71">
        <v>803</v>
      </c>
      <c r="C1537" s="65" t="s">
        <v>28</v>
      </c>
      <c r="D1537" s="71">
        <v>460</v>
      </c>
      <c r="E1537" s="65" t="s">
        <v>1395</v>
      </c>
    </row>
    <row r="1538" spans="1:5" ht="15.75" hidden="1" thickBot="1" x14ac:dyDescent="0.3">
      <c r="A1538" s="65" t="s">
        <v>3684</v>
      </c>
      <c r="B1538" s="71">
        <v>779</v>
      </c>
      <c r="C1538" s="65" t="s">
        <v>29</v>
      </c>
      <c r="D1538" s="71">
        <v>456</v>
      </c>
      <c r="E1538" s="65" t="s">
        <v>1353</v>
      </c>
    </row>
    <row r="1539" spans="1:5" ht="15.75" hidden="1" thickBot="1" x14ac:dyDescent="0.3">
      <c r="A1539" s="65" t="s">
        <v>3684</v>
      </c>
      <c r="B1539" s="71">
        <v>779</v>
      </c>
      <c r="C1539" s="65" t="s">
        <v>29</v>
      </c>
      <c r="D1539" s="71">
        <v>632</v>
      </c>
      <c r="E1539" s="65" t="s">
        <v>1345</v>
      </c>
    </row>
    <row r="1540" spans="1:5" ht="15.75" hidden="1" thickBot="1" x14ac:dyDescent="0.3">
      <c r="A1540" s="65" t="s">
        <v>3684</v>
      </c>
      <c r="B1540" s="71">
        <v>779</v>
      </c>
      <c r="C1540" s="65" t="s">
        <v>29</v>
      </c>
      <c r="D1540" s="71">
        <v>735</v>
      </c>
      <c r="E1540" s="65" t="s">
        <v>1354</v>
      </c>
    </row>
    <row r="1541" spans="1:5" ht="15.75" hidden="1" thickBot="1" x14ac:dyDescent="0.3">
      <c r="A1541" s="65" t="s">
        <v>3684</v>
      </c>
      <c r="B1541" s="71">
        <v>779</v>
      </c>
      <c r="C1541" s="65" t="s">
        <v>29</v>
      </c>
      <c r="D1541" s="71">
        <v>779</v>
      </c>
      <c r="E1541" s="65" t="s">
        <v>1347</v>
      </c>
    </row>
    <row r="1542" spans="1:5" ht="15.75" hidden="1" thickBot="1" x14ac:dyDescent="0.3">
      <c r="A1542" s="65" t="s">
        <v>3684</v>
      </c>
      <c r="B1542" s="71">
        <v>950</v>
      </c>
      <c r="C1542" s="65" t="s">
        <v>30</v>
      </c>
      <c r="D1542" s="71">
        <v>200</v>
      </c>
      <c r="E1542" s="65" t="s">
        <v>1822</v>
      </c>
    </row>
    <row r="1543" spans="1:5" ht="15.75" hidden="1" thickBot="1" x14ac:dyDescent="0.3">
      <c r="A1543" s="65" t="s">
        <v>3684</v>
      </c>
      <c r="B1543" s="71">
        <v>950</v>
      </c>
      <c r="C1543" s="65" t="s">
        <v>30</v>
      </c>
      <c r="D1543" s="71">
        <v>1</v>
      </c>
      <c r="E1543" s="65" t="s">
        <v>1819</v>
      </c>
    </row>
    <row r="1544" spans="1:5" ht="15.75" hidden="1" thickBot="1" x14ac:dyDescent="0.3">
      <c r="A1544" s="65" t="s">
        <v>3684</v>
      </c>
      <c r="B1544" s="71">
        <v>950</v>
      </c>
      <c r="C1544" s="65" t="s">
        <v>30</v>
      </c>
      <c r="D1544" s="71">
        <v>300</v>
      </c>
      <c r="E1544" s="65" t="s">
        <v>1824</v>
      </c>
    </row>
    <row r="1545" spans="1:5" ht="15.75" hidden="1" thickBot="1" x14ac:dyDescent="0.3">
      <c r="A1545" s="65" t="s">
        <v>3684</v>
      </c>
      <c r="B1545" s="71">
        <v>950</v>
      </c>
      <c r="C1545" s="65" t="s">
        <v>30</v>
      </c>
      <c r="D1545" s="71">
        <v>177</v>
      </c>
      <c r="E1545" s="65" t="s">
        <v>1820</v>
      </c>
    </row>
    <row r="1546" spans="1:5" ht="15.75" hidden="1" thickBot="1" x14ac:dyDescent="0.3">
      <c r="A1546" s="65" t="s">
        <v>3684</v>
      </c>
      <c r="B1546" s="71">
        <v>950</v>
      </c>
      <c r="C1546" s="65" t="s">
        <v>30</v>
      </c>
      <c r="D1546" s="71">
        <v>180</v>
      </c>
      <c r="E1546" s="65" t="s">
        <v>1821</v>
      </c>
    </row>
    <row r="1547" spans="1:5" ht="15.75" hidden="1" thickBot="1" x14ac:dyDescent="0.3">
      <c r="A1547" s="65" t="s">
        <v>3684</v>
      </c>
      <c r="B1547" s="71">
        <v>950</v>
      </c>
      <c r="C1547" s="65" t="s">
        <v>30</v>
      </c>
      <c r="D1547" s="71">
        <v>250</v>
      </c>
      <c r="E1547" s="65" t="s">
        <v>1823</v>
      </c>
    </row>
    <row r="1548" spans="1:5" ht="15.75" hidden="1" thickBot="1" x14ac:dyDescent="0.3">
      <c r="A1548" s="65" t="s">
        <v>3684</v>
      </c>
      <c r="B1548" s="71">
        <v>64</v>
      </c>
      <c r="C1548" s="65" t="s">
        <v>31</v>
      </c>
      <c r="D1548" s="71">
        <v>1</v>
      </c>
      <c r="E1548" s="65" t="s">
        <v>31</v>
      </c>
    </row>
    <row r="1549" spans="1:5" ht="15.75" hidden="1" thickBot="1" x14ac:dyDescent="0.3">
      <c r="A1549" s="65" t="s">
        <v>3684</v>
      </c>
      <c r="B1549" s="71">
        <v>452</v>
      </c>
      <c r="C1549" s="65" t="s">
        <v>32</v>
      </c>
      <c r="D1549" s="71">
        <v>235</v>
      </c>
      <c r="E1549" s="65" t="s">
        <v>1038</v>
      </c>
    </row>
    <row r="1550" spans="1:5" ht="15.75" hidden="1" thickBot="1" x14ac:dyDescent="0.3">
      <c r="A1550" s="65" t="s">
        <v>3684</v>
      </c>
      <c r="B1550" s="71">
        <v>452</v>
      </c>
      <c r="C1550" s="65" t="s">
        <v>32</v>
      </c>
      <c r="D1550" s="71">
        <v>221</v>
      </c>
      <c r="E1550" s="65" t="s">
        <v>1034</v>
      </c>
    </row>
    <row r="1551" spans="1:5" ht="15.75" hidden="1" thickBot="1" x14ac:dyDescent="0.3">
      <c r="A1551" s="65" t="s">
        <v>3684</v>
      </c>
      <c r="B1551" s="71">
        <v>452</v>
      </c>
      <c r="C1551" s="65" t="s">
        <v>32</v>
      </c>
      <c r="D1551" s="71">
        <v>222</v>
      </c>
      <c r="E1551" s="65" t="s">
        <v>1035</v>
      </c>
    </row>
    <row r="1552" spans="1:5" ht="15.75" hidden="1" thickBot="1" x14ac:dyDescent="0.3">
      <c r="A1552" s="65" t="s">
        <v>3684</v>
      </c>
      <c r="B1552" s="71">
        <v>452</v>
      </c>
      <c r="C1552" s="65" t="s">
        <v>32</v>
      </c>
      <c r="D1552" s="71">
        <v>223</v>
      </c>
      <c r="E1552" s="65" t="s">
        <v>1036</v>
      </c>
    </row>
    <row r="1553" spans="1:5" ht="15.75" hidden="1" thickBot="1" x14ac:dyDescent="0.3">
      <c r="A1553" s="65" t="s">
        <v>3684</v>
      </c>
      <c r="B1553" s="71">
        <v>452</v>
      </c>
      <c r="C1553" s="65" t="s">
        <v>32</v>
      </c>
      <c r="D1553" s="71">
        <v>224</v>
      </c>
      <c r="E1553" s="65" t="s">
        <v>1037</v>
      </c>
    </row>
    <row r="1554" spans="1:5" ht="15.75" hidden="1" thickBot="1" x14ac:dyDescent="0.3">
      <c r="A1554" s="65" t="s">
        <v>3684</v>
      </c>
      <c r="B1554" s="71">
        <v>452</v>
      </c>
      <c r="C1554" s="65" t="s">
        <v>32</v>
      </c>
      <c r="D1554" s="71">
        <v>133</v>
      </c>
      <c r="E1554" s="65" t="s">
        <v>1033</v>
      </c>
    </row>
    <row r="1555" spans="1:5" ht="15.75" hidden="1" thickBot="1" x14ac:dyDescent="0.3">
      <c r="A1555" s="65" t="s">
        <v>3684</v>
      </c>
      <c r="B1555" s="71">
        <v>452</v>
      </c>
      <c r="C1555" s="65" t="s">
        <v>32</v>
      </c>
      <c r="D1555" s="71">
        <v>779</v>
      </c>
      <c r="E1555" s="65" t="s">
        <v>1039</v>
      </c>
    </row>
    <row r="1556" spans="1:5" ht="15.75" hidden="1" thickBot="1" x14ac:dyDescent="0.3">
      <c r="A1556" s="65" t="s">
        <v>3684</v>
      </c>
      <c r="B1556" s="71">
        <v>760</v>
      </c>
      <c r="C1556" s="65" t="s">
        <v>33</v>
      </c>
      <c r="D1556" s="71">
        <v>5</v>
      </c>
      <c r="E1556" s="65" t="s">
        <v>1328</v>
      </c>
    </row>
    <row r="1557" spans="1:5" ht="15.75" hidden="1" thickBot="1" x14ac:dyDescent="0.3">
      <c r="A1557" s="65" t="s">
        <v>3684</v>
      </c>
      <c r="B1557" s="71">
        <v>760</v>
      </c>
      <c r="C1557" s="65" t="s">
        <v>33</v>
      </c>
      <c r="D1557" s="71">
        <v>1</v>
      </c>
      <c r="E1557" s="65" t="s">
        <v>1327</v>
      </c>
    </row>
    <row r="1558" spans="1:5" ht="15.75" hidden="1" thickBot="1" x14ac:dyDescent="0.3">
      <c r="A1558" s="65" t="s">
        <v>3684</v>
      </c>
      <c r="B1558" s="71">
        <v>760</v>
      </c>
      <c r="C1558" s="65" t="s">
        <v>33</v>
      </c>
      <c r="D1558" s="71">
        <v>89</v>
      </c>
      <c r="E1558" s="65" t="s">
        <v>1329</v>
      </c>
    </row>
    <row r="1559" spans="1:5" ht="15.75" hidden="1" thickBot="1" x14ac:dyDescent="0.3">
      <c r="A1559" s="65" t="s">
        <v>3684</v>
      </c>
      <c r="B1559" s="71">
        <v>760</v>
      </c>
      <c r="C1559" s="65" t="s">
        <v>33</v>
      </c>
      <c r="D1559" s="71">
        <v>178</v>
      </c>
      <c r="E1559" s="65" t="s">
        <v>1331</v>
      </c>
    </row>
    <row r="1560" spans="1:5" ht="15.75" hidden="1" thickBot="1" x14ac:dyDescent="0.3">
      <c r="A1560" s="65" t="s">
        <v>3684</v>
      </c>
      <c r="B1560" s="71">
        <v>760</v>
      </c>
      <c r="C1560" s="65" t="s">
        <v>33</v>
      </c>
      <c r="D1560" s="71">
        <v>179</v>
      </c>
      <c r="E1560" s="65" t="s">
        <v>1332</v>
      </c>
    </row>
    <row r="1561" spans="1:5" ht="15.75" hidden="1" thickBot="1" x14ac:dyDescent="0.3">
      <c r="A1561" s="65" t="s">
        <v>3684</v>
      </c>
      <c r="B1561" s="71">
        <v>760</v>
      </c>
      <c r="C1561" s="65" t="s">
        <v>33</v>
      </c>
      <c r="D1561" s="71">
        <v>177</v>
      </c>
      <c r="E1561" s="65" t="s">
        <v>1330</v>
      </c>
    </row>
    <row r="1562" spans="1:5" ht="15.75" hidden="1" thickBot="1" x14ac:dyDescent="0.3">
      <c r="A1562" s="65" t="s">
        <v>3684</v>
      </c>
      <c r="B1562" s="71">
        <v>760</v>
      </c>
      <c r="C1562" s="65" t="s">
        <v>33</v>
      </c>
      <c r="D1562" s="71">
        <v>180</v>
      </c>
      <c r="E1562" s="65" t="s">
        <v>1333</v>
      </c>
    </row>
    <row r="1563" spans="1:5" ht="15.75" hidden="1" thickBot="1" x14ac:dyDescent="0.3">
      <c r="A1563" s="65" t="s">
        <v>3684</v>
      </c>
      <c r="B1563" s="71">
        <v>760</v>
      </c>
      <c r="C1563" s="65" t="s">
        <v>33</v>
      </c>
      <c r="D1563" s="71">
        <v>265</v>
      </c>
      <c r="E1563" s="65" t="s">
        <v>1334</v>
      </c>
    </row>
    <row r="1564" spans="1:5" ht="15.75" hidden="1" thickBot="1" x14ac:dyDescent="0.3">
      <c r="A1564" s="65" t="s">
        <v>3684</v>
      </c>
      <c r="B1564" s="71">
        <v>760</v>
      </c>
      <c r="C1564" s="65" t="s">
        <v>33</v>
      </c>
      <c r="D1564" s="71">
        <v>500</v>
      </c>
      <c r="E1564" s="65" t="s">
        <v>1335</v>
      </c>
    </row>
    <row r="1565" spans="1:5" ht="15.75" hidden="1" thickBot="1" x14ac:dyDescent="0.3">
      <c r="A1565" s="65" t="s">
        <v>3684</v>
      </c>
      <c r="B1565" s="71">
        <v>760</v>
      </c>
      <c r="C1565" s="65" t="s">
        <v>33</v>
      </c>
      <c r="D1565" s="71">
        <v>632</v>
      </c>
      <c r="E1565" s="65" t="s">
        <v>1336</v>
      </c>
    </row>
    <row r="1566" spans="1:5" ht="15.75" hidden="1" thickBot="1" x14ac:dyDescent="0.3">
      <c r="A1566" s="65" t="s">
        <v>3684</v>
      </c>
      <c r="B1566" s="71">
        <v>760</v>
      </c>
      <c r="C1566" s="65" t="s">
        <v>33</v>
      </c>
      <c r="D1566" s="71">
        <v>635</v>
      </c>
      <c r="E1566" s="65" t="s">
        <v>1337</v>
      </c>
    </row>
    <row r="1567" spans="1:5" ht="15.75" hidden="1" thickBot="1" x14ac:dyDescent="0.3">
      <c r="A1567" s="65" t="s">
        <v>3684</v>
      </c>
      <c r="B1567" s="71">
        <v>205</v>
      </c>
      <c r="C1567" s="65" t="s">
        <v>34</v>
      </c>
      <c r="D1567" s="71">
        <v>49</v>
      </c>
      <c r="E1567" s="65" t="s">
        <v>648</v>
      </c>
    </row>
    <row r="1568" spans="1:5" ht="15.75" hidden="1" thickBot="1" x14ac:dyDescent="0.3">
      <c r="A1568" s="65" t="s">
        <v>3684</v>
      </c>
      <c r="B1568" s="71">
        <v>205</v>
      </c>
      <c r="C1568" s="65" t="s">
        <v>34</v>
      </c>
      <c r="D1568" s="71">
        <v>45</v>
      </c>
      <c r="E1568" s="65" t="s">
        <v>644</v>
      </c>
    </row>
    <row r="1569" spans="1:5" ht="15.75" hidden="1" thickBot="1" x14ac:dyDescent="0.3">
      <c r="A1569" s="65" t="s">
        <v>3684</v>
      </c>
      <c r="B1569" s="71">
        <v>205</v>
      </c>
      <c r="C1569" s="65" t="s">
        <v>34</v>
      </c>
      <c r="D1569" s="71">
        <v>50</v>
      </c>
      <c r="E1569" s="65" t="s">
        <v>649</v>
      </c>
    </row>
    <row r="1570" spans="1:5" ht="15.75" hidden="1" thickBot="1" x14ac:dyDescent="0.3">
      <c r="A1570" s="65" t="s">
        <v>3684</v>
      </c>
      <c r="B1570" s="71">
        <v>205</v>
      </c>
      <c r="C1570" s="65" t="s">
        <v>34</v>
      </c>
      <c r="D1570" s="71">
        <v>48</v>
      </c>
      <c r="E1570" s="65" t="s">
        <v>647</v>
      </c>
    </row>
    <row r="1571" spans="1:5" ht="15.75" hidden="1" thickBot="1" x14ac:dyDescent="0.3">
      <c r="A1571" s="65" t="s">
        <v>3684</v>
      </c>
      <c r="B1571" s="71">
        <v>205</v>
      </c>
      <c r="C1571" s="65" t="s">
        <v>34</v>
      </c>
      <c r="D1571" s="71">
        <v>46</v>
      </c>
      <c r="E1571" s="65" t="s">
        <v>645</v>
      </c>
    </row>
    <row r="1572" spans="1:5" ht="15.75" hidden="1" thickBot="1" x14ac:dyDescent="0.3">
      <c r="A1572" s="65" t="s">
        <v>3684</v>
      </c>
      <c r="B1572" s="71">
        <v>205</v>
      </c>
      <c r="C1572" s="65" t="s">
        <v>34</v>
      </c>
      <c r="D1572" s="71">
        <v>47</v>
      </c>
      <c r="E1572" s="65" t="s">
        <v>646</v>
      </c>
    </row>
    <row r="1573" spans="1:5" ht="15.75" hidden="1" thickBot="1" x14ac:dyDescent="0.3">
      <c r="A1573" s="65" t="s">
        <v>3684</v>
      </c>
      <c r="B1573" s="71">
        <v>205</v>
      </c>
      <c r="C1573" s="65" t="s">
        <v>34</v>
      </c>
      <c r="D1573" s="71">
        <v>180</v>
      </c>
      <c r="E1573" s="65" t="s">
        <v>650</v>
      </c>
    </row>
    <row r="1574" spans="1:5" ht="15.75" hidden="1" thickBot="1" x14ac:dyDescent="0.3">
      <c r="A1574" s="65" t="s">
        <v>3684</v>
      </c>
      <c r="B1574" s="71">
        <v>535</v>
      </c>
      <c r="C1574" s="65" t="s">
        <v>35</v>
      </c>
      <c r="D1574" s="71">
        <v>45</v>
      </c>
      <c r="E1574" s="65" t="s">
        <v>1179</v>
      </c>
    </row>
    <row r="1575" spans="1:5" ht="15.75" hidden="1" thickBot="1" x14ac:dyDescent="0.3">
      <c r="A1575" s="65" t="s">
        <v>3684</v>
      </c>
      <c r="B1575" s="71">
        <v>535</v>
      </c>
      <c r="C1575" s="65" t="s">
        <v>35</v>
      </c>
      <c r="D1575" s="71">
        <v>89</v>
      </c>
      <c r="E1575" s="65" t="s">
        <v>1180</v>
      </c>
    </row>
    <row r="1576" spans="1:5" ht="15.75" hidden="1" thickBot="1" x14ac:dyDescent="0.3">
      <c r="A1576" s="65" t="s">
        <v>3684</v>
      </c>
      <c r="B1576" s="71">
        <v>535</v>
      </c>
      <c r="C1576" s="65" t="s">
        <v>35</v>
      </c>
      <c r="D1576" s="71">
        <v>500</v>
      </c>
      <c r="E1576" s="65" t="s">
        <v>1181</v>
      </c>
    </row>
    <row r="1577" spans="1:5" ht="15.75" hidden="1" thickBot="1" x14ac:dyDescent="0.3">
      <c r="A1577" s="65" t="s">
        <v>3684</v>
      </c>
      <c r="B1577" s="71">
        <v>535</v>
      </c>
      <c r="C1577" s="65" t="s">
        <v>35</v>
      </c>
      <c r="D1577" s="71">
        <v>550</v>
      </c>
      <c r="E1577" s="65" t="s">
        <v>1182</v>
      </c>
    </row>
    <row r="1578" spans="1:5" ht="15.75" hidden="1" thickBot="1" x14ac:dyDescent="0.3">
      <c r="A1578" s="65" t="s">
        <v>3684</v>
      </c>
      <c r="B1578" s="71">
        <v>535</v>
      </c>
      <c r="C1578" s="65" t="s">
        <v>35</v>
      </c>
      <c r="D1578" s="71">
        <v>645</v>
      </c>
      <c r="E1578" s="65" t="s">
        <v>1185</v>
      </c>
    </row>
    <row r="1579" spans="1:5" ht="15.75" hidden="1" thickBot="1" x14ac:dyDescent="0.3">
      <c r="A1579" s="65" t="s">
        <v>3684</v>
      </c>
      <c r="B1579" s="71">
        <v>535</v>
      </c>
      <c r="C1579" s="65" t="s">
        <v>35</v>
      </c>
      <c r="D1579" s="71">
        <v>633</v>
      </c>
      <c r="E1579" s="65" t="s">
        <v>1184</v>
      </c>
    </row>
    <row r="1580" spans="1:5" ht="15.75" hidden="1" thickBot="1" x14ac:dyDescent="0.3">
      <c r="A1580" s="65" t="s">
        <v>3684</v>
      </c>
      <c r="B1580" s="71">
        <v>535</v>
      </c>
      <c r="C1580" s="65" t="s">
        <v>35</v>
      </c>
      <c r="D1580" s="71">
        <v>632</v>
      </c>
      <c r="E1580" s="65" t="s">
        <v>1183</v>
      </c>
    </row>
    <row r="1581" spans="1:5" ht="15.75" hidden="1" thickBot="1" x14ac:dyDescent="0.3">
      <c r="A1581" s="65" t="s">
        <v>3684</v>
      </c>
      <c r="B1581" s="71">
        <v>758</v>
      </c>
      <c r="C1581" s="65" t="s">
        <v>36</v>
      </c>
      <c r="D1581" s="71">
        <v>45</v>
      </c>
      <c r="E1581" s="65" t="s">
        <v>1324</v>
      </c>
    </row>
    <row r="1582" spans="1:5" ht="15.75" hidden="1" thickBot="1" x14ac:dyDescent="0.3">
      <c r="A1582" s="65" t="s">
        <v>3684</v>
      </c>
      <c r="B1582" s="71">
        <v>758</v>
      </c>
      <c r="C1582" s="65" t="s">
        <v>36</v>
      </c>
      <c r="D1582" s="71">
        <v>89</v>
      </c>
      <c r="E1582" s="65" t="s">
        <v>1325</v>
      </c>
    </row>
    <row r="1583" spans="1:5" ht="15.75" hidden="1" thickBot="1" x14ac:dyDescent="0.3">
      <c r="A1583" s="65" t="s">
        <v>3684</v>
      </c>
      <c r="B1583" s="71">
        <v>758</v>
      </c>
      <c r="C1583" s="65" t="s">
        <v>36</v>
      </c>
      <c r="D1583" s="71">
        <v>353</v>
      </c>
      <c r="E1583" s="65" t="s">
        <v>1326</v>
      </c>
    </row>
    <row r="1584" spans="1:5" ht="15.75" hidden="1" thickBot="1" x14ac:dyDescent="0.3">
      <c r="A1584" s="65" t="s">
        <v>3684</v>
      </c>
      <c r="B1584" s="71">
        <v>250</v>
      </c>
      <c r="C1584" s="65" t="s">
        <v>37</v>
      </c>
      <c r="D1584" s="71">
        <v>46</v>
      </c>
      <c r="E1584" s="65" t="s">
        <v>698</v>
      </c>
    </row>
    <row r="1585" spans="1:5" ht="15.75" hidden="1" thickBot="1" x14ac:dyDescent="0.3">
      <c r="A1585" s="65" t="s">
        <v>3684</v>
      </c>
      <c r="B1585" s="71">
        <v>250</v>
      </c>
      <c r="C1585" s="65" t="s">
        <v>37</v>
      </c>
      <c r="D1585" s="71">
        <v>45</v>
      </c>
      <c r="E1585" s="65" t="s">
        <v>697</v>
      </c>
    </row>
    <row r="1586" spans="1:5" ht="15.75" hidden="1" thickBot="1" x14ac:dyDescent="0.3">
      <c r="A1586" s="65" t="s">
        <v>3684</v>
      </c>
      <c r="B1586" s="71">
        <v>250</v>
      </c>
      <c r="C1586" s="65" t="s">
        <v>37</v>
      </c>
      <c r="D1586" s="71">
        <v>89</v>
      </c>
      <c r="E1586" s="65" t="s">
        <v>699</v>
      </c>
    </row>
    <row r="1587" spans="1:5" ht="15.75" hidden="1" thickBot="1" x14ac:dyDescent="0.3">
      <c r="A1587" s="65" t="s">
        <v>3684</v>
      </c>
      <c r="B1587" s="71">
        <v>250</v>
      </c>
      <c r="C1587" s="65" t="s">
        <v>37</v>
      </c>
      <c r="D1587" s="71">
        <v>90</v>
      </c>
      <c r="E1587" s="65" t="s">
        <v>700</v>
      </c>
    </row>
    <row r="1588" spans="1:5" ht="15.75" hidden="1" thickBot="1" x14ac:dyDescent="0.3">
      <c r="A1588" s="65" t="s">
        <v>3684</v>
      </c>
      <c r="B1588" s="71">
        <v>250</v>
      </c>
      <c r="C1588" s="65" t="s">
        <v>37</v>
      </c>
      <c r="D1588" s="71">
        <v>265</v>
      </c>
      <c r="E1588" s="65" t="s">
        <v>701</v>
      </c>
    </row>
    <row r="1589" spans="1:5" ht="15.75" hidden="1" thickBot="1" x14ac:dyDescent="0.3">
      <c r="A1589" s="65" t="s">
        <v>3684</v>
      </c>
      <c r="B1589" s="71">
        <v>250</v>
      </c>
      <c r="C1589" s="65" t="s">
        <v>37</v>
      </c>
      <c r="D1589" s="71">
        <v>736</v>
      </c>
      <c r="E1589" s="65" t="s">
        <v>703</v>
      </c>
    </row>
    <row r="1590" spans="1:5" ht="15.75" hidden="1" thickBot="1" x14ac:dyDescent="0.3">
      <c r="A1590" s="65" t="s">
        <v>3684</v>
      </c>
      <c r="B1590" s="71">
        <v>250</v>
      </c>
      <c r="C1590" s="65" t="s">
        <v>37</v>
      </c>
      <c r="D1590" s="71">
        <v>735</v>
      </c>
      <c r="E1590" s="65" t="s">
        <v>702</v>
      </c>
    </row>
    <row r="1591" spans="1:5" ht="15.75" hidden="1" thickBot="1" x14ac:dyDescent="0.3">
      <c r="A1591" s="65" t="s">
        <v>3684</v>
      </c>
      <c r="B1591" s="71">
        <v>250</v>
      </c>
      <c r="C1591" s="65" t="s">
        <v>37</v>
      </c>
      <c r="D1591" s="71">
        <v>779</v>
      </c>
      <c r="E1591" s="65" t="s">
        <v>704</v>
      </c>
    </row>
    <row r="1592" spans="1:5" ht="15.75" hidden="1" thickBot="1" x14ac:dyDescent="0.3">
      <c r="A1592" s="65" t="s">
        <v>3684</v>
      </c>
      <c r="B1592" s="71">
        <v>345</v>
      </c>
      <c r="C1592" s="65" t="s">
        <v>38</v>
      </c>
      <c r="D1592" s="71">
        <v>89</v>
      </c>
      <c r="E1592" s="65" t="s">
        <v>771</v>
      </c>
    </row>
    <row r="1593" spans="1:5" ht="15.75" hidden="1" thickBot="1" x14ac:dyDescent="0.3">
      <c r="A1593" s="65" t="s">
        <v>3684</v>
      </c>
      <c r="B1593" s="71">
        <v>345</v>
      </c>
      <c r="C1593" s="65" t="s">
        <v>38</v>
      </c>
      <c r="D1593" s="71">
        <v>95</v>
      </c>
      <c r="E1593" s="65" t="s">
        <v>772</v>
      </c>
    </row>
    <row r="1594" spans="1:5" ht="15.75" hidden="1" thickBot="1" x14ac:dyDescent="0.3">
      <c r="A1594" s="65" t="s">
        <v>3684</v>
      </c>
      <c r="B1594" s="71">
        <v>345</v>
      </c>
      <c r="C1594" s="65" t="s">
        <v>38</v>
      </c>
      <c r="D1594" s="71">
        <v>691</v>
      </c>
      <c r="E1594" s="65" t="s">
        <v>773</v>
      </c>
    </row>
    <row r="1595" spans="1:5" ht="15.75" hidden="1" thickBot="1" x14ac:dyDescent="0.3">
      <c r="A1595" s="65" t="s">
        <v>3684</v>
      </c>
      <c r="B1595" s="71">
        <v>757</v>
      </c>
      <c r="C1595" s="65" t="s">
        <v>39</v>
      </c>
      <c r="D1595" s="71">
        <v>3</v>
      </c>
      <c r="E1595" s="65" t="s">
        <v>1317</v>
      </c>
    </row>
    <row r="1596" spans="1:5" ht="15.75" hidden="1" thickBot="1" x14ac:dyDescent="0.3">
      <c r="A1596" s="65" t="s">
        <v>3684</v>
      </c>
      <c r="B1596" s="71">
        <v>757</v>
      </c>
      <c r="C1596" s="65" t="s">
        <v>39</v>
      </c>
      <c r="D1596" s="71">
        <v>2</v>
      </c>
      <c r="E1596" s="65" t="s">
        <v>1316</v>
      </c>
    </row>
    <row r="1597" spans="1:5" ht="15.75" hidden="1" thickBot="1" x14ac:dyDescent="0.3">
      <c r="A1597" s="65" t="s">
        <v>3684</v>
      </c>
      <c r="B1597" s="71">
        <v>757</v>
      </c>
      <c r="C1597" s="65" t="s">
        <v>39</v>
      </c>
      <c r="D1597" s="71">
        <v>1</v>
      </c>
      <c r="E1597" s="65" t="s">
        <v>1315</v>
      </c>
    </row>
    <row r="1598" spans="1:5" ht="15.75" hidden="1" thickBot="1" x14ac:dyDescent="0.3">
      <c r="A1598" s="65" t="s">
        <v>3684</v>
      </c>
      <c r="B1598" s="71">
        <v>757</v>
      </c>
      <c r="C1598" s="65" t="s">
        <v>39</v>
      </c>
      <c r="D1598" s="71">
        <v>89</v>
      </c>
      <c r="E1598" s="65" t="s">
        <v>1318</v>
      </c>
    </row>
    <row r="1599" spans="1:5" ht="15.75" hidden="1" thickBot="1" x14ac:dyDescent="0.3">
      <c r="A1599" s="65" t="s">
        <v>3684</v>
      </c>
      <c r="B1599" s="71">
        <v>757</v>
      </c>
      <c r="C1599" s="65" t="s">
        <v>39</v>
      </c>
      <c r="D1599" s="71">
        <v>265</v>
      </c>
      <c r="E1599" s="65" t="s">
        <v>1319</v>
      </c>
    </row>
    <row r="1600" spans="1:5" ht="15.75" hidden="1" thickBot="1" x14ac:dyDescent="0.3">
      <c r="A1600" s="65" t="s">
        <v>3684</v>
      </c>
      <c r="B1600" s="71">
        <v>757</v>
      </c>
      <c r="C1600" s="65" t="s">
        <v>39</v>
      </c>
      <c r="D1600" s="71">
        <v>266</v>
      </c>
      <c r="E1600" s="65" t="s">
        <v>1320</v>
      </c>
    </row>
    <row r="1601" spans="1:5" ht="15.75" hidden="1" thickBot="1" x14ac:dyDescent="0.3">
      <c r="A1601" s="65" t="s">
        <v>3684</v>
      </c>
      <c r="B1601" s="71">
        <v>757</v>
      </c>
      <c r="C1601" s="65" t="s">
        <v>39</v>
      </c>
      <c r="D1601" s="71">
        <v>588</v>
      </c>
      <c r="E1601" s="65" t="s">
        <v>1321</v>
      </c>
    </row>
    <row r="1602" spans="1:5" ht="15.75" hidden="1" thickBot="1" x14ac:dyDescent="0.3">
      <c r="A1602" s="65" t="s">
        <v>3684</v>
      </c>
      <c r="B1602" s="71">
        <v>757</v>
      </c>
      <c r="C1602" s="65" t="s">
        <v>39</v>
      </c>
      <c r="D1602" s="71">
        <v>632</v>
      </c>
      <c r="E1602" s="65" t="s">
        <v>1322</v>
      </c>
    </row>
    <row r="1603" spans="1:5" ht="15.75" hidden="1" thickBot="1" x14ac:dyDescent="0.3">
      <c r="A1603" s="65" t="s">
        <v>3684</v>
      </c>
      <c r="B1603" s="71">
        <v>757</v>
      </c>
      <c r="C1603" s="65" t="s">
        <v>39</v>
      </c>
      <c r="D1603" s="71">
        <v>676</v>
      </c>
      <c r="E1603" s="65" t="s">
        <v>1323</v>
      </c>
    </row>
    <row r="1604" spans="1:5" ht="15.75" hidden="1" thickBot="1" x14ac:dyDescent="0.3">
      <c r="A1604" s="65" t="s">
        <v>3684</v>
      </c>
      <c r="B1604" s="71">
        <v>420</v>
      </c>
      <c r="C1604" s="65" t="s">
        <v>40</v>
      </c>
      <c r="D1604" s="71">
        <v>1</v>
      </c>
      <c r="E1604" s="65" t="s">
        <v>914</v>
      </c>
    </row>
    <row r="1605" spans="1:5" ht="15.75" hidden="1" thickBot="1" x14ac:dyDescent="0.3">
      <c r="A1605" s="65" t="s">
        <v>3684</v>
      </c>
      <c r="B1605" s="71">
        <v>420</v>
      </c>
      <c r="C1605" s="65" t="s">
        <v>40</v>
      </c>
      <c r="D1605" s="71">
        <v>92</v>
      </c>
      <c r="E1605" s="65" t="s">
        <v>918</v>
      </c>
    </row>
    <row r="1606" spans="1:5" ht="15.75" hidden="1" thickBot="1" x14ac:dyDescent="0.3">
      <c r="A1606" s="65" t="s">
        <v>3684</v>
      </c>
      <c r="B1606" s="71">
        <v>420</v>
      </c>
      <c r="C1606" s="65" t="s">
        <v>40</v>
      </c>
      <c r="D1606" s="71">
        <v>89</v>
      </c>
      <c r="E1606" s="65" t="s">
        <v>915</v>
      </c>
    </row>
    <row r="1607" spans="1:5" ht="15.75" hidden="1" thickBot="1" x14ac:dyDescent="0.3">
      <c r="A1607" s="65" t="s">
        <v>3684</v>
      </c>
      <c r="B1607" s="71">
        <v>420</v>
      </c>
      <c r="C1607" s="65" t="s">
        <v>40</v>
      </c>
      <c r="D1607" s="71">
        <v>90</v>
      </c>
      <c r="E1607" s="65" t="s">
        <v>916</v>
      </c>
    </row>
    <row r="1608" spans="1:5" ht="15.75" hidden="1" thickBot="1" x14ac:dyDescent="0.3">
      <c r="A1608" s="65" t="s">
        <v>3684</v>
      </c>
      <c r="B1608" s="71">
        <v>420</v>
      </c>
      <c r="C1608" s="65" t="s">
        <v>40</v>
      </c>
      <c r="D1608" s="71">
        <v>93</v>
      </c>
      <c r="E1608" s="65" t="s">
        <v>919</v>
      </c>
    </row>
    <row r="1609" spans="1:5" ht="15.75" hidden="1" thickBot="1" x14ac:dyDescent="0.3">
      <c r="A1609" s="65" t="s">
        <v>3684</v>
      </c>
      <c r="B1609" s="71">
        <v>420</v>
      </c>
      <c r="C1609" s="65" t="s">
        <v>40</v>
      </c>
      <c r="D1609" s="71">
        <v>91</v>
      </c>
      <c r="E1609" s="65" t="s">
        <v>917</v>
      </c>
    </row>
    <row r="1610" spans="1:5" ht="15.75" hidden="1" thickBot="1" x14ac:dyDescent="0.3">
      <c r="A1610" s="65" t="s">
        <v>3684</v>
      </c>
      <c r="B1610" s="71">
        <v>420</v>
      </c>
      <c r="C1610" s="65" t="s">
        <v>40</v>
      </c>
      <c r="D1610" s="71">
        <v>133</v>
      </c>
      <c r="E1610" s="65" t="s">
        <v>920</v>
      </c>
    </row>
    <row r="1611" spans="1:5" ht="15.75" hidden="1" thickBot="1" x14ac:dyDescent="0.3">
      <c r="A1611" s="65" t="s">
        <v>3684</v>
      </c>
      <c r="B1611" s="71">
        <v>420</v>
      </c>
      <c r="C1611" s="65" t="s">
        <v>40</v>
      </c>
      <c r="D1611" s="71">
        <v>221</v>
      </c>
      <c r="E1611" s="65" t="s">
        <v>921</v>
      </c>
    </row>
    <row r="1612" spans="1:5" ht="15.75" hidden="1" thickBot="1" x14ac:dyDescent="0.3">
      <c r="A1612" s="65" t="s">
        <v>3684</v>
      </c>
      <c r="B1612" s="71">
        <v>420</v>
      </c>
      <c r="C1612" s="65" t="s">
        <v>40</v>
      </c>
      <c r="D1612" s="71">
        <v>501</v>
      </c>
      <c r="E1612" s="65" t="s">
        <v>922</v>
      </c>
    </row>
    <row r="1613" spans="1:5" ht="15.75" hidden="1" thickBot="1" x14ac:dyDescent="0.3">
      <c r="A1613" s="65" t="s">
        <v>3684</v>
      </c>
      <c r="B1613" s="71">
        <v>420</v>
      </c>
      <c r="C1613" s="65" t="s">
        <v>40</v>
      </c>
      <c r="D1613" s="71">
        <v>633</v>
      </c>
      <c r="E1613" s="65" t="s">
        <v>924</v>
      </c>
    </row>
    <row r="1614" spans="1:5" ht="15.75" hidden="1" thickBot="1" x14ac:dyDescent="0.3">
      <c r="A1614" s="65" t="s">
        <v>3684</v>
      </c>
      <c r="B1614" s="71">
        <v>420</v>
      </c>
      <c r="C1614" s="65" t="s">
        <v>40</v>
      </c>
      <c r="D1614" s="71">
        <v>660</v>
      </c>
      <c r="E1614" s="65" t="s">
        <v>926</v>
      </c>
    </row>
    <row r="1615" spans="1:5" ht="15.75" hidden="1" thickBot="1" x14ac:dyDescent="0.3">
      <c r="A1615" s="65" t="s">
        <v>3684</v>
      </c>
      <c r="B1615" s="71">
        <v>420</v>
      </c>
      <c r="C1615" s="65" t="s">
        <v>40</v>
      </c>
      <c r="D1615" s="71">
        <v>632</v>
      </c>
      <c r="E1615" s="65" t="s">
        <v>923</v>
      </c>
    </row>
    <row r="1616" spans="1:5" ht="15.75" hidden="1" thickBot="1" x14ac:dyDescent="0.3">
      <c r="A1616" s="65" t="s">
        <v>3684</v>
      </c>
      <c r="B1616" s="71">
        <v>420</v>
      </c>
      <c r="C1616" s="65" t="s">
        <v>40</v>
      </c>
      <c r="D1616" s="71">
        <v>650</v>
      </c>
      <c r="E1616" s="65" t="s">
        <v>925</v>
      </c>
    </row>
    <row r="1617" spans="1:5" ht="15.75" hidden="1" thickBot="1" x14ac:dyDescent="0.3">
      <c r="A1617" s="65" t="s">
        <v>3684</v>
      </c>
      <c r="B1617" s="71">
        <v>420</v>
      </c>
      <c r="C1617" s="65" t="s">
        <v>40</v>
      </c>
      <c r="D1617" s="71">
        <v>693</v>
      </c>
      <c r="E1617" s="65" t="s">
        <v>928</v>
      </c>
    </row>
    <row r="1618" spans="1:5" ht="15.75" hidden="1" thickBot="1" x14ac:dyDescent="0.3">
      <c r="A1618" s="65" t="s">
        <v>3684</v>
      </c>
      <c r="B1618" s="71">
        <v>420</v>
      </c>
      <c r="C1618" s="65" t="s">
        <v>40</v>
      </c>
      <c r="D1618" s="71">
        <v>691</v>
      </c>
      <c r="E1618" s="65" t="s">
        <v>927</v>
      </c>
    </row>
    <row r="1619" spans="1:5" ht="15.75" hidden="1" thickBot="1" x14ac:dyDescent="0.3">
      <c r="A1619" s="65" t="s">
        <v>3684</v>
      </c>
      <c r="B1619" s="71">
        <v>420</v>
      </c>
      <c r="C1619" s="65" t="s">
        <v>40</v>
      </c>
      <c r="D1619" s="71">
        <v>780</v>
      </c>
      <c r="E1619" s="65" t="s">
        <v>930</v>
      </c>
    </row>
    <row r="1620" spans="1:5" ht="15.75" hidden="1" thickBot="1" x14ac:dyDescent="0.3">
      <c r="A1620" s="65" t="s">
        <v>3684</v>
      </c>
      <c r="B1620" s="71">
        <v>420</v>
      </c>
      <c r="C1620" s="65" t="s">
        <v>40</v>
      </c>
      <c r="D1620" s="71">
        <v>779</v>
      </c>
      <c r="E1620" s="65" t="s">
        <v>929</v>
      </c>
    </row>
    <row r="1621" spans="1:5" ht="15.75" hidden="1" thickBot="1" x14ac:dyDescent="0.3">
      <c r="A1621" s="65" t="s">
        <v>3684</v>
      </c>
      <c r="B1621" s="71">
        <v>420</v>
      </c>
      <c r="C1621" s="65" t="s">
        <v>40</v>
      </c>
      <c r="D1621" s="71">
        <v>867</v>
      </c>
      <c r="E1621" s="65" t="s">
        <v>931</v>
      </c>
    </row>
    <row r="1622" spans="1:5" ht="15.75" hidden="1" thickBot="1" x14ac:dyDescent="0.3">
      <c r="A1622" s="65" t="s">
        <v>3684</v>
      </c>
      <c r="B1622" s="71">
        <v>970</v>
      </c>
      <c r="C1622" s="65" t="s">
        <v>41</v>
      </c>
      <c r="D1622" s="71">
        <v>134</v>
      </c>
      <c r="E1622" s="65" t="s">
        <v>1836</v>
      </c>
    </row>
    <row r="1623" spans="1:5" ht="15.75" hidden="1" thickBot="1" x14ac:dyDescent="0.3">
      <c r="A1623" s="65" t="s">
        <v>3684</v>
      </c>
      <c r="B1623" s="71">
        <v>970</v>
      </c>
      <c r="C1623" s="65" t="s">
        <v>41</v>
      </c>
      <c r="D1623" s="71">
        <v>133</v>
      </c>
      <c r="E1623" s="65" t="s">
        <v>1835</v>
      </c>
    </row>
    <row r="1624" spans="1:5" ht="15.75" hidden="1" thickBot="1" x14ac:dyDescent="0.3">
      <c r="A1624" s="65" t="s">
        <v>3684</v>
      </c>
      <c r="B1624" s="71">
        <v>855</v>
      </c>
      <c r="C1624" s="65" t="s">
        <v>42</v>
      </c>
      <c r="D1624" s="71">
        <v>1</v>
      </c>
      <c r="E1624" s="65" t="s">
        <v>180</v>
      </c>
    </row>
    <row r="1625" spans="1:5" ht="15.75" hidden="1" thickBot="1" x14ac:dyDescent="0.3">
      <c r="A1625" s="65" t="s">
        <v>3684</v>
      </c>
      <c r="B1625" s="71">
        <v>855</v>
      </c>
      <c r="C1625" s="65" t="s">
        <v>42</v>
      </c>
      <c r="D1625" s="71">
        <v>133</v>
      </c>
      <c r="E1625" s="65" t="s">
        <v>42</v>
      </c>
    </row>
    <row r="1626" spans="1:5" ht="15.75" hidden="1" thickBot="1" x14ac:dyDescent="0.3">
      <c r="A1626" s="65" t="s">
        <v>3684</v>
      </c>
      <c r="B1626" s="71">
        <v>855</v>
      </c>
      <c r="C1626" s="65" t="s">
        <v>42</v>
      </c>
      <c r="D1626" s="71">
        <v>500</v>
      </c>
      <c r="E1626" s="65" t="s">
        <v>181</v>
      </c>
    </row>
    <row r="1627" spans="1:5" ht="15.75" hidden="1" thickBot="1" x14ac:dyDescent="0.3">
      <c r="A1627" s="65" t="s">
        <v>3684</v>
      </c>
      <c r="B1627" s="71">
        <v>285</v>
      </c>
      <c r="C1627" s="65" t="s">
        <v>43</v>
      </c>
      <c r="D1627" s="71">
        <v>1</v>
      </c>
      <c r="E1627" s="65" t="s">
        <v>720</v>
      </c>
    </row>
    <row r="1628" spans="1:5" ht="15.75" hidden="1" thickBot="1" x14ac:dyDescent="0.3">
      <c r="A1628" s="65" t="s">
        <v>3684</v>
      </c>
      <c r="B1628" s="71">
        <v>285</v>
      </c>
      <c r="C1628" s="65" t="s">
        <v>43</v>
      </c>
      <c r="D1628" s="71">
        <v>3</v>
      </c>
      <c r="E1628" s="65" t="s">
        <v>722</v>
      </c>
    </row>
    <row r="1629" spans="1:5" ht="15.75" hidden="1" thickBot="1" x14ac:dyDescent="0.3">
      <c r="A1629" s="65" t="s">
        <v>3684</v>
      </c>
      <c r="B1629" s="71">
        <v>285</v>
      </c>
      <c r="C1629" s="65" t="s">
        <v>43</v>
      </c>
      <c r="D1629" s="71">
        <v>2</v>
      </c>
      <c r="E1629" s="65" t="s">
        <v>721</v>
      </c>
    </row>
    <row r="1630" spans="1:5" ht="15.75" hidden="1" thickBot="1" x14ac:dyDescent="0.3">
      <c r="A1630" s="65" t="s">
        <v>3684</v>
      </c>
      <c r="B1630" s="71">
        <v>285</v>
      </c>
      <c r="C1630" s="65" t="s">
        <v>43</v>
      </c>
      <c r="D1630" s="71">
        <v>45</v>
      </c>
      <c r="E1630" s="65" t="s">
        <v>723</v>
      </c>
    </row>
    <row r="1631" spans="1:5" ht="15.75" hidden="1" thickBot="1" x14ac:dyDescent="0.3">
      <c r="A1631" s="65" t="s">
        <v>3684</v>
      </c>
      <c r="B1631" s="71">
        <v>285</v>
      </c>
      <c r="C1631" s="65" t="s">
        <v>43</v>
      </c>
      <c r="D1631" s="71">
        <v>90</v>
      </c>
      <c r="E1631" s="65" t="s">
        <v>725</v>
      </c>
    </row>
    <row r="1632" spans="1:5" ht="15.75" hidden="1" thickBot="1" x14ac:dyDescent="0.3">
      <c r="A1632" s="65" t="s">
        <v>3684</v>
      </c>
      <c r="B1632" s="71">
        <v>285</v>
      </c>
      <c r="C1632" s="65" t="s">
        <v>43</v>
      </c>
      <c r="D1632" s="71">
        <v>89</v>
      </c>
      <c r="E1632" s="65" t="s">
        <v>724</v>
      </c>
    </row>
    <row r="1633" spans="1:5" ht="15.75" hidden="1" thickBot="1" x14ac:dyDescent="0.3">
      <c r="A1633" s="65" t="s">
        <v>3684</v>
      </c>
      <c r="B1633" s="71">
        <v>285</v>
      </c>
      <c r="C1633" s="65" t="s">
        <v>43</v>
      </c>
      <c r="D1633" s="71">
        <v>177</v>
      </c>
      <c r="E1633" s="65" t="s">
        <v>726</v>
      </c>
    </row>
    <row r="1634" spans="1:5" ht="15.75" hidden="1" thickBot="1" x14ac:dyDescent="0.3">
      <c r="A1634" s="65" t="s">
        <v>3684</v>
      </c>
      <c r="B1634" s="71">
        <v>285</v>
      </c>
      <c r="C1634" s="65" t="s">
        <v>43</v>
      </c>
      <c r="D1634" s="71">
        <v>221</v>
      </c>
      <c r="E1634" s="65" t="s">
        <v>727</v>
      </c>
    </row>
    <row r="1635" spans="1:5" ht="15.75" hidden="1" thickBot="1" x14ac:dyDescent="0.3">
      <c r="A1635" s="65" t="s">
        <v>3684</v>
      </c>
      <c r="B1635" s="71">
        <v>285</v>
      </c>
      <c r="C1635" s="65" t="s">
        <v>43</v>
      </c>
      <c r="D1635" s="71">
        <v>222</v>
      </c>
      <c r="E1635" s="65" t="s">
        <v>728</v>
      </c>
    </row>
    <row r="1636" spans="1:5" ht="15.75" hidden="1" thickBot="1" x14ac:dyDescent="0.3">
      <c r="A1636" s="65" t="s">
        <v>3684</v>
      </c>
      <c r="B1636" s="71">
        <v>285</v>
      </c>
      <c r="C1636" s="65" t="s">
        <v>43</v>
      </c>
      <c r="D1636" s="71">
        <v>500</v>
      </c>
      <c r="E1636" s="65" t="s">
        <v>729</v>
      </c>
    </row>
    <row r="1637" spans="1:5" ht="15.75" hidden="1" thickBot="1" x14ac:dyDescent="0.3">
      <c r="A1637" s="65" t="s">
        <v>3684</v>
      </c>
      <c r="B1637" s="71">
        <v>285</v>
      </c>
      <c r="C1637" s="65" t="s">
        <v>43</v>
      </c>
      <c r="D1637" s="71">
        <v>501</v>
      </c>
      <c r="E1637" s="65" t="s">
        <v>730</v>
      </c>
    </row>
    <row r="1638" spans="1:5" ht="15.75" hidden="1" thickBot="1" x14ac:dyDescent="0.3">
      <c r="A1638" s="65" t="s">
        <v>3684</v>
      </c>
      <c r="B1638" s="71">
        <v>285</v>
      </c>
      <c r="C1638" s="65" t="s">
        <v>43</v>
      </c>
      <c r="D1638" s="71">
        <v>691</v>
      </c>
      <c r="E1638" s="65" t="s">
        <v>731</v>
      </c>
    </row>
    <row r="1639" spans="1:5" ht="15.75" hidden="1" thickBot="1" x14ac:dyDescent="0.3">
      <c r="A1639" s="65" t="s">
        <v>3684</v>
      </c>
      <c r="B1639" s="71">
        <v>593</v>
      </c>
      <c r="C1639" s="65" t="s">
        <v>44</v>
      </c>
      <c r="D1639" s="71">
        <v>177</v>
      </c>
      <c r="E1639" s="65" t="s">
        <v>1221</v>
      </c>
    </row>
    <row r="1640" spans="1:5" ht="15.75" hidden="1" thickBot="1" x14ac:dyDescent="0.3">
      <c r="A1640" s="65" t="s">
        <v>3684</v>
      </c>
      <c r="B1640" s="71">
        <v>593</v>
      </c>
      <c r="C1640" s="65" t="s">
        <v>44</v>
      </c>
      <c r="D1640" s="71">
        <v>300</v>
      </c>
      <c r="E1640" s="65" t="s">
        <v>1224</v>
      </c>
    </row>
    <row r="1641" spans="1:5" ht="15.75" hidden="1" thickBot="1" x14ac:dyDescent="0.3">
      <c r="A1641" s="65" t="s">
        <v>3684</v>
      </c>
      <c r="B1641" s="71">
        <v>593</v>
      </c>
      <c r="C1641" s="65" t="s">
        <v>44</v>
      </c>
      <c r="D1641" s="71">
        <v>250</v>
      </c>
      <c r="E1641" s="65" t="s">
        <v>1222</v>
      </c>
    </row>
    <row r="1642" spans="1:5" ht="15.75" hidden="1" thickBot="1" x14ac:dyDescent="0.3">
      <c r="A1642" s="65" t="s">
        <v>3684</v>
      </c>
      <c r="B1642" s="71">
        <v>593</v>
      </c>
      <c r="C1642" s="65" t="s">
        <v>44</v>
      </c>
      <c r="D1642" s="71">
        <v>265</v>
      </c>
      <c r="E1642" s="65" t="s">
        <v>1223</v>
      </c>
    </row>
    <row r="1643" spans="1:5" ht="15.75" hidden="1" thickBot="1" x14ac:dyDescent="0.3">
      <c r="A1643" s="65" t="s">
        <v>3684</v>
      </c>
      <c r="B1643" s="71">
        <v>593</v>
      </c>
      <c r="C1643" s="65" t="s">
        <v>44</v>
      </c>
      <c r="D1643" s="71">
        <v>550</v>
      </c>
      <c r="E1643" s="65" t="s">
        <v>1225</v>
      </c>
    </row>
    <row r="1644" spans="1:5" ht="15.75" hidden="1" thickBot="1" x14ac:dyDescent="0.3">
      <c r="A1644" s="65" t="s">
        <v>3684</v>
      </c>
      <c r="B1644" s="71">
        <v>593</v>
      </c>
      <c r="C1644" s="65" t="s">
        <v>44</v>
      </c>
      <c r="D1644" s="71">
        <v>605</v>
      </c>
      <c r="E1644" s="65" t="s">
        <v>1226</v>
      </c>
    </row>
    <row r="1645" spans="1:5" ht="15.75" hidden="1" thickBot="1" x14ac:dyDescent="0.3">
      <c r="A1645" s="65" t="s">
        <v>3684</v>
      </c>
      <c r="B1645" s="71">
        <v>593</v>
      </c>
      <c r="C1645" s="65" t="s">
        <v>44</v>
      </c>
      <c r="D1645" s="71">
        <v>779</v>
      </c>
      <c r="E1645" s="65" t="s">
        <v>1227</v>
      </c>
    </row>
    <row r="1646" spans="1:5" ht="15.75" hidden="1" thickBot="1" x14ac:dyDescent="0.3">
      <c r="A1646" s="65" t="s">
        <v>3684</v>
      </c>
      <c r="B1646" s="71">
        <v>185</v>
      </c>
      <c r="C1646" s="65" t="s">
        <v>45</v>
      </c>
      <c r="D1646" s="71">
        <v>45</v>
      </c>
      <c r="E1646" s="65" t="s">
        <v>632</v>
      </c>
    </row>
    <row r="1647" spans="1:5" ht="15.75" hidden="1" thickBot="1" x14ac:dyDescent="0.3">
      <c r="A1647" s="65" t="s">
        <v>3684</v>
      </c>
      <c r="B1647" s="71">
        <v>185</v>
      </c>
      <c r="C1647" s="65" t="s">
        <v>45</v>
      </c>
      <c r="D1647" s="71">
        <v>46</v>
      </c>
      <c r="E1647" s="65" t="s">
        <v>633</v>
      </c>
    </row>
    <row r="1648" spans="1:5" ht="15.75" hidden="1" thickBot="1" x14ac:dyDescent="0.3">
      <c r="A1648" s="65" t="s">
        <v>3684</v>
      </c>
      <c r="B1648" s="71">
        <v>185</v>
      </c>
      <c r="C1648" s="65" t="s">
        <v>45</v>
      </c>
      <c r="D1648" s="71">
        <v>89</v>
      </c>
      <c r="E1648" s="65" t="s">
        <v>634</v>
      </c>
    </row>
    <row r="1649" spans="1:5" ht="15.75" hidden="1" thickBot="1" x14ac:dyDescent="0.3">
      <c r="A1649" s="65" t="s">
        <v>3684</v>
      </c>
      <c r="B1649" s="71">
        <v>185</v>
      </c>
      <c r="C1649" s="65" t="s">
        <v>45</v>
      </c>
      <c r="D1649" s="71">
        <v>90</v>
      </c>
      <c r="E1649" s="65" t="s">
        <v>635</v>
      </c>
    </row>
    <row r="1650" spans="1:5" ht="15.75" hidden="1" thickBot="1" x14ac:dyDescent="0.3">
      <c r="A1650" s="65" t="s">
        <v>3684</v>
      </c>
      <c r="B1650" s="71">
        <v>185</v>
      </c>
      <c r="C1650" s="65" t="s">
        <v>45</v>
      </c>
      <c r="D1650" s="71">
        <v>178</v>
      </c>
      <c r="E1650" s="65" t="s">
        <v>637</v>
      </c>
    </row>
    <row r="1651" spans="1:5" ht="15.75" hidden="1" thickBot="1" x14ac:dyDescent="0.3">
      <c r="A1651" s="65" t="s">
        <v>3684</v>
      </c>
      <c r="B1651" s="71">
        <v>185</v>
      </c>
      <c r="C1651" s="65" t="s">
        <v>45</v>
      </c>
      <c r="D1651" s="71">
        <v>177</v>
      </c>
      <c r="E1651" s="65" t="s">
        <v>636</v>
      </c>
    </row>
    <row r="1652" spans="1:5" ht="15.75" hidden="1" thickBot="1" x14ac:dyDescent="0.3">
      <c r="A1652" s="65" t="s">
        <v>3684</v>
      </c>
      <c r="B1652" s="71">
        <v>185</v>
      </c>
      <c r="C1652" s="65" t="s">
        <v>45</v>
      </c>
      <c r="D1652" s="71">
        <v>691</v>
      </c>
      <c r="E1652" s="65" t="s">
        <v>642</v>
      </c>
    </row>
    <row r="1653" spans="1:5" ht="15.75" hidden="1" thickBot="1" x14ac:dyDescent="0.3">
      <c r="A1653" s="65" t="s">
        <v>3684</v>
      </c>
      <c r="B1653" s="71">
        <v>185</v>
      </c>
      <c r="C1653" s="65" t="s">
        <v>45</v>
      </c>
      <c r="D1653" s="71">
        <v>221</v>
      </c>
      <c r="E1653" s="65" t="s">
        <v>638</v>
      </c>
    </row>
    <row r="1654" spans="1:5" ht="15.75" hidden="1" thickBot="1" x14ac:dyDescent="0.3">
      <c r="A1654" s="65" t="s">
        <v>3684</v>
      </c>
      <c r="B1654" s="71">
        <v>185</v>
      </c>
      <c r="C1654" s="65" t="s">
        <v>45</v>
      </c>
      <c r="D1654" s="71">
        <v>265</v>
      </c>
      <c r="E1654" s="65" t="s">
        <v>639</v>
      </c>
    </row>
    <row r="1655" spans="1:5" ht="15.75" hidden="1" thickBot="1" x14ac:dyDescent="0.3">
      <c r="A1655" s="65" t="s">
        <v>3684</v>
      </c>
      <c r="B1655" s="71">
        <v>185</v>
      </c>
      <c r="C1655" s="65" t="s">
        <v>45</v>
      </c>
      <c r="D1655" s="71">
        <v>632</v>
      </c>
      <c r="E1655" s="65" t="s">
        <v>641</v>
      </c>
    </row>
    <row r="1656" spans="1:5" ht="15.75" hidden="1" thickBot="1" x14ac:dyDescent="0.3">
      <c r="A1656" s="65" t="s">
        <v>3684</v>
      </c>
      <c r="B1656" s="71">
        <v>185</v>
      </c>
      <c r="C1656" s="65" t="s">
        <v>45</v>
      </c>
      <c r="D1656" s="71">
        <v>735</v>
      </c>
      <c r="E1656" s="65" t="s">
        <v>643</v>
      </c>
    </row>
    <row r="1657" spans="1:5" ht="15.75" hidden="1" thickBot="1" x14ac:dyDescent="0.3">
      <c r="A1657" s="65" t="s">
        <v>3684</v>
      </c>
      <c r="B1657" s="71">
        <v>185</v>
      </c>
      <c r="C1657" s="65" t="s">
        <v>45</v>
      </c>
      <c r="D1657" s="71">
        <v>267</v>
      </c>
      <c r="E1657" s="65" t="s">
        <v>640</v>
      </c>
    </row>
    <row r="1658" spans="1:5" ht="15.75" hidden="1" thickBot="1" x14ac:dyDescent="0.3">
      <c r="A1658" s="65" t="s">
        <v>3684</v>
      </c>
      <c r="B1658" s="71">
        <v>805</v>
      </c>
      <c r="C1658" s="65" t="s">
        <v>46</v>
      </c>
      <c r="D1658" s="71">
        <v>177</v>
      </c>
      <c r="E1658" s="65" t="s">
        <v>1397</v>
      </c>
    </row>
    <row r="1659" spans="1:5" ht="15.75" hidden="1" thickBot="1" x14ac:dyDescent="0.3">
      <c r="A1659" s="65" t="s">
        <v>3684</v>
      </c>
      <c r="B1659" s="71">
        <v>805</v>
      </c>
      <c r="C1659" s="65" t="s">
        <v>46</v>
      </c>
      <c r="D1659" s="71">
        <v>265</v>
      </c>
      <c r="E1659" s="65" t="s">
        <v>1398</v>
      </c>
    </row>
    <row r="1660" spans="1:5" ht="15.75" hidden="1" thickBot="1" x14ac:dyDescent="0.3">
      <c r="A1660" s="65" t="s">
        <v>3684</v>
      </c>
      <c r="B1660" s="71">
        <v>805</v>
      </c>
      <c r="C1660" s="65" t="s">
        <v>46</v>
      </c>
      <c r="D1660" s="71">
        <v>353</v>
      </c>
      <c r="E1660" s="65" t="s">
        <v>1399</v>
      </c>
    </row>
    <row r="1661" spans="1:5" ht="15.75" hidden="1" thickBot="1" x14ac:dyDescent="0.3">
      <c r="A1661" s="65" t="s">
        <v>3684</v>
      </c>
      <c r="B1661" s="71">
        <v>445</v>
      </c>
      <c r="C1661" s="65" t="s">
        <v>47</v>
      </c>
      <c r="D1661" s="71">
        <v>89</v>
      </c>
      <c r="E1661" s="65" t="s">
        <v>986</v>
      </c>
    </row>
    <row r="1662" spans="1:5" ht="15.75" hidden="1" thickBot="1" x14ac:dyDescent="0.3">
      <c r="A1662" s="65" t="s">
        <v>3684</v>
      </c>
      <c r="B1662" s="71">
        <v>445</v>
      </c>
      <c r="C1662" s="65" t="s">
        <v>47</v>
      </c>
      <c r="D1662" s="71">
        <v>92</v>
      </c>
      <c r="E1662" s="65" t="s">
        <v>987</v>
      </c>
    </row>
    <row r="1663" spans="1:5" ht="15.75" hidden="1" thickBot="1" x14ac:dyDescent="0.3">
      <c r="A1663" s="65" t="s">
        <v>3684</v>
      </c>
      <c r="B1663" s="71">
        <v>445</v>
      </c>
      <c r="C1663" s="65" t="s">
        <v>47</v>
      </c>
      <c r="D1663" s="71">
        <v>90</v>
      </c>
      <c r="E1663" s="65" t="s">
        <v>953</v>
      </c>
    </row>
    <row r="1664" spans="1:5" ht="15.75" hidden="1" thickBot="1" x14ac:dyDescent="0.3">
      <c r="A1664" s="65" t="s">
        <v>3684</v>
      </c>
      <c r="B1664" s="71">
        <v>445</v>
      </c>
      <c r="C1664" s="65" t="s">
        <v>47</v>
      </c>
      <c r="D1664" s="71">
        <v>177</v>
      </c>
      <c r="E1664" s="65" t="s">
        <v>988</v>
      </c>
    </row>
    <row r="1665" spans="1:5" ht="15.75" hidden="1" thickBot="1" x14ac:dyDescent="0.3">
      <c r="A1665" s="65" t="s">
        <v>3684</v>
      </c>
      <c r="B1665" s="71">
        <v>445</v>
      </c>
      <c r="C1665" s="65" t="s">
        <v>47</v>
      </c>
      <c r="D1665" s="71">
        <v>223</v>
      </c>
      <c r="E1665" s="65" t="s">
        <v>990</v>
      </c>
    </row>
    <row r="1666" spans="1:5" ht="15.75" hidden="1" thickBot="1" x14ac:dyDescent="0.3">
      <c r="A1666" s="65" t="s">
        <v>3684</v>
      </c>
      <c r="B1666" s="71">
        <v>445</v>
      </c>
      <c r="C1666" s="65" t="s">
        <v>47</v>
      </c>
      <c r="D1666" s="71">
        <v>224</v>
      </c>
      <c r="E1666" s="65" t="s">
        <v>991</v>
      </c>
    </row>
    <row r="1667" spans="1:5" ht="15.75" hidden="1" thickBot="1" x14ac:dyDescent="0.3">
      <c r="A1667" s="65" t="s">
        <v>3684</v>
      </c>
      <c r="B1667" s="71">
        <v>445</v>
      </c>
      <c r="C1667" s="65" t="s">
        <v>47</v>
      </c>
      <c r="D1667" s="71">
        <v>225</v>
      </c>
      <c r="E1667" s="65" t="s">
        <v>992</v>
      </c>
    </row>
    <row r="1668" spans="1:5" ht="15.75" hidden="1" thickBot="1" x14ac:dyDescent="0.3">
      <c r="A1668" s="65" t="s">
        <v>3684</v>
      </c>
      <c r="B1668" s="71">
        <v>445</v>
      </c>
      <c r="C1668" s="65" t="s">
        <v>47</v>
      </c>
      <c r="D1668" s="71">
        <v>222</v>
      </c>
      <c r="E1668" s="65" t="s">
        <v>989</v>
      </c>
    </row>
    <row r="1669" spans="1:5" ht="15.75" hidden="1" thickBot="1" x14ac:dyDescent="0.3">
      <c r="A1669" s="65" t="s">
        <v>3684</v>
      </c>
      <c r="B1669" s="71">
        <v>445</v>
      </c>
      <c r="C1669" s="65" t="s">
        <v>47</v>
      </c>
      <c r="D1669" s="71">
        <v>456</v>
      </c>
      <c r="E1669" s="65" t="s">
        <v>993</v>
      </c>
    </row>
    <row r="1670" spans="1:5" ht="15.75" hidden="1" thickBot="1" x14ac:dyDescent="0.3">
      <c r="A1670" s="65" t="s">
        <v>3684</v>
      </c>
      <c r="B1670" s="71">
        <v>445</v>
      </c>
      <c r="C1670" s="65" t="s">
        <v>47</v>
      </c>
      <c r="D1670" s="71">
        <v>504</v>
      </c>
      <c r="E1670" s="65" t="s">
        <v>998</v>
      </c>
    </row>
    <row r="1671" spans="1:5" ht="15.75" hidden="1" thickBot="1" x14ac:dyDescent="0.3">
      <c r="A1671" s="65" t="s">
        <v>3684</v>
      </c>
      <c r="B1671" s="71">
        <v>445</v>
      </c>
      <c r="C1671" s="65" t="s">
        <v>47</v>
      </c>
      <c r="D1671" s="71">
        <v>502</v>
      </c>
      <c r="E1671" s="65" t="s">
        <v>996</v>
      </c>
    </row>
    <row r="1672" spans="1:5" ht="15.75" hidden="1" thickBot="1" x14ac:dyDescent="0.3">
      <c r="A1672" s="65" t="s">
        <v>3684</v>
      </c>
      <c r="B1672" s="71">
        <v>445</v>
      </c>
      <c r="C1672" s="65" t="s">
        <v>47</v>
      </c>
      <c r="D1672" s="71">
        <v>500</v>
      </c>
      <c r="E1672" s="65" t="s">
        <v>994</v>
      </c>
    </row>
    <row r="1673" spans="1:5" ht="15.75" hidden="1" thickBot="1" x14ac:dyDescent="0.3">
      <c r="A1673" s="65" t="s">
        <v>3684</v>
      </c>
      <c r="B1673" s="71">
        <v>445</v>
      </c>
      <c r="C1673" s="65" t="s">
        <v>47</v>
      </c>
      <c r="D1673" s="71">
        <v>501</v>
      </c>
      <c r="E1673" s="65" t="s">
        <v>995</v>
      </c>
    </row>
    <row r="1674" spans="1:5" ht="15.75" hidden="1" thickBot="1" x14ac:dyDescent="0.3">
      <c r="A1674" s="65" t="s">
        <v>3684</v>
      </c>
      <c r="B1674" s="71">
        <v>445</v>
      </c>
      <c r="C1674" s="65" t="s">
        <v>47</v>
      </c>
      <c r="D1674" s="71">
        <v>503</v>
      </c>
      <c r="E1674" s="65" t="s">
        <v>997</v>
      </c>
    </row>
    <row r="1675" spans="1:5" ht="15.75" hidden="1" thickBot="1" x14ac:dyDescent="0.3">
      <c r="A1675" s="65" t="s">
        <v>3684</v>
      </c>
      <c r="B1675" s="71">
        <v>445</v>
      </c>
      <c r="C1675" s="65" t="s">
        <v>47</v>
      </c>
      <c r="D1675" s="71">
        <v>632</v>
      </c>
      <c r="E1675" s="65" t="s">
        <v>999</v>
      </c>
    </row>
    <row r="1676" spans="1:5" ht="15.75" hidden="1" thickBot="1" x14ac:dyDescent="0.3">
      <c r="A1676" s="65" t="s">
        <v>3684</v>
      </c>
      <c r="B1676" s="71">
        <v>445</v>
      </c>
      <c r="C1676" s="65" t="s">
        <v>47</v>
      </c>
      <c r="D1676" s="71">
        <v>640</v>
      </c>
      <c r="E1676" s="65" t="s">
        <v>1000</v>
      </c>
    </row>
    <row r="1677" spans="1:5" ht="15.75" hidden="1" thickBot="1" x14ac:dyDescent="0.3">
      <c r="A1677" s="65" t="s">
        <v>3684</v>
      </c>
      <c r="B1677" s="71">
        <v>445</v>
      </c>
      <c r="C1677" s="65" t="s">
        <v>47</v>
      </c>
      <c r="D1677" s="71">
        <v>656</v>
      </c>
      <c r="E1677" s="65" t="s">
        <v>1001</v>
      </c>
    </row>
    <row r="1678" spans="1:5" ht="15.75" hidden="1" thickBot="1" x14ac:dyDescent="0.3">
      <c r="A1678" s="65" t="s">
        <v>3684</v>
      </c>
      <c r="B1678" s="71">
        <v>445</v>
      </c>
      <c r="C1678" s="65" t="s">
        <v>47</v>
      </c>
      <c r="D1678" s="71">
        <v>691</v>
      </c>
      <c r="E1678" s="65" t="s">
        <v>1002</v>
      </c>
    </row>
    <row r="1679" spans="1:5" ht="15.75" hidden="1" thickBot="1" x14ac:dyDescent="0.3">
      <c r="A1679" s="65" t="s">
        <v>3684</v>
      </c>
      <c r="B1679" s="71">
        <v>445</v>
      </c>
      <c r="C1679" s="65" t="s">
        <v>47</v>
      </c>
      <c r="D1679" s="71">
        <v>735</v>
      </c>
      <c r="E1679" s="65" t="s">
        <v>1003</v>
      </c>
    </row>
    <row r="1680" spans="1:5" ht="15.75" hidden="1" thickBot="1" x14ac:dyDescent="0.3">
      <c r="A1680" s="65" t="s">
        <v>3684</v>
      </c>
      <c r="B1680" s="71">
        <v>445</v>
      </c>
      <c r="C1680" s="65" t="s">
        <v>47</v>
      </c>
      <c r="D1680" s="71">
        <v>779</v>
      </c>
      <c r="E1680" s="65" t="s">
        <v>1004</v>
      </c>
    </row>
    <row r="1681" spans="1:5" ht="15.75" hidden="1" thickBot="1" x14ac:dyDescent="0.3">
      <c r="A1681" s="65" t="s">
        <v>3684</v>
      </c>
      <c r="B1681" s="71">
        <v>445</v>
      </c>
      <c r="C1681" s="65" t="s">
        <v>47</v>
      </c>
      <c r="D1681" s="71">
        <v>780</v>
      </c>
      <c r="E1681" s="65" t="s">
        <v>1005</v>
      </c>
    </row>
    <row r="1682" spans="1:5" ht="15.75" hidden="1" thickBot="1" x14ac:dyDescent="0.3">
      <c r="A1682" s="65" t="s">
        <v>3684</v>
      </c>
      <c r="B1682" s="71">
        <v>445</v>
      </c>
      <c r="C1682" s="65" t="s">
        <v>47</v>
      </c>
      <c r="D1682" s="71">
        <v>867</v>
      </c>
      <c r="E1682" s="65" t="s">
        <v>1006</v>
      </c>
    </row>
    <row r="1683" spans="1:5" ht="15.75" hidden="1" thickBot="1" x14ac:dyDescent="0.3">
      <c r="A1683" s="65" t="s">
        <v>3684</v>
      </c>
      <c r="B1683" s="71">
        <v>428</v>
      </c>
      <c r="C1683" s="65" t="s">
        <v>48</v>
      </c>
      <c r="D1683" s="71">
        <v>1</v>
      </c>
      <c r="E1683" s="65" t="s">
        <v>932</v>
      </c>
    </row>
    <row r="1684" spans="1:5" ht="15.75" hidden="1" thickBot="1" x14ac:dyDescent="0.3">
      <c r="A1684" s="65" t="s">
        <v>3684</v>
      </c>
      <c r="B1684" s="71">
        <v>428</v>
      </c>
      <c r="C1684" s="65" t="s">
        <v>48</v>
      </c>
      <c r="D1684" s="71">
        <v>501</v>
      </c>
      <c r="E1684" s="65" t="s">
        <v>935</v>
      </c>
    </row>
    <row r="1685" spans="1:5" ht="15.75" hidden="1" thickBot="1" x14ac:dyDescent="0.3">
      <c r="A1685" s="65" t="s">
        <v>3684</v>
      </c>
      <c r="B1685" s="71">
        <v>428</v>
      </c>
      <c r="C1685" s="65" t="s">
        <v>48</v>
      </c>
      <c r="D1685" s="71">
        <v>634</v>
      </c>
      <c r="E1685" s="65" t="s">
        <v>938</v>
      </c>
    </row>
    <row r="1686" spans="1:5" ht="15.75" hidden="1" thickBot="1" x14ac:dyDescent="0.3">
      <c r="A1686" s="65" t="s">
        <v>3684</v>
      </c>
      <c r="B1686" s="71">
        <v>428</v>
      </c>
      <c r="C1686" s="65" t="s">
        <v>48</v>
      </c>
      <c r="D1686" s="71">
        <v>89</v>
      </c>
      <c r="E1686" s="65" t="s">
        <v>933</v>
      </c>
    </row>
    <row r="1687" spans="1:5" ht="15.75" hidden="1" thickBot="1" x14ac:dyDescent="0.3">
      <c r="A1687" s="65" t="s">
        <v>3684</v>
      </c>
      <c r="B1687" s="71">
        <v>428</v>
      </c>
      <c r="C1687" s="65" t="s">
        <v>48</v>
      </c>
      <c r="D1687" s="71">
        <v>692</v>
      </c>
      <c r="E1687" s="65" t="s">
        <v>941</v>
      </c>
    </row>
    <row r="1688" spans="1:5" ht="15.75" hidden="1" thickBot="1" x14ac:dyDescent="0.3">
      <c r="A1688" s="65" t="s">
        <v>3684</v>
      </c>
      <c r="B1688" s="71">
        <v>428</v>
      </c>
      <c r="C1688" s="65" t="s">
        <v>48</v>
      </c>
      <c r="D1688" s="71">
        <v>500</v>
      </c>
      <c r="E1688" s="65" t="s">
        <v>934</v>
      </c>
    </row>
    <row r="1689" spans="1:5" ht="15.75" hidden="1" thickBot="1" x14ac:dyDescent="0.3">
      <c r="A1689" s="65" t="s">
        <v>3684</v>
      </c>
      <c r="B1689" s="71">
        <v>428</v>
      </c>
      <c r="C1689" s="65" t="s">
        <v>48</v>
      </c>
      <c r="D1689" s="71">
        <v>555</v>
      </c>
      <c r="E1689" s="65" t="s">
        <v>936</v>
      </c>
    </row>
    <row r="1690" spans="1:5" ht="15.75" hidden="1" thickBot="1" x14ac:dyDescent="0.3">
      <c r="A1690" s="65" t="s">
        <v>3684</v>
      </c>
      <c r="B1690" s="71">
        <v>428</v>
      </c>
      <c r="C1690" s="65" t="s">
        <v>48</v>
      </c>
      <c r="D1690" s="71">
        <v>632</v>
      </c>
      <c r="E1690" s="65" t="s">
        <v>937</v>
      </c>
    </row>
    <row r="1691" spans="1:5" ht="15.75" hidden="1" thickBot="1" x14ac:dyDescent="0.3">
      <c r="A1691" s="65" t="s">
        <v>3684</v>
      </c>
      <c r="B1691" s="71">
        <v>428</v>
      </c>
      <c r="C1691" s="65" t="s">
        <v>48</v>
      </c>
      <c r="D1691" s="71">
        <v>691</v>
      </c>
      <c r="E1691" s="65" t="s">
        <v>940</v>
      </c>
    </row>
    <row r="1692" spans="1:5" ht="15.75" hidden="1" thickBot="1" x14ac:dyDescent="0.3">
      <c r="A1692" s="65" t="s">
        <v>3684</v>
      </c>
      <c r="B1692" s="71">
        <v>428</v>
      </c>
      <c r="C1692" s="65" t="s">
        <v>48</v>
      </c>
      <c r="D1692" s="71">
        <v>645</v>
      </c>
      <c r="E1692" s="65" t="s">
        <v>939</v>
      </c>
    </row>
    <row r="1693" spans="1:5" ht="15.75" hidden="1" thickBot="1" x14ac:dyDescent="0.3">
      <c r="A1693" s="65" t="s">
        <v>3684</v>
      </c>
      <c r="B1693" s="71">
        <v>428</v>
      </c>
      <c r="C1693" s="65" t="s">
        <v>48</v>
      </c>
      <c r="D1693" s="71">
        <v>735</v>
      </c>
      <c r="E1693" s="65" t="s">
        <v>942</v>
      </c>
    </row>
    <row r="1694" spans="1:5" ht="15.75" hidden="1" thickBot="1" x14ac:dyDescent="0.3">
      <c r="A1694" s="65" t="s">
        <v>3684</v>
      </c>
      <c r="B1694" s="71">
        <v>428</v>
      </c>
      <c r="C1694" s="65" t="s">
        <v>48</v>
      </c>
      <c r="D1694" s="71">
        <v>736</v>
      </c>
      <c r="E1694" s="65" t="s">
        <v>943</v>
      </c>
    </row>
    <row r="1695" spans="1:5" ht="15.75" hidden="1" thickBot="1" x14ac:dyDescent="0.3">
      <c r="A1695" s="65" t="s">
        <v>3684</v>
      </c>
      <c r="B1695" s="71">
        <v>410</v>
      </c>
      <c r="C1695" s="65" t="s">
        <v>49</v>
      </c>
      <c r="D1695" s="71">
        <v>89</v>
      </c>
      <c r="E1695" s="65" t="s">
        <v>909</v>
      </c>
    </row>
    <row r="1696" spans="1:5" ht="15.75" hidden="1" thickBot="1" x14ac:dyDescent="0.3">
      <c r="A1696" s="65" t="s">
        <v>3684</v>
      </c>
      <c r="B1696" s="71">
        <v>410</v>
      </c>
      <c r="C1696" s="65" t="s">
        <v>49</v>
      </c>
      <c r="D1696" s="71">
        <v>177</v>
      </c>
      <c r="E1696" s="65" t="s">
        <v>887</v>
      </c>
    </row>
    <row r="1697" spans="1:5" ht="15.75" hidden="1" thickBot="1" x14ac:dyDescent="0.3">
      <c r="A1697" s="65" t="s">
        <v>3684</v>
      </c>
      <c r="B1697" s="71">
        <v>410</v>
      </c>
      <c r="C1697" s="65" t="s">
        <v>49</v>
      </c>
      <c r="D1697" s="71">
        <v>221</v>
      </c>
      <c r="E1697" s="65" t="s">
        <v>910</v>
      </c>
    </row>
    <row r="1698" spans="1:5" ht="15.75" hidden="1" thickBot="1" x14ac:dyDescent="0.3">
      <c r="A1698" s="65" t="s">
        <v>3684</v>
      </c>
      <c r="B1698" s="71">
        <v>410</v>
      </c>
      <c r="C1698" s="65" t="s">
        <v>49</v>
      </c>
      <c r="D1698" s="71">
        <v>265</v>
      </c>
      <c r="E1698" s="65" t="s">
        <v>911</v>
      </c>
    </row>
    <row r="1699" spans="1:5" ht="15.75" hidden="1" thickBot="1" x14ac:dyDescent="0.3">
      <c r="A1699" s="65" t="s">
        <v>3684</v>
      </c>
      <c r="B1699" s="71">
        <v>410</v>
      </c>
      <c r="C1699" s="65" t="s">
        <v>49</v>
      </c>
      <c r="D1699" s="71">
        <v>779</v>
      </c>
      <c r="E1699" s="65" t="s">
        <v>912</v>
      </c>
    </row>
    <row r="1700" spans="1:5" ht="15.75" hidden="1" thickBot="1" x14ac:dyDescent="0.3">
      <c r="A1700" s="65" t="s">
        <v>3684</v>
      </c>
      <c r="B1700" s="71">
        <v>410</v>
      </c>
      <c r="C1700" s="65" t="s">
        <v>49</v>
      </c>
      <c r="D1700" s="71">
        <v>781</v>
      </c>
      <c r="E1700" s="65" t="s">
        <v>913</v>
      </c>
    </row>
    <row r="1701" spans="1:5" ht="15.75" hidden="1" thickBot="1" x14ac:dyDescent="0.3">
      <c r="A1701" s="65" t="s">
        <v>3684</v>
      </c>
      <c r="B1701" s="71">
        <v>35</v>
      </c>
      <c r="C1701" s="65" t="s">
        <v>50</v>
      </c>
      <c r="D1701" s="71">
        <v>90</v>
      </c>
      <c r="E1701" s="65" t="s">
        <v>391</v>
      </c>
    </row>
    <row r="1702" spans="1:5" ht="15.75" hidden="1" thickBot="1" x14ac:dyDescent="0.3">
      <c r="A1702" s="65" t="s">
        <v>3684</v>
      </c>
      <c r="B1702" s="71">
        <v>35</v>
      </c>
      <c r="C1702" s="65" t="s">
        <v>50</v>
      </c>
      <c r="D1702" s="71">
        <v>134</v>
      </c>
      <c r="E1702" s="65" t="s">
        <v>394</v>
      </c>
    </row>
    <row r="1703" spans="1:5" ht="15.75" hidden="1" thickBot="1" x14ac:dyDescent="0.3">
      <c r="A1703" s="65" t="s">
        <v>3684</v>
      </c>
      <c r="B1703" s="71">
        <v>35</v>
      </c>
      <c r="C1703" s="65" t="s">
        <v>50</v>
      </c>
      <c r="D1703" s="71">
        <v>739</v>
      </c>
      <c r="E1703" s="65" t="s">
        <v>412</v>
      </c>
    </row>
    <row r="1704" spans="1:5" ht="15.75" hidden="1" thickBot="1" x14ac:dyDescent="0.3">
      <c r="A1704" s="65" t="s">
        <v>3684</v>
      </c>
      <c r="B1704" s="71">
        <v>35</v>
      </c>
      <c r="C1704" s="65" t="s">
        <v>50</v>
      </c>
      <c r="D1704" s="71">
        <v>133</v>
      </c>
      <c r="E1704" s="65" t="s">
        <v>393</v>
      </c>
    </row>
    <row r="1705" spans="1:5" ht="15.75" hidden="1" thickBot="1" x14ac:dyDescent="0.3">
      <c r="A1705" s="65" t="s">
        <v>3684</v>
      </c>
      <c r="B1705" s="71">
        <v>35</v>
      </c>
      <c r="C1705" s="65" t="s">
        <v>50</v>
      </c>
      <c r="D1705" s="71">
        <v>181</v>
      </c>
      <c r="E1705" s="65" t="s">
        <v>396</v>
      </c>
    </row>
    <row r="1706" spans="1:5" ht="15.75" hidden="1" thickBot="1" x14ac:dyDescent="0.3">
      <c r="A1706" s="65" t="s">
        <v>3684</v>
      </c>
      <c r="B1706" s="71">
        <v>35</v>
      </c>
      <c r="C1706" s="65" t="s">
        <v>50</v>
      </c>
      <c r="D1706" s="71">
        <v>182</v>
      </c>
      <c r="E1706" s="65" t="s">
        <v>397</v>
      </c>
    </row>
    <row r="1707" spans="1:5" ht="15.75" hidden="1" thickBot="1" x14ac:dyDescent="0.3">
      <c r="A1707" s="65" t="s">
        <v>3684</v>
      </c>
      <c r="B1707" s="71">
        <v>35</v>
      </c>
      <c r="C1707" s="65" t="s">
        <v>50</v>
      </c>
      <c r="D1707" s="71">
        <v>177</v>
      </c>
      <c r="E1707" s="65" t="s">
        <v>395</v>
      </c>
    </row>
    <row r="1708" spans="1:5" ht="15.75" hidden="1" thickBot="1" x14ac:dyDescent="0.3">
      <c r="A1708" s="65" t="s">
        <v>3684</v>
      </c>
      <c r="B1708" s="71">
        <v>35</v>
      </c>
      <c r="C1708" s="65" t="s">
        <v>50</v>
      </c>
      <c r="D1708" s="71">
        <v>315</v>
      </c>
      <c r="E1708" s="65" t="s">
        <v>398</v>
      </c>
    </row>
    <row r="1709" spans="1:5" ht="15.75" hidden="1" thickBot="1" x14ac:dyDescent="0.3">
      <c r="A1709" s="65" t="s">
        <v>3684</v>
      </c>
      <c r="B1709" s="71">
        <v>35</v>
      </c>
      <c r="C1709" s="65" t="s">
        <v>50</v>
      </c>
      <c r="D1709" s="71">
        <v>353</v>
      </c>
      <c r="E1709" s="65" t="s">
        <v>399</v>
      </c>
    </row>
    <row r="1710" spans="1:5" ht="15.75" hidden="1" thickBot="1" x14ac:dyDescent="0.3">
      <c r="A1710" s="65" t="s">
        <v>3684</v>
      </c>
      <c r="B1710" s="71">
        <v>35</v>
      </c>
      <c r="C1710" s="65" t="s">
        <v>50</v>
      </c>
      <c r="D1710" s="71">
        <v>456</v>
      </c>
      <c r="E1710" s="65" t="s">
        <v>400</v>
      </c>
    </row>
    <row r="1711" spans="1:5" ht="15.75" hidden="1" thickBot="1" x14ac:dyDescent="0.3">
      <c r="A1711" s="65" t="s">
        <v>3684</v>
      </c>
      <c r="B1711" s="71">
        <v>35</v>
      </c>
      <c r="C1711" s="65" t="s">
        <v>50</v>
      </c>
      <c r="D1711" s="71">
        <v>95</v>
      </c>
      <c r="E1711" s="65" t="s">
        <v>392</v>
      </c>
    </row>
    <row r="1712" spans="1:5" ht="15.75" hidden="1" thickBot="1" x14ac:dyDescent="0.3">
      <c r="A1712" s="65" t="s">
        <v>3684</v>
      </c>
      <c r="B1712" s="71">
        <v>35</v>
      </c>
      <c r="C1712" s="65" t="s">
        <v>50</v>
      </c>
      <c r="D1712" s="71">
        <v>501</v>
      </c>
      <c r="E1712" s="65" t="s">
        <v>401</v>
      </c>
    </row>
    <row r="1713" spans="1:5" ht="15.75" hidden="1" thickBot="1" x14ac:dyDescent="0.3">
      <c r="A1713" s="65" t="s">
        <v>3684</v>
      </c>
      <c r="B1713" s="71">
        <v>35</v>
      </c>
      <c r="C1713" s="65" t="s">
        <v>50</v>
      </c>
      <c r="D1713" s="71">
        <v>504</v>
      </c>
      <c r="E1713" s="65" t="s">
        <v>404</v>
      </c>
    </row>
    <row r="1714" spans="1:5" ht="15.75" hidden="1" thickBot="1" x14ac:dyDescent="0.3">
      <c r="A1714" s="65" t="s">
        <v>3684</v>
      </c>
      <c r="B1714" s="71">
        <v>35</v>
      </c>
      <c r="C1714" s="65" t="s">
        <v>50</v>
      </c>
      <c r="D1714" s="71">
        <v>505</v>
      </c>
      <c r="E1714" s="65" t="s">
        <v>405</v>
      </c>
    </row>
    <row r="1715" spans="1:5" ht="15.75" hidden="1" thickBot="1" x14ac:dyDescent="0.3">
      <c r="A1715" s="65" t="s">
        <v>3684</v>
      </c>
      <c r="B1715" s="71">
        <v>35</v>
      </c>
      <c r="C1715" s="65" t="s">
        <v>50</v>
      </c>
      <c r="D1715" s="71">
        <v>502</v>
      </c>
      <c r="E1715" s="65" t="s">
        <v>402</v>
      </c>
    </row>
    <row r="1716" spans="1:5" ht="15.75" hidden="1" thickBot="1" x14ac:dyDescent="0.3">
      <c r="A1716" s="65" t="s">
        <v>3684</v>
      </c>
      <c r="B1716" s="71">
        <v>35</v>
      </c>
      <c r="C1716" s="65" t="s">
        <v>50</v>
      </c>
      <c r="D1716" s="71">
        <v>503</v>
      </c>
      <c r="E1716" s="65" t="s">
        <v>403</v>
      </c>
    </row>
    <row r="1717" spans="1:5" ht="15.75" hidden="1" thickBot="1" x14ac:dyDescent="0.3">
      <c r="A1717" s="65" t="s">
        <v>3684</v>
      </c>
      <c r="B1717" s="71">
        <v>35</v>
      </c>
      <c r="C1717" s="65" t="s">
        <v>50</v>
      </c>
      <c r="D1717" s="71">
        <v>544</v>
      </c>
      <c r="E1717" s="65" t="s">
        <v>406</v>
      </c>
    </row>
    <row r="1718" spans="1:5" ht="15.75" hidden="1" thickBot="1" x14ac:dyDescent="0.3">
      <c r="A1718" s="65" t="s">
        <v>3684</v>
      </c>
      <c r="B1718" s="71">
        <v>35</v>
      </c>
      <c r="C1718" s="65" t="s">
        <v>50</v>
      </c>
      <c r="D1718" s="71">
        <v>632</v>
      </c>
      <c r="E1718" s="65" t="s">
        <v>408</v>
      </c>
    </row>
    <row r="1719" spans="1:5" ht="15.75" hidden="1" thickBot="1" x14ac:dyDescent="0.3">
      <c r="A1719" s="65" t="s">
        <v>3684</v>
      </c>
      <c r="B1719" s="71">
        <v>35</v>
      </c>
      <c r="C1719" s="65" t="s">
        <v>50</v>
      </c>
      <c r="D1719" s="71">
        <v>735</v>
      </c>
      <c r="E1719" s="65" t="s">
        <v>409</v>
      </c>
    </row>
    <row r="1720" spans="1:5" ht="15.75" hidden="1" thickBot="1" x14ac:dyDescent="0.3">
      <c r="A1720" s="65" t="s">
        <v>3684</v>
      </c>
      <c r="B1720" s="71">
        <v>35</v>
      </c>
      <c r="C1720" s="65" t="s">
        <v>50</v>
      </c>
      <c r="D1720" s="71">
        <v>737</v>
      </c>
      <c r="E1720" s="65" t="s">
        <v>411</v>
      </c>
    </row>
    <row r="1721" spans="1:5" ht="15.75" hidden="1" thickBot="1" x14ac:dyDescent="0.3">
      <c r="A1721" s="65" t="s">
        <v>3684</v>
      </c>
      <c r="B1721" s="71">
        <v>35</v>
      </c>
      <c r="C1721" s="65" t="s">
        <v>50</v>
      </c>
      <c r="D1721" s="71">
        <v>867</v>
      </c>
      <c r="E1721" s="65" t="s">
        <v>415</v>
      </c>
    </row>
    <row r="1722" spans="1:5" ht="15.75" hidden="1" thickBot="1" x14ac:dyDescent="0.3">
      <c r="A1722" s="65" t="s">
        <v>3684</v>
      </c>
      <c r="B1722" s="71">
        <v>35</v>
      </c>
      <c r="C1722" s="65" t="s">
        <v>50</v>
      </c>
      <c r="D1722" s="71">
        <v>736</v>
      </c>
      <c r="E1722" s="65" t="s">
        <v>410</v>
      </c>
    </row>
    <row r="1723" spans="1:5" ht="15.75" hidden="1" thickBot="1" x14ac:dyDescent="0.3">
      <c r="A1723" s="65" t="s">
        <v>3684</v>
      </c>
      <c r="B1723" s="71">
        <v>35</v>
      </c>
      <c r="C1723" s="65" t="s">
        <v>50</v>
      </c>
      <c r="D1723" s="71">
        <v>564</v>
      </c>
      <c r="E1723" s="65" t="s">
        <v>407</v>
      </c>
    </row>
    <row r="1724" spans="1:5" ht="15.75" hidden="1" thickBot="1" x14ac:dyDescent="0.3">
      <c r="A1724" s="65" t="s">
        <v>3684</v>
      </c>
      <c r="B1724" s="71">
        <v>35</v>
      </c>
      <c r="C1724" s="65" t="s">
        <v>50</v>
      </c>
      <c r="D1724" s="71">
        <v>780</v>
      </c>
      <c r="E1724" s="65" t="s">
        <v>414</v>
      </c>
    </row>
    <row r="1725" spans="1:5" ht="15.75" hidden="1" thickBot="1" x14ac:dyDescent="0.3">
      <c r="A1725" s="65" t="s">
        <v>3684</v>
      </c>
      <c r="B1725" s="71">
        <v>35</v>
      </c>
      <c r="C1725" s="65" t="s">
        <v>50</v>
      </c>
      <c r="D1725" s="71">
        <v>779</v>
      </c>
      <c r="E1725" s="65" t="s">
        <v>413</v>
      </c>
    </row>
    <row r="1726" spans="1:5" ht="15.75" hidden="1" thickBot="1" x14ac:dyDescent="0.3">
      <c r="A1726" s="65" t="s">
        <v>3684</v>
      </c>
      <c r="B1726" s="71">
        <v>754</v>
      </c>
      <c r="C1726" s="65" t="s">
        <v>51</v>
      </c>
      <c r="D1726" s="71">
        <v>1</v>
      </c>
      <c r="E1726" s="65" t="s">
        <v>1308</v>
      </c>
    </row>
    <row r="1727" spans="1:5" ht="15.75" hidden="1" thickBot="1" x14ac:dyDescent="0.3">
      <c r="A1727" s="65" t="s">
        <v>3684</v>
      </c>
      <c r="B1727" s="71">
        <v>754</v>
      </c>
      <c r="C1727" s="65" t="s">
        <v>51</v>
      </c>
      <c r="D1727" s="71">
        <v>49</v>
      </c>
      <c r="E1727" s="65" t="s">
        <v>1309</v>
      </c>
    </row>
    <row r="1728" spans="1:5" ht="15.75" hidden="1" thickBot="1" x14ac:dyDescent="0.3">
      <c r="A1728" s="65" t="s">
        <v>3684</v>
      </c>
      <c r="B1728" s="71">
        <v>754</v>
      </c>
      <c r="C1728" s="65" t="s">
        <v>51</v>
      </c>
      <c r="D1728" s="71">
        <v>456</v>
      </c>
      <c r="E1728" s="65" t="s">
        <v>1310</v>
      </c>
    </row>
    <row r="1729" spans="1:5" ht="15.75" hidden="1" thickBot="1" x14ac:dyDescent="0.3">
      <c r="A1729" s="65" t="s">
        <v>3684</v>
      </c>
      <c r="B1729" s="71">
        <v>754</v>
      </c>
      <c r="C1729" s="65" t="s">
        <v>51</v>
      </c>
      <c r="D1729" s="71">
        <v>500</v>
      </c>
      <c r="E1729" s="65" t="s">
        <v>1311</v>
      </c>
    </row>
    <row r="1730" spans="1:5" ht="15.75" hidden="1" thickBot="1" x14ac:dyDescent="0.3">
      <c r="A1730" s="65" t="s">
        <v>3684</v>
      </c>
      <c r="B1730" s="71">
        <v>754</v>
      </c>
      <c r="C1730" s="65" t="s">
        <v>51</v>
      </c>
      <c r="D1730" s="71">
        <v>735</v>
      </c>
      <c r="E1730" s="65" t="s">
        <v>1312</v>
      </c>
    </row>
    <row r="1731" spans="1:5" ht="15.75" hidden="1" thickBot="1" x14ac:dyDescent="0.3">
      <c r="A1731" s="65" t="s">
        <v>3684</v>
      </c>
      <c r="B1731" s="71">
        <v>754</v>
      </c>
      <c r="C1731" s="65" t="s">
        <v>51</v>
      </c>
      <c r="D1731" s="71">
        <v>736</v>
      </c>
      <c r="E1731" s="65" t="s">
        <v>1313</v>
      </c>
    </row>
    <row r="1732" spans="1:5" ht="15.75" hidden="1" thickBot="1" x14ac:dyDescent="0.3">
      <c r="A1732" s="65" t="s">
        <v>3684</v>
      </c>
      <c r="B1732" s="71">
        <v>754</v>
      </c>
      <c r="C1732" s="65" t="s">
        <v>51</v>
      </c>
      <c r="D1732" s="71">
        <v>779</v>
      </c>
      <c r="E1732" s="65" t="s">
        <v>1314</v>
      </c>
    </row>
    <row r="1733" spans="1:5" ht="15.75" hidden="1" thickBot="1" x14ac:dyDescent="0.3">
      <c r="A1733" s="65" t="s">
        <v>3684</v>
      </c>
      <c r="B1733" s="71">
        <v>390</v>
      </c>
      <c r="C1733" s="65" t="s">
        <v>52</v>
      </c>
      <c r="D1733" s="71">
        <v>45</v>
      </c>
      <c r="E1733" s="65" t="s">
        <v>846</v>
      </c>
    </row>
    <row r="1734" spans="1:5" ht="15.75" hidden="1" thickBot="1" x14ac:dyDescent="0.3">
      <c r="A1734" s="65" t="s">
        <v>3684</v>
      </c>
      <c r="B1734" s="71">
        <v>390</v>
      </c>
      <c r="C1734" s="65" t="s">
        <v>52</v>
      </c>
      <c r="D1734" s="71">
        <v>89</v>
      </c>
      <c r="E1734" s="65" t="s">
        <v>847</v>
      </c>
    </row>
    <row r="1735" spans="1:5" ht="15.75" hidden="1" thickBot="1" x14ac:dyDescent="0.3">
      <c r="A1735" s="65" t="s">
        <v>3684</v>
      </c>
      <c r="B1735" s="71">
        <v>390</v>
      </c>
      <c r="C1735" s="65" t="s">
        <v>52</v>
      </c>
      <c r="D1735" s="71">
        <v>90</v>
      </c>
      <c r="E1735" s="65" t="s">
        <v>848</v>
      </c>
    </row>
    <row r="1736" spans="1:5" ht="15.75" hidden="1" thickBot="1" x14ac:dyDescent="0.3">
      <c r="A1736" s="65" t="s">
        <v>3684</v>
      </c>
      <c r="B1736" s="71">
        <v>390</v>
      </c>
      <c r="C1736" s="65" t="s">
        <v>52</v>
      </c>
      <c r="D1736" s="71">
        <v>221</v>
      </c>
      <c r="E1736" s="65" t="s">
        <v>849</v>
      </c>
    </row>
    <row r="1737" spans="1:5" ht="15.75" hidden="1" thickBot="1" x14ac:dyDescent="0.3">
      <c r="A1737" s="65" t="s">
        <v>3684</v>
      </c>
      <c r="B1737" s="71">
        <v>390</v>
      </c>
      <c r="C1737" s="65" t="s">
        <v>52</v>
      </c>
      <c r="D1737" s="71">
        <v>265</v>
      </c>
      <c r="E1737" s="65" t="s">
        <v>850</v>
      </c>
    </row>
    <row r="1738" spans="1:5" ht="15.75" hidden="1" thickBot="1" x14ac:dyDescent="0.3">
      <c r="A1738" s="65" t="s">
        <v>3684</v>
      </c>
      <c r="B1738" s="71">
        <v>390</v>
      </c>
      <c r="C1738" s="65" t="s">
        <v>52</v>
      </c>
      <c r="D1738" s="71">
        <v>456</v>
      </c>
      <c r="E1738" s="65" t="s">
        <v>851</v>
      </c>
    </row>
    <row r="1739" spans="1:5" ht="15.75" hidden="1" thickBot="1" x14ac:dyDescent="0.3">
      <c r="A1739" s="65" t="s">
        <v>3684</v>
      </c>
      <c r="B1739" s="71">
        <v>390</v>
      </c>
      <c r="C1739" s="65" t="s">
        <v>52</v>
      </c>
      <c r="D1739" s="71">
        <v>457</v>
      </c>
      <c r="E1739" s="65" t="s">
        <v>852</v>
      </c>
    </row>
    <row r="1740" spans="1:5" ht="15.75" hidden="1" thickBot="1" x14ac:dyDescent="0.3">
      <c r="A1740" s="65" t="s">
        <v>3684</v>
      </c>
      <c r="B1740" s="71">
        <v>390</v>
      </c>
      <c r="C1740" s="65" t="s">
        <v>52</v>
      </c>
      <c r="D1740" s="71">
        <v>460</v>
      </c>
      <c r="E1740" s="65" t="s">
        <v>853</v>
      </c>
    </row>
    <row r="1741" spans="1:5" ht="15.75" hidden="1" thickBot="1" x14ac:dyDescent="0.3">
      <c r="A1741" s="65" t="s">
        <v>3684</v>
      </c>
      <c r="B1741" s="71">
        <v>390</v>
      </c>
      <c r="C1741" s="65" t="s">
        <v>52</v>
      </c>
      <c r="D1741" s="71">
        <v>500</v>
      </c>
      <c r="E1741" s="65" t="s">
        <v>854</v>
      </c>
    </row>
    <row r="1742" spans="1:5" ht="15.75" hidden="1" thickBot="1" x14ac:dyDescent="0.3">
      <c r="A1742" s="65" t="s">
        <v>3684</v>
      </c>
      <c r="B1742" s="71">
        <v>390</v>
      </c>
      <c r="C1742" s="65" t="s">
        <v>52</v>
      </c>
      <c r="D1742" s="71">
        <v>510</v>
      </c>
      <c r="E1742" s="65" t="s">
        <v>761</v>
      </c>
    </row>
    <row r="1743" spans="1:5" ht="15.75" hidden="1" thickBot="1" x14ac:dyDescent="0.3">
      <c r="A1743" s="65" t="s">
        <v>3684</v>
      </c>
      <c r="B1743" s="71">
        <v>390</v>
      </c>
      <c r="C1743" s="65" t="s">
        <v>52</v>
      </c>
      <c r="D1743" s="71">
        <v>691</v>
      </c>
      <c r="E1743" s="65" t="s">
        <v>855</v>
      </c>
    </row>
    <row r="1744" spans="1:5" ht="15.75" hidden="1" thickBot="1" x14ac:dyDescent="0.3">
      <c r="A1744" s="65" t="s">
        <v>3684</v>
      </c>
      <c r="B1744" s="71">
        <v>390</v>
      </c>
      <c r="C1744" s="65" t="s">
        <v>52</v>
      </c>
      <c r="D1744" s="71">
        <v>692</v>
      </c>
      <c r="E1744" s="65" t="s">
        <v>856</v>
      </c>
    </row>
    <row r="1745" spans="1:5" ht="15.75" hidden="1" thickBot="1" x14ac:dyDescent="0.3">
      <c r="A1745" s="65" t="s">
        <v>3684</v>
      </c>
      <c r="B1745" s="71">
        <v>390</v>
      </c>
      <c r="C1745" s="65" t="s">
        <v>52</v>
      </c>
      <c r="D1745" s="71">
        <v>735</v>
      </c>
      <c r="E1745" s="65" t="s">
        <v>857</v>
      </c>
    </row>
    <row r="1746" spans="1:5" ht="15.75" hidden="1" thickBot="1" x14ac:dyDescent="0.3">
      <c r="A1746" s="65" t="s">
        <v>3684</v>
      </c>
      <c r="B1746" s="71">
        <v>565</v>
      </c>
      <c r="C1746" s="65" t="s">
        <v>53</v>
      </c>
      <c r="D1746" s="71">
        <v>1</v>
      </c>
      <c r="E1746" s="65" t="s">
        <v>1207</v>
      </c>
    </row>
    <row r="1747" spans="1:5" ht="15.75" hidden="1" thickBot="1" x14ac:dyDescent="0.3">
      <c r="A1747" s="65" t="s">
        <v>3684</v>
      </c>
      <c r="B1747" s="71">
        <v>565</v>
      </c>
      <c r="C1747" s="65" t="s">
        <v>53</v>
      </c>
      <c r="D1747" s="71">
        <v>90</v>
      </c>
      <c r="E1747" s="65" t="s">
        <v>1209</v>
      </c>
    </row>
    <row r="1748" spans="1:5" ht="15.75" hidden="1" thickBot="1" x14ac:dyDescent="0.3">
      <c r="A1748" s="65" t="s">
        <v>3684</v>
      </c>
      <c r="B1748" s="71">
        <v>565</v>
      </c>
      <c r="C1748" s="65" t="s">
        <v>53</v>
      </c>
      <c r="D1748" s="71">
        <v>89</v>
      </c>
      <c r="E1748" s="65" t="s">
        <v>1208</v>
      </c>
    </row>
    <row r="1749" spans="1:5" ht="15.75" hidden="1" thickBot="1" x14ac:dyDescent="0.3">
      <c r="A1749" s="65" t="s">
        <v>3684</v>
      </c>
      <c r="B1749" s="71">
        <v>565</v>
      </c>
      <c r="C1749" s="65" t="s">
        <v>53</v>
      </c>
      <c r="D1749" s="71">
        <v>177</v>
      </c>
      <c r="E1749" s="65" t="s">
        <v>1210</v>
      </c>
    </row>
    <row r="1750" spans="1:5" ht="15.75" hidden="1" thickBot="1" x14ac:dyDescent="0.3">
      <c r="A1750" s="65" t="s">
        <v>3684</v>
      </c>
      <c r="B1750" s="71">
        <v>290</v>
      </c>
      <c r="C1750" s="65" t="s">
        <v>54</v>
      </c>
      <c r="D1750" s="71">
        <v>1</v>
      </c>
      <c r="E1750" s="65" t="s">
        <v>732</v>
      </c>
    </row>
    <row r="1751" spans="1:5" ht="15.75" hidden="1" thickBot="1" x14ac:dyDescent="0.3">
      <c r="A1751" s="65" t="s">
        <v>3684</v>
      </c>
      <c r="B1751" s="71">
        <v>290</v>
      </c>
      <c r="C1751" s="65" t="s">
        <v>54</v>
      </c>
      <c r="D1751" s="71">
        <v>89</v>
      </c>
      <c r="E1751" s="65" t="s">
        <v>733</v>
      </c>
    </row>
    <row r="1752" spans="1:5" ht="15.75" hidden="1" thickBot="1" x14ac:dyDescent="0.3">
      <c r="A1752" s="65" t="s">
        <v>3684</v>
      </c>
      <c r="B1752" s="71">
        <v>290</v>
      </c>
      <c r="C1752" s="65" t="s">
        <v>54</v>
      </c>
      <c r="D1752" s="71">
        <v>90</v>
      </c>
      <c r="E1752" s="65" t="s">
        <v>734</v>
      </c>
    </row>
    <row r="1753" spans="1:5" ht="15.75" hidden="1" thickBot="1" x14ac:dyDescent="0.3">
      <c r="A1753" s="65" t="s">
        <v>3684</v>
      </c>
      <c r="B1753" s="71">
        <v>290</v>
      </c>
      <c r="C1753" s="65" t="s">
        <v>54</v>
      </c>
      <c r="D1753" s="71">
        <v>177</v>
      </c>
      <c r="E1753" s="65" t="s">
        <v>735</v>
      </c>
    </row>
    <row r="1754" spans="1:5" ht="15.75" hidden="1" thickBot="1" x14ac:dyDescent="0.3">
      <c r="A1754" s="65" t="s">
        <v>3684</v>
      </c>
      <c r="B1754" s="71">
        <v>290</v>
      </c>
      <c r="C1754" s="65" t="s">
        <v>54</v>
      </c>
      <c r="D1754" s="71">
        <v>500</v>
      </c>
      <c r="E1754" s="65" t="s">
        <v>736</v>
      </c>
    </row>
    <row r="1755" spans="1:5" ht="15.75" hidden="1" thickBot="1" x14ac:dyDescent="0.3">
      <c r="A1755" s="65" t="s">
        <v>3684</v>
      </c>
      <c r="B1755" s="71">
        <v>290</v>
      </c>
      <c r="C1755" s="65" t="s">
        <v>54</v>
      </c>
      <c r="D1755" s="71">
        <v>867</v>
      </c>
      <c r="E1755" s="65" t="s">
        <v>737</v>
      </c>
    </row>
    <row r="1756" spans="1:5" ht="15.75" hidden="1" thickBot="1" x14ac:dyDescent="0.3">
      <c r="A1756" s="65" t="s">
        <v>3684</v>
      </c>
      <c r="B1756" s="71">
        <v>405</v>
      </c>
      <c r="C1756" s="65" t="s">
        <v>55</v>
      </c>
      <c r="D1756" s="71">
        <v>45</v>
      </c>
      <c r="E1756" s="65" t="s">
        <v>891</v>
      </c>
    </row>
    <row r="1757" spans="1:5" ht="15.75" hidden="1" thickBot="1" x14ac:dyDescent="0.3">
      <c r="A1757" s="65" t="s">
        <v>3684</v>
      </c>
      <c r="B1757" s="71">
        <v>405</v>
      </c>
      <c r="C1757" s="65" t="s">
        <v>55</v>
      </c>
      <c r="D1757" s="71">
        <v>89</v>
      </c>
      <c r="E1757" s="65" t="s">
        <v>892</v>
      </c>
    </row>
    <row r="1758" spans="1:5" ht="15.75" hidden="1" thickBot="1" x14ac:dyDescent="0.3">
      <c r="A1758" s="65" t="s">
        <v>3684</v>
      </c>
      <c r="B1758" s="71">
        <v>405</v>
      </c>
      <c r="C1758" s="65" t="s">
        <v>55</v>
      </c>
      <c r="D1758" s="71">
        <v>133</v>
      </c>
      <c r="E1758" s="65" t="s">
        <v>893</v>
      </c>
    </row>
    <row r="1759" spans="1:5" ht="15.75" hidden="1" thickBot="1" x14ac:dyDescent="0.3">
      <c r="A1759" s="65" t="s">
        <v>3684</v>
      </c>
      <c r="B1759" s="71">
        <v>405</v>
      </c>
      <c r="C1759" s="65" t="s">
        <v>55</v>
      </c>
      <c r="D1759" s="71">
        <v>134</v>
      </c>
      <c r="E1759" s="65" t="s">
        <v>894</v>
      </c>
    </row>
    <row r="1760" spans="1:5" ht="15.75" hidden="1" thickBot="1" x14ac:dyDescent="0.3">
      <c r="A1760" s="65" t="s">
        <v>3684</v>
      </c>
      <c r="B1760" s="71">
        <v>405</v>
      </c>
      <c r="C1760" s="65" t="s">
        <v>55</v>
      </c>
      <c r="D1760" s="71">
        <v>181</v>
      </c>
      <c r="E1760" s="65" t="s">
        <v>897</v>
      </c>
    </row>
    <row r="1761" spans="1:5" ht="15.75" hidden="1" thickBot="1" x14ac:dyDescent="0.3">
      <c r="A1761" s="65" t="s">
        <v>3684</v>
      </c>
      <c r="B1761" s="71">
        <v>405</v>
      </c>
      <c r="C1761" s="65" t="s">
        <v>55</v>
      </c>
      <c r="D1761" s="71">
        <v>179</v>
      </c>
      <c r="E1761" s="65" t="s">
        <v>896</v>
      </c>
    </row>
    <row r="1762" spans="1:5" ht="15.75" hidden="1" thickBot="1" x14ac:dyDescent="0.3">
      <c r="A1762" s="65" t="s">
        <v>3684</v>
      </c>
      <c r="B1762" s="71">
        <v>405</v>
      </c>
      <c r="C1762" s="65" t="s">
        <v>55</v>
      </c>
      <c r="D1762" s="71">
        <v>177</v>
      </c>
      <c r="E1762" s="65" t="s">
        <v>895</v>
      </c>
    </row>
    <row r="1763" spans="1:5" ht="15.75" hidden="1" thickBot="1" x14ac:dyDescent="0.3">
      <c r="A1763" s="65" t="s">
        <v>3684</v>
      </c>
      <c r="B1763" s="71">
        <v>405</v>
      </c>
      <c r="C1763" s="65" t="s">
        <v>55</v>
      </c>
      <c r="D1763" s="71">
        <v>221</v>
      </c>
      <c r="E1763" s="65" t="s">
        <v>898</v>
      </c>
    </row>
    <row r="1764" spans="1:5" ht="15.75" hidden="1" thickBot="1" x14ac:dyDescent="0.3">
      <c r="A1764" s="65" t="s">
        <v>3684</v>
      </c>
      <c r="B1764" s="71">
        <v>405</v>
      </c>
      <c r="C1764" s="65" t="s">
        <v>55</v>
      </c>
      <c r="D1764" s="71">
        <v>309</v>
      </c>
      <c r="E1764" s="65" t="s">
        <v>899</v>
      </c>
    </row>
    <row r="1765" spans="1:5" ht="15.75" hidden="1" thickBot="1" x14ac:dyDescent="0.3">
      <c r="A1765" s="65" t="s">
        <v>3684</v>
      </c>
      <c r="B1765" s="71">
        <v>405</v>
      </c>
      <c r="C1765" s="65" t="s">
        <v>55</v>
      </c>
      <c r="D1765" s="71">
        <v>380</v>
      </c>
      <c r="E1765" s="65" t="s">
        <v>900</v>
      </c>
    </row>
    <row r="1766" spans="1:5" ht="15.75" hidden="1" thickBot="1" x14ac:dyDescent="0.3">
      <c r="A1766" s="65" t="s">
        <v>3684</v>
      </c>
      <c r="B1766" s="71">
        <v>405</v>
      </c>
      <c r="C1766" s="65" t="s">
        <v>55</v>
      </c>
      <c r="D1766" s="71">
        <v>505</v>
      </c>
      <c r="E1766" s="65" t="s">
        <v>904</v>
      </c>
    </row>
    <row r="1767" spans="1:5" ht="15.75" hidden="1" thickBot="1" x14ac:dyDescent="0.3">
      <c r="A1767" s="65" t="s">
        <v>3684</v>
      </c>
      <c r="B1767" s="71">
        <v>405</v>
      </c>
      <c r="C1767" s="65" t="s">
        <v>55</v>
      </c>
      <c r="D1767" s="71">
        <v>501</v>
      </c>
      <c r="E1767" s="65" t="s">
        <v>902</v>
      </c>
    </row>
    <row r="1768" spans="1:5" ht="15.75" hidden="1" thickBot="1" x14ac:dyDescent="0.3">
      <c r="A1768" s="65" t="s">
        <v>3684</v>
      </c>
      <c r="B1768" s="71">
        <v>405</v>
      </c>
      <c r="C1768" s="65" t="s">
        <v>55</v>
      </c>
      <c r="D1768" s="71">
        <v>502</v>
      </c>
      <c r="E1768" s="65" t="s">
        <v>903</v>
      </c>
    </row>
    <row r="1769" spans="1:5" ht="15.75" hidden="1" thickBot="1" x14ac:dyDescent="0.3">
      <c r="A1769" s="65" t="s">
        <v>3684</v>
      </c>
      <c r="B1769" s="71">
        <v>405</v>
      </c>
      <c r="C1769" s="65" t="s">
        <v>55</v>
      </c>
      <c r="D1769" s="71">
        <v>500</v>
      </c>
      <c r="E1769" s="65" t="s">
        <v>901</v>
      </c>
    </row>
    <row r="1770" spans="1:5" ht="15.75" hidden="1" thickBot="1" x14ac:dyDescent="0.3">
      <c r="A1770" s="65" t="s">
        <v>3684</v>
      </c>
      <c r="B1770" s="71">
        <v>405</v>
      </c>
      <c r="C1770" s="65" t="s">
        <v>55</v>
      </c>
      <c r="D1770" s="71">
        <v>590</v>
      </c>
      <c r="E1770" s="65" t="s">
        <v>906</v>
      </c>
    </row>
    <row r="1771" spans="1:5" ht="15.75" hidden="1" thickBot="1" x14ac:dyDescent="0.3">
      <c r="A1771" s="65" t="s">
        <v>3684</v>
      </c>
      <c r="B1771" s="71">
        <v>405</v>
      </c>
      <c r="C1771" s="65" t="s">
        <v>55</v>
      </c>
      <c r="D1771" s="71">
        <v>588</v>
      </c>
      <c r="E1771" s="65" t="s">
        <v>905</v>
      </c>
    </row>
    <row r="1772" spans="1:5" ht="15.75" hidden="1" thickBot="1" x14ac:dyDescent="0.3">
      <c r="A1772" s="65" t="s">
        <v>3684</v>
      </c>
      <c r="B1772" s="71">
        <v>405</v>
      </c>
      <c r="C1772" s="65" t="s">
        <v>55</v>
      </c>
      <c r="D1772" s="71">
        <v>779</v>
      </c>
      <c r="E1772" s="65" t="s">
        <v>907</v>
      </c>
    </row>
    <row r="1773" spans="1:5" ht="15.75" hidden="1" thickBot="1" x14ac:dyDescent="0.3">
      <c r="A1773" s="65" t="s">
        <v>3684</v>
      </c>
      <c r="B1773" s="71">
        <v>405</v>
      </c>
      <c r="C1773" s="65" t="s">
        <v>55</v>
      </c>
      <c r="D1773" s="71">
        <v>911</v>
      </c>
      <c r="E1773" s="65" t="s">
        <v>908</v>
      </c>
    </row>
    <row r="1774" spans="1:5" ht="15.75" hidden="1" thickBot="1" x14ac:dyDescent="0.3">
      <c r="A1774" s="65" t="s">
        <v>3684</v>
      </c>
      <c r="B1774" s="71">
        <v>397</v>
      </c>
      <c r="C1774" s="65" t="s">
        <v>56</v>
      </c>
      <c r="D1774" s="71">
        <v>89</v>
      </c>
      <c r="E1774" s="65" t="s">
        <v>872</v>
      </c>
    </row>
    <row r="1775" spans="1:5" ht="15.75" hidden="1" thickBot="1" x14ac:dyDescent="0.3">
      <c r="A1775" s="65" t="s">
        <v>3684</v>
      </c>
      <c r="B1775" s="71">
        <v>397</v>
      </c>
      <c r="C1775" s="65" t="s">
        <v>56</v>
      </c>
      <c r="D1775" s="71">
        <v>103</v>
      </c>
      <c r="E1775" s="65" t="s">
        <v>873</v>
      </c>
    </row>
    <row r="1776" spans="1:5" ht="15.75" hidden="1" thickBot="1" x14ac:dyDescent="0.3">
      <c r="A1776" s="65" t="s">
        <v>3684</v>
      </c>
      <c r="B1776" s="71">
        <v>397</v>
      </c>
      <c r="C1776" s="65" t="s">
        <v>56</v>
      </c>
      <c r="D1776" s="71">
        <v>215</v>
      </c>
      <c r="E1776" s="65" t="s">
        <v>878</v>
      </c>
    </row>
    <row r="1777" spans="1:5" ht="15.75" hidden="1" thickBot="1" x14ac:dyDescent="0.3">
      <c r="A1777" s="65" t="s">
        <v>3684</v>
      </c>
      <c r="B1777" s="71">
        <v>397</v>
      </c>
      <c r="C1777" s="65" t="s">
        <v>56</v>
      </c>
      <c r="D1777" s="71">
        <v>145</v>
      </c>
      <c r="E1777" s="65" t="s">
        <v>874</v>
      </c>
    </row>
    <row r="1778" spans="1:5" ht="15.75" hidden="1" thickBot="1" x14ac:dyDescent="0.3">
      <c r="A1778" s="65" t="s">
        <v>3684</v>
      </c>
      <c r="B1778" s="71">
        <v>397</v>
      </c>
      <c r="C1778" s="65" t="s">
        <v>56</v>
      </c>
      <c r="D1778" s="71">
        <v>172</v>
      </c>
      <c r="E1778" s="65" t="s">
        <v>875</v>
      </c>
    </row>
    <row r="1779" spans="1:5" ht="15.75" hidden="1" thickBot="1" x14ac:dyDescent="0.3">
      <c r="A1779" s="65" t="s">
        <v>3684</v>
      </c>
      <c r="B1779" s="71">
        <v>397</v>
      </c>
      <c r="C1779" s="65" t="s">
        <v>56</v>
      </c>
      <c r="D1779" s="71">
        <v>181</v>
      </c>
      <c r="E1779" s="65" t="s">
        <v>876</v>
      </c>
    </row>
    <row r="1780" spans="1:5" ht="15.75" hidden="1" thickBot="1" x14ac:dyDescent="0.3">
      <c r="A1780" s="65" t="s">
        <v>3684</v>
      </c>
      <c r="B1780" s="71">
        <v>397</v>
      </c>
      <c r="C1780" s="65" t="s">
        <v>56</v>
      </c>
      <c r="D1780" s="71">
        <v>198</v>
      </c>
      <c r="E1780" s="65" t="s">
        <v>877</v>
      </c>
    </row>
    <row r="1781" spans="1:5" ht="15.75" hidden="1" thickBot="1" x14ac:dyDescent="0.3">
      <c r="A1781" s="65" t="s">
        <v>3684</v>
      </c>
      <c r="B1781" s="71">
        <v>397</v>
      </c>
      <c r="C1781" s="65" t="s">
        <v>56</v>
      </c>
      <c r="D1781" s="71">
        <v>291</v>
      </c>
      <c r="E1781" s="65" t="s">
        <v>881</v>
      </c>
    </row>
    <row r="1782" spans="1:5" ht="15.75" hidden="1" thickBot="1" x14ac:dyDescent="0.3">
      <c r="A1782" s="65" t="s">
        <v>3684</v>
      </c>
      <c r="B1782" s="71">
        <v>397</v>
      </c>
      <c r="C1782" s="65" t="s">
        <v>56</v>
      </c>
      <c r="D1782" s="71">
        <v>298</v>
      </c>
      <c r="E1782" s="65" t="s">
        <v>882</v>
      </c>
    </row>
    <row r="1783" spans="1:5" ht="15.75" hidden="1" thickBot="1" x14ac:dyDescent="0.3">
      <c r="A1783" s="65" t="s">
        <v>3684</v>
      </c>
      <c r="B1783" s="71">
        <v>397</v>
      </c>
      <c r="C1783" s="65" t="s">
        <v>56</v>
      </c>
      <c r="D1783" s="71">
        <v>235</v>
      </c>
      <c r="E1783" s="65" t="s">
        <v>879</v>
      </c>
    </row>
    <row r="1784" spans="1:5" ht="15.75" hidden="1" thickBot="1" x14ac:dyDescent="0.3">
      <c r="A1784" s="65" t="s">
        <v>3684</v>
      </c>
      <c r="B1784" s="71">
        <v>397</v>
      </c>
      <c r="C1784" s="65" t="s">
        <v>56</v>
      </c>
      <c r="D1784" s="71">
        <v>269</v>
      </c>
      <c r="E1784" s="65" t="s">
        <v>880</v>
      </c>
    </row>
    <row r="1785" spans="1:5" ht="15.75" hidden="1" thickBot="1" x14ac:dyDescent="0.3">
      <c r="A1785" s="65" t="s">
        <v>3684</v>
      </c>
      <c r="B1785" s="71">
        <v>395</v>
      </c>
      <c r="C1785" s="65" t="s">
        <v>57</v>
      </c>
      <c r="D1785" s="71">
        <v>1</v>
      </c>
      <c r="E1785" s="65" t="s">
        <v>858</v>
      </c>
    </row>
    <row r="1786" spans="1:5" ht="15.75" hidden="1" thickBot="1" x14ac:dyDescent="0.3">
      <c r="A1786" s="65" t="s">
        <v>3684</v>
      </c>
      <c r="B1786" s="71">
        <v>395</v>
      </c>
      <c r="C1786" s="65" t="s">
        <v>57</v>
      </c>
      <c r="D1786" s="71">
        <v>2</v>
      </c>
      <c r="E1786" s="65" t="s">
        <v>859</v>
      </c>
    </row>
    <row r="1787" spans="1:5" ht="15.75" hidden="1" thickBot="1" x14ac:dyDescent="0.3">
      <c r="A1787" s="65" t="s">
        <v>3684</v>
      </c>
      <c r="B1787" s="71">
        <v>395</v>
      </c>
      <c r="C1787" s="65" t="s">
        <v>57</v>
      </c>
      <c r="D1787" s="71">
        <v>3</v>
      </c>
      <c r="E1787" s="65" t="s">
        <v>860</v>
      </c>
    </row>
    <row r="1788" spans="1:5" ht="15.75" hidden="1" thickBot="1" x14ac:dyDescent="0.3">
      <c r="A1788" s="65" t="s">
        <v>3684</v>
      </c>
      <c r="B1788" s="71">
        <v>395</v>
      </c>
      <c r="C1788" s="65" t="s">
        <v>57</v>
      </c>
      <c r="D1788" s="71">
        <v>45</v>
      </c>
      <c r="E1788" s="65" t="s">
        <v>862</v>
      </c>
    </row>
    <row r="1789" spans="1:5" ht="15.75" hidden="1" thickBot="1" x14ac:dyDescent="0.3">
      <c r="A1789" s="65" t="s">
        <v>3684</v>
      </c>
      <c r="B1789" s="71">
        <v>395</v>
      </c>
      <c r="C1789" s="65" t="s">
        <v>57</v>
      </c>
      <c r="D1789" s="71">
        <v>90</v>
      </c>
      <c r="E1789" s="65" t="s">
        <v>863</v>
      </c>
    </row>
    <row r="1790" spans="1:5" ht="15.75" hidden="1" thickBot="1" x14ac:dyDescent="0.3">
      <c r="A1790" s="65" t="s">
        <v>3684</v>
      </c>
      <c r="B1790" s="71">
        <v>395</v>
      </c>
      <c r="C1790" s="65" t="s">
        <v>57</v>
      </c>
      <c r="D1790" s="71">
        <v>133</v>
      </c>
      <c r="E1790" s="65" t="s">
        <v>864</v>
      </c>
    </row>
    <row r="1791" spans="1:5" ht="15.75" hidden="1" thickBot="1" x14ac:dyDescent="0.3">
      <c r="A1791" s="65" t="s">
        <v>3684</v>
      </c>
      <c r="B1791" s="71">
        <v>395</v>
      </c>
      <c r="C1791" s="65" t="s">
        <v>57</v>
      </c>
      <c r="D1791" s="71">
        <v>221</v>
      </c>
      <c r="E1791" s="65" t="s">
        <v>865</v>
      </c>
    </row>
    <row r="1792" spans="1:5" ht="15.75" hidden="1" thickBot="1" x14ac:dyDescent="0.3">
      <c r="A1792" s="65" t="s">
        <v>3684</v>
      </c>
      <c r="B1792" s="71">
        <v>395</v>
      </c>
      <c r="C1792" s="65" t="s">
        <v>57</v>
      </c>
      <c r="D1792" s="71">
        <v>265</v>
      </c>
      <c r="E1792" s="65" t="s">
        <v>866</v>
      </c>
    </row>
    <row r="1793" spans="1:5" ht="15.75" hidden="1" thickBot="1" x14ac:dyDescent="0.3">
      <c r="A1793" s="65" t="s">
        <v>3684</v>
      </c>
      <c r="B1793" s="71">
        <v>395</v>
      </c>
      <c r="C1793" s="65" t="s">
        <v>57</v>
      </c>
      <c r="D1793" s="71">
        <v>779</v>
      </c>
      <c r="E1793" s="65" t="s">
        <v>871</v>
      </c>
    </row>
    <row r="1794" spans="1:5" ht="15.75" hidden="1" thickBot="1" x14ac:dyDescent="0.3">
      <c r="A1794" s="65" t="s">
        <v>3684</v>
      </c>
      <c r="B1794" s="71">
        <v>395</v>
      </c>
      <c r="C1794" s="65" t="s">
        <v>57</v>
      </c>
      <c r="D1794" s="71">
        <v>4</v>
      </c>
      <c r="E1794" s="65" t="s">
        <v>861</v>
      </c>
    </row>
    <row r="1795" spans="1:5" ht="15.75" hidden="1" thickBot="1" x14ac:dyDescent="0.3">
      <c r="A1795" s="65" t="s">
        <v>3684</v>
      </c>
      <c r="B1795" s="71">
        <v>395</v>
      </c>
      <c r="C1795" s="65" t="s">
        <v>57</v>
      </c>
      <c r="D1795" s="71">
        <v>505</v>
      </c>
      <c r="E1795" s="65" t="s">
        <v>868</v>
      </c>
    </row>
    <row r="1796" spans="1:5" ht="15.75" hidden="1" thickBot="1" x14ac:dyDescent="0.3">
      <c r="A1796" s="65" t="s">
        <v>3684</v>
      </c>
      <c r="B1796" s="71">
        <v>395</v>
      </c>
      <c r="C1796" s="65" t="s">
        <v>57</v>
      </c>
      <c r="D1796" s="71">
        <v>266</v>
      </c>
      <c r="E1796" s="65" t="s">
        <v>867</v>
      </c>
    </row>
    <row r="1797" spans="1:5" ht="15.75" hidden="1" thickBot="1" x14ac:dyDescent="0.3">
      <c r="A1797" s="65" t="s">
        <v>3684</v>
      </c>
      <c r="B1797" s="71">
        <v>395</v>
      </c>
      <c r="C1797" s="65" t="s">
        <v>57</v>
      </c>
      <c r="D1797" s="71">
        <v>691</v>
      </c>
      <c r="E1797" s="65" t="s">
        <v>869</v>
      </c>
    </row>
    <row r="1798" spans="1:5" ht="15.75" hidden="1" thickBot="1" x14ac:dyDescent="0.3">
      <c r="A1798" s="65" t="s">
        <v>3684</v>
      </c>
      <c r="B1798" s="71">
        <v>395</v>
      </c>
      <c r="C1798" s="65" t="s">
        <v>57</v>
      </c>
      <c r="D1798" s="71">
        <v>692</v>
      </c>
      <c r="E1798" s="65" t="s">
        <v>870</v>
      </c>
    </row>
    <row r="1799" spans="1:5" ht="15.75" hidden="1" thickBot="1" x14ac:dyDescent="0.3">
      <c r="A1799" s="65" t="s">
        <v>3684</v>
      </c>
      <c r="B1799" s="71">
        <v>435</v>
      </c>
      <c r="C1799" s="65" t="s">
        <v>58</v>
      </c>
      <c r="D1799" s="71">
        <v>1</v>
      </c>
      <c r="E1799" s="65" t="s">
        <v>944</v>
      </c>
    </row>
    <row r="1800" spans="1:5" ht="15.75" hidden="1" thickBot="1" x14ac:dyDescent="0.3">
      <c r="A1800" s="65" t="s">
        <v>3684</v>
      </c>
      <c r="B1800" s="71">
        <v>435</v>
      </c>
      <c r="C1800" s="65" t="s">
        <v>58</v>
      </c>
      <c r="D1800" s="71">
        <v>177</v>
      </c>
      <c r="E1800" s="65" t="s">
        <v>945</v>
      </c>
    </row>
    <row r="1801" spans="1:5" ht="15.75" hidden="1" thickBot="1" x14ac:dyDescent="0.3">
      <c r="A1801" s="65" t="s">
        <v>3684</v>
      </c>
      <c r="B1801" s="71">
        <v>435</v>
      </c>
      <c r="C1801" s="65" t="s">
        <v>58</v>
      </c>
      <c r="D1801" s="71">
        <v>178</v>
      </c>
      <c r="E1801" s="65" t="s">
        <v>946</v>
      </c>
    </row>
    <row r="1802" spans="1:5" ht="15.75" hidden="1" thickBot="1" x14ac:dyDescent="0.3">
      <c r="A1802" s="65" t="s">
        <v>3684</v>
      </c>
      <c r="B1802" s="71">
        <v>435</v>
      </c>
      <c r="C1802" s="65" t="s">
        <v>58</v>
      </c>
      <c r="D1802" s="71">
        <v>500</v>
      </c>
      <c r="E1802" s="65" t="s">
        <v>947</v>
      </c>
    </row>
    <row r="1803" spans="1:5" ht="15.75" hidden="1" thickBot="1" x14ac:dyDescent="0.3">
      <c r="A1803" s="65" t="s">
        <v>3684</v>
      </c>
      <c r="B1803" s="71">
        <v>400</v>
      </c>
      <c r="C1803" s="65" t="s">
        <v>59</v>
      </c>
      <c r="D1803" s="71">
        <v>3</v>
      </c>
      <c r="E1803" s="65" t="s">
        <v>884</v>
      </c>
    </row>
    <row r="1804" spans="1:5" ht="15.75" hidden="1" thickBot="1" x14ac:dyDescent="0.3">
      <c r="A1804" s="65" t="s">
        <v>3684</v>
      </c>
      <c r="B1804" s="71">
        <v>400</v>
      </c>
      <c r="C1804" s="65" t="s">
        <v>59</v>
      </c>
      <c r="D1804" s="71">
        <v>1</v>
      </c>
      <c r="E1804" s="65" t="s">
        <v>883</v>
      </c>
    </row>
    <row r="1805" spans="1:5" ht="15.75" hidden="1" thickBot="1" x14ac:dyDescent="0.3">
      <c r="A1805" s="65" t="s">
        <v>3684</v>
      </c>
      <c r="B1805" s="71">
        <v>400</v>
      </c>
      <c r="C1805" s="65" t="s">
        <v>59</v>
      </c>
      <c r="D1805" s="71">
        <v>89</v>
      </c>
      <c r="E1805" s="65" t="s">
        <v>885</v>
      </c>
    </row>
    <row r="1806" spans="1:5" ht="15.75" hidden="1" thickBot="1" x14ac:dyDescent="0.3">
      <c r="A1806" s="65" t="s">
        <v>3684</v>
      </c>
      <c r="B1806" s="71">
        <v>400</v>
      </c>
      <c r="C1806" s="65" t="s">
        <v>59</v>
      </c>
      <c r="D1806" s="71">
        <v>133</v>
      </c>
      <c r="E1806" s="65" t="s">
        <v>886</v>
      </c>
    </row>
    <row r="1807" spans="1:5" ht="15.75" hidden="1" thickBot="1" x14ac:dyDescent="0.3">
      <c r="A1807" s="65" t="s">
        <v>3684</v>
      </c>
      <c r="B1807" s="71">
        <v>400</v>
      </c>
      <c r="C1807" s="65" t="s">
        <v>59</v>
      </c>
      <c r="D1807" s="71">
        <v>177</v>
      </c>
      <c r="E1807" s="65" t="s">
        <v>887</v>
      </c>
    </row>
    <row r="1808" spans="1:5" ht="15.75" hidden="1" thickBot="1" x14ac:dyDescent="0.3">
      <c r="A1808" s="65" t="s">
        <v>3684</v>
      </c>
      <c r="B1808" s="71">
        <v>400</v>
      </c>
      <c r="C1808" s="65" t="s">
        <v>59</v>
      </c>
      <c r="D1808" s="71">
        <v>221</v>
      </c>
      <c r="E1808" s="65" t="s">
        <v>888</v>
      </c>
    </row>
    <row r="1809" spans="1:5" ht="15.75" hidden="1" thickBot="1" x14ac:dyDescent="0.3">
      <c r="A1809" s="65" t="s">
        <v>3684</v>
      </c>
      <c r="B1809" s="71">
        <v>400</v>
      </c>
      <c r="C1809" s="65" t="s">
        <v>59</v>
      </c>
      <c r="D1809" s="71">
        <v>735</v>
      </c>
      <c r="E1809" s="65" t="s">
        <v>889</v>
      </c>
    </row>
    <row r="1810" spans="1:5" ht="15.75" hidden="1" thickBot="1" x14ac:dyDescent="0.3">
      <c r="A1810" s="65" t="s">
        <v>3684</v>
      </c>
      <c r="B1810" s="71">
        <v>400</v>
      </c>
      <c r="C1810" s="65" t="s">
        <v>59</v>
      </c>
      <c r="D1810" s="71">
        <v>779</v>
      </c>
      <c r="E1810" s="65" t="s">
        <v>890</v>
      </c>
    </row>
    <row r="1811" spans="1:5" ht="15.75" hidden="1" thickBot="1" x14ac:dyDescent="0.3">
      <c r="A1811" s="65" t="s">
        <v>3684</v>
      </c>
      <c r="B1811" s="71">
        <v>515</v>
      </c>
      <c r="C1811" s="65" t="s">
        <v>60</v>
      </c>
      <c r="D1811" s="71">
        <v>1</v>
      </c>
      <c r="E1811" s="65" t="s">
        <v>1150</v>
      </c>
    </row>
    <row r="1812" spans="1:5" ht="15.75" hidden="1" thickBot="1" x14ac:dyDescent="0.3">
      <c r="A1812" s="65" t="s">
        <v>3684</v>
      </c>
      <c r="B1812" s="71">
        <v>515</v>
      </c>
      <c r="C1812" s="65" t="s">
        <v>60</v>
      </c>
      <c r="D1812" s="71">
        <v>45</v>
      </c>
      <c r="E1812" s="65" t="s">
        <v>1151</v>
      </c>
    </row>
    <row r="1813" spans="1:5" ht="15.75" hidden="1" thickBot="1" x14ac:dyDescent="0.3">
      <c r="A1813" s="65" t="s">
        <v>3684</v>
      </c>
      <c r="B1813" s="71">
        <v>515</v>
      </c>
      <c r="C1813" s="65" t="s">
        <v>60</v>
      </c>
      <c r="D1813" s="71">
        <v>95</v>
      </c>
      <c r="E1813" s="65" t="s">
        <v>1157</v>
      </c>
    </row>
    <row r="1814" spans="1:5" ht="15.75" hidden="1" thickBot="1" x14ac:dyDescent="0.3">
      <c r="A1814" s="65" t="s">
        <v>3684</v>
      </c>
      <c r="B1814" s="71">
        <v>515</v>
      </c>
      <c r="C1814" s="65" t="s">
        <v>60</v>
      </c>
      <c r="D1814" s="71">
        <v>94</v>
      </c>
      <c r="E1814" s="65" t="s">
        <v>1156</v>
      </c>
    </row>
    <row r="1815" spans="1:5" ht="15.75" hidden="1" thickBot="1" x14ac:dyDescent="0.3">
      <c r="A1815" s="65" t="s">
        <v>3684</v>
      </c>
      <c r="B1815" s="71">
        <v>515</v>
      </c>
      <c r="C1815" s="65" t="s">
        <v>60</v>
      </c>
      <c r="D1815" s="71">
        <v>91</v>
      </c>
      <c r="E1815" s="65" t="s">
        <v>1154</v>
      </c>
    </row>
    <row r="1816" spans="1:5" ht="15.75" hidden="1" thickBot="1" x14ac:dyDescent="0.3">
      <c r="A1816" s="65" t="s">
        <v>3684</v>
      </c>
      <c r="B1816" s="71">
        <v>515</v>
      </c>
      <c r="C1816" s="65" t="s">
        <v>60</v>
      </c>
      <c r="D1816" s="71">
        <v>90</v>
      </c>
      <c r="E1816" s="65" t="s">
        <v>1153</v>
      </c>
    </row>
    <row r="1817" spans="1:5" ht="15.75" hidden="1" thickBot="1" x14ac:dyDescent="0.3">
      <c r="A1817" s="65" t="s">
        <v>3684</v>
      </c>
      <c r="B1817" s="71">
        <v>515</v>
      </c>
      <c r="C1817" s="65" t="s">
        <v>60</v>
      </c>
      <c r="D1817" s="71">
        <v>89</v>
      </c>
      <c r="E1817" s="65" t="s">
        <v>1152</v>
      </c>
    </row>
    <row r="1818" spans="1:5" ht="15.75" hidden="1" thickBot="1" x14ac:dyDescent="0.3">
      <c r="A1818" s="65" t="s">
        <v>3684</v>
      </c>
      <c r="B1818" s="71">
        <v>515</v>
      </c>
      <c r="C1818" s="65" t="s">
        <v>60</v>
      </c>
      <c r="D1818" s="71">
        <v>92</v>
      </c>
      <c r="E1818" s="65" t="s">
        <v>1155</v>
      </c>
    </row>
    <row r="1819" spans="1:5" ht="15.75" hidden="1" thickBot="1" x14ac:dyDescent="0.3">
      <c r="A1819" s="65" t="s">
        <v>3684</v>
      </c>
      <c r="B1819" s="71">
        <v>515</v>
      </c>
      <c r="C1819" s="65" t="s">
        <v>60</v>
      </c>
      <c r="D1819" s="71">
        <v>133</v>
      </c>
      <c r="E1819" s="65" t="s">
        <v>1158</v>
      </c>
    </row>
    <row r="1820" spans="1:5" ht="15.75" hidden="1" thickBot="1" x14ac:dyDescent="0.3">
      <c r="A1820" s="65" t="s">
        <v>3684</v>
      </c>
      <c r="B1820" s="71">
        <v>515</v>
      </c>
      <c r="C1820" s="65" t="s">
        <v>60</v>
      </c>
      <c r="D1820" s="71">
        <v>183</v>
      </c>
      <c r="E1820" s="65" t="s">
        <v>1165</v>
      </c>
    </row>
    <row r="1821" spans="1:5" ht="15.75" hidden="1" thickBot="1" x14ac:dyDescent="0.3">
      <c r="A1821" s="65" t="s">
        <v>3684</v>
      </c>
      <c r="B1821" s="71">
        <v>515</v>
      </c>
      <c r="C1821" s="65" t="s">
        <v>60</v>
      </c>
      <c r="D1821" s="71">
        <v>177</v>
      </c>
      <c r="E1821" s="65" t="s">
        <v>1159</v>
      </c>
    </row>
    <row r="1822" spans="1:5" ht="15.75" hidden="1" thickBot="1" x14ac:dyDescent="0.3">
      <c r="A1822" s="65" t="s">
        <v>3684</v>
      </c>
      <c r="B1822" s="71">
        <v>515</v>
      </c>
      <c r="C1822" s="65" t="s">
        <v>60</v>
      </c>
      <c r="D1822" s="71">
        <v>179</v>
      </c>
      <c r="E1822" s="65" t="s">
        <v>1161</v>
      </c>
    </row>
    <row r="1823" spans="1:5" ht="15.75" hidden="1" thickBot="1" x14ac:dyDescent="0.3">
      <c r="A1823" s="65" t="s">
        <v>3684</v>
      </c>
      <c r="B1823" s="71">
        <v>515</v>
      </c>
      <c r="C1823" s="65" t="s">
        <v>60</v>
      </c>
      <c r="D1823" s="71">
        <v>182</v>
      </c>
      <c r="E1823" s="65" t="s">
        <v>1164</v>
      </c>
    </row>
    <row r="1824" spans="1:5" ht="15.75" hidden="1" thickBot="1" x14ac:dyDescent="0.3">
      <c r="A1824" s="65" t="s">
        <v>3684</v>
      </c>
      <c r="B1824" s="71">
        <v>515</v>
      </c>
      <c r="C1824" s="65" t="s">
        <v>60</v>
      </c>
      <c r="D1824" s="71">
        <v>181</v>
      </c>
      <c r="E1824" s="65" t="s">
        <v>1163</v>
      </c>
    </row>
    <row r="1825" spans="1:5" ht="15.75" hidden="1" thickBot="1" x14ac:dyDescent="0.3">
      <c r="A1825" s="65" t="s">
        <v>3684</v>
      </c>
      <c r="B1825" s="71">
        <v>515</v>
      </c>
      <c r="C1825" s="65" t="s">
        <v>60</v>
      </c>
      <c r="D1825" s="71">
        <v>180</v>
      </c>
      <c r="E1825" s="65" t="s">
        <v>1162</v>
      </c>
    </row>
    <row r="1826" spans="1:5" ht="15.75" hidden="1" thickBot="1" x14ac:dyDescent="0.3">
      <c r="A1826" s="65" t="s">
        <v>3684</v>
      </c>
      <c r="B1826" s="71">
        <v>515</v>
      </c>
      <c r="C1826" s="65" t="s">
        <v>60</v>
      </c>
      <c r="D1826" s="71">
        <v>178</v>
      </c>
      <c r="E1826" s="65" t="s">
        <v>1160</v>
      </c>
    </row>
    <row r="1827" spans="1:5" ht="15.75" hidden="1" thickBot="1" x14ac:dyDescent="0.3">
      <c r="A1827" s="65" t="s">
        <v>3684</v>
      </c>
      <c r="B1827" s="71">
        <v>515</v>
      </c>
      <c r="C1827" s="65" t="s">
        <v>60</v>
      </c>
      <c r="D1827" s="71">
        <v>221</v>
      </c>
      <c r="E1827" s="65" t="s">
        <v>1166</v>
      </c>
    </row>
    <row r="1828" spans="1:5" ht="15.75" hidden="1" thickBot="1" x14ac:dyDescent="0.3">
      <c r="A1828" s="65" t="s">
        <v>3684</v>
      </c>
      <c r="B1828" s="71">
        <v>515</v>
      </c>
      <c r="C1828" s="65" t="s">
        <v>60</v>
      </c>
      <c r="D1828" s="71">
        <v>456</v>
      </c>
      <c r="E1828" s="65" t="s">
        <v>1168</v>
      </c>
    </row>
    <row r="1829" spans="1:5" ht="15.75" hidden="1" thickBot="1" x14ac:dyDescent="0.3">
      <c r="A1829" s="65" t="s">
        <v>3684</v>
      </c>
      <c r="B1829" s="71">
        <v>515</v>
      </c>
      <c r="C1829" s="65" t="s">
        <v>60</v>
      </c>
      <c r="D1829" s="71">
        <v>285</v>
      </c>
      <c r="E1829" s="65" t="s">
        <v>1167</v>
      </c>
    </row>
    <row r="1830" spans="1:5" ht="15.75" hidden="1" thickBot="1" x14ac:dyDescent="0.3">
      <c r="A1830" s="65" t="s">
        <v>3684</v>
      </c>
      <c r="B1830" s="71">
        <v>515</v>
      </c>
      <c r="C1830" s="65" t="s">
        <v>60</v>
      </c>
      <c r="D1830" s="71">
        <v>511</v>
      </c>
      <c r="E1830" s="65" t="s">
        <v>1174</v>
      </c>
    </row>
    <row r="1831" spans="1:5" ht="15.75" hidden="1" thickBot="1" x14ac:dyDescent="0.3">
      <c r="A1831" s="65" t="s">
        <v>3684</v>
      </c>
      <c r="B1831" s="71">
        <v>515</v>
      </c>
      <c r="C1831" s="65" t="s">
        <v>60</v>
      </c>
      <c r="D1831" s="71">
        <v>510</v>
      </c>
      <c r="E1831" s="65" t="s">
        <v>1173</v>
      </c>
    </row>
    <row r="1832" spans="1:5" ht="15.75" hidden="1" thickBot="1" x14ac:dyDescent="0.3">
      <c r="A1832" s="65" t="s">
        <v>3684</v>
      </c>
      <c r="B1832" s="71">
        <v>515</v>
      </c>
      <c r="C1832" s="65" t="s">
        <v>60</v>
      </c>
      <c r="D1832" s="71">
        <v>500</v>
      </c>
      <c r="E1832" s="65" t="s">
        <v>1169</v>
      </c>
    </row>
    <row r="1833" spans="1:5" ht="15.75" hidden="1" thickBot="1" x14ac:dyDescent="0.3">
      <c r="A1833" s="65" t="s">
        <v>3684</v>
      </c>
      <c r="B1833" s="71">
        <v>515</v>
      </c>
      <c r="C1833" s="65" t="s">
        <v>60</v>
      </c>
      <c r="D1833" s="71">
        <v>515</v>
      </c>
      <c r="E1833" s="65" t="s">
        <v>1175</v>
      </c>
    </row>
    <row r="1834" spans="1:5" ht="15.75" hidden="1" thickBot="1" x14ac:dyDescent="0.3">
      <c r="A1834" s="65" t="s">
        <v>3684</v>
      </c>
      <c r="B1834" s="71">
        <v>515</v>
      </c>
      <c r="C1834" s="65" t="s">
        <v>60</v>
      </c>
      <c r="D1834" s="71">
        <v>507</v>
      </c>
      <c r="E1834" s="65" t="s">
        <v>1172</v>
      </c>
    </row>
    <row r="1835" spans="1:5" ht="15.75" hidden="1" thickBot="1" x14ac:dyDescent="0.3">
      <c r="A1835" s="65" t="s">
        <v>3684</v>
      </c>
      <c r="B1835" s="71">
        <v>515</v>
      </c>
      <c r="C1835" s="65" t="s">
        <v>60</v>
      </c>
      <c r="D1835" s="71">
        <v>501</v>
      </c>
      <c r="E1835" s="65" t="s">
        <v>1170</v>
      </c>
    </row>
    <row r="1836" spans="1:5" ht="15.75" hidden="1" thickBot="1" x14ac:dyDescent="0.3">
      <c r="A1836" s="65" t="s">
        <v>3684</v>
      </c>
      <c r="B1836" s="71">
        <v>515</v>
      </c>
      <c r="C1836" s="65" t="s">
        <v>60</v>
      </c>
      <c r="D1836" s="71">
        <v>505</v>
      </c>
      <c r="E1836" s="65" t="s">
        <v>1171</v>
      </c>
    </row>
    <row r="1837" spans="1:5" ht="15.75" hidden="1" thickBot="1" x14ac:dyDescent="0.3">
      <c r="A1837" s="65" t="s">
        <v>3684</v>
      </c>
      <c r="B1837" s="71">
        <v>515</v>
      </c>
      <c r="C1837" s="65" t="s">
        <v>60</v>
      </c>
      <c r="D1837" s="71">
        <v>691</v>
      </c>
      <c r="E1837" s="65" t="s">
        <v>1176</v>
      </c>
    </row>
    <row r="1838" spans="1:5" ht="15.75" hidden="1" thickBot="1" x14ac:dyDescent="0.3">
      <c r="A1838" s="65" t="s">
        <v>3684</v>
      </c>
      <c r="B1838" s="71">
        <v>515</v>
      </c>
      <c r="C1838" s="65" t="s">
        <v>60</v>
      </c>
      <c r="D1838" s="71">
        <v>750</v>
      </c>
      <c r="E1838" s="65" t="s">
        <v>1177</v>
      </c>
    </row>
    <row r="1839" spans="1:5" ht="15.75" hidden="1" thickBot="1" x14ac:dyDescent="0.3">
      <c r="A1839" s="65" t="s">
        <v>3684</v>
      </c>
      <c r="B1839" s="71">
        <v>515</v>
      </c>
      <c r="C1839" s="65" t="s">
        <v>60</v>
      </c>
      <c r="D1839" s="71">
        <v>868</v>
      </c>
      <c r="E1839" s="65" t="s">
        <v>1178</v>
      </c>
    </row>
    <row r="1840" spans="1:5" ht="15.75" hidden="1" thickBot="1" x14ac:dyDescent="0.3">
      <c r="A1840" s="65" t="s">
        <v>3684</v>
      </c>
      <c r="B1840" s="71">
        <v>160</v>
      </c>
      <c r="C1840" s="65" t="s">
        <v>61</v>
      </c>
      <c r="D1840" s="71">
        <v>45</v>
      </c>
      <c r="E1840" s="65" t="s">
        <v>624</v>
      </c>
    </row>
    <row r="1841" spans="1:5" ht="15.75" hidden="1" thickBot="1" x14ac:dyDescent="0.3">
      <c r="A1841" s="65" t="s">
        <v>3684</v>
      </c>
      <c r="B1841" s="71">
        <v>160</v>
      </c>
      <c r="C1841" s="65" t="s">
        <v>61</v>
      </c>
      <c r="D1841" s="71">
        <v>177</v>
      </c>
      <c r="E1841" s="65" t="s">
        <v>625</v>
      </c>
    </row>
    <row r="1842" spans="1:5" ht="15.75" hidden="1" thickBot="1" x14ac:dyDescent="0.3">
      <c r="A1842" s="65" t="s">
        <v>3684</v>
      </c>
      <c r="B1842" s="71">
        <v>160</v>
      </c>
      <c r="C1842" s="65" t="s">
        <v>61</v>
      </c>
      <c r="D1842" s="71">
        <v>178</v>
      </c>
      <c r="E1842" s="65" t="s">
        <v>626</v>
      </c>
    </row>
    <row r="1843" spans="1:5" ht="15.75" hidden="1" thickBot="1" x14ac:dyDescent="0.3">
      <c r="A1843" s="65" t="s">
        <v>3684</v>
      </c>
      <c r="B1843" s="71">
        <v>160</v>
      </c>
      <c r="C1843" s="65" t="s">
        <v>61</v>
      </c>
      <c r="D1843" s="71">
        <v>179</v>
      </c>
      <c r="E1843" s="65" t="s">
        <v>627</v>
      </c>
    </row>
    <row r="1844" spans="1:5" ht="15.75" hidden="1" thickBot="1" x14ac:dyDescent="0.3">
      <c r="A1844" s="65" t="s">
        <v>3684</v>
      </c>
      <c r="B1844" s="71">
        <v>160</v>
      </c>
      <c r="C1844" s="65" t="s">
        <v>61</v>
      </c>
      <c r="D1844" s="71">
        <v>180</v>
      </c>
      <c r="E1844" s="65" t="s">
        <v>628</v>
      </c>
    </row>
    <row r="1845" spans="1:5" ht="15.75" hidden="1" thickBot="1" x14ac:dyDescent="0.3">
      <c r="A1845" s="65" t="s">
        <v>3684</v>
      </c>
      <c r="B1845" s="71">
        <v>160</v>
      </c>
      <c r="C1845" s="65" t="s">
        <v>61</v>
      </c>
      <c r="D1845" s="71">
        <v>501</v>
      </c>
      <c r="E1845" s="65" t="s">
        <v>630</v>
      </c>
    </row>
    <row r="1846" spans="1:5" ht="15.75" hidden="1" thickBot="1" x14ac:dyDescent="0.3">
      <c r="A1846" s="65" t="s">
        <v>3684</v>
      </c>
      <c r="B1846" s="71">
        <v>160</v>
      </c>
      <c r="C1846" s="65" t="s">
        <v>61</v>
      </c>
      <c r="D1846" s="71">
        <v>500</v>
      </c>
      <c r="E1846" s="65" t="s">
        <v>629</v>
      </c>
    </row>
    <row r="1847" spans="1:5" ht="15.75" hidden="1" thickBot="1" x14ac:dyDescent="0.3">
      <c r="A1847" s="65" t="s">
        <v>3684</v>
      </c>
      <c r="B1847" s="71">
        <v>160</v>
      </c>
      <c r="C1847" s="65" t="s">
        <v>61</v>
      </c>
      <c r="D1847" s="71">
        <v>779</v>
      </c>
      <c r="E1847" s="65" t="s">
        <v>631</v>
      </c>
    </row>
    <row r="1848" spans="1:5" ht="15.75" hidden="1" thickBot="1" x14ac:dyDescent="0.3">
      <c r="A1848" s="65" t="s">
        <v>3684</v>
      </c>
      <c r="B1848" s="71">
        <v>870</v>
      </c>
      <c r="C1848" s="65" t="s">
        <v>62</v>
      </c>
      <c r="D1848" s="71">
        <v>1</v>
      </c>
      <c r="E1848" s="65" t="s">
        <v>182</v>
      </c>
    </row>
    <row r="1849" spans="1:5" ht="15.75" hidden="1" thickBot="1" x14ac:dyDescent="0.3">
      <c r="A1849" s="65" t="s">
        <v>3684</v>
      </c>
      <c r="B1849" s="71">
        <v>870</v>
      </c>
      <c r="C1849" s="65" t="s">
        <v>62</v>
      </c>
      <c r="D1849" s="71">
        <v>2</v>
      </c>
      <c r="E1849" s="65" t="s">
        <v>183</v>
      </c>
    </row>
    <row r="1850" spans="1:5" ht="15.75" hidden="1" thickBot="1" x14ac:dyDescent="0.3">
      <c r="A1850" s="65" t="s">
        <v>3684</v>
      </c>
      <c r="B1850" s="71">
        <v>870</v>
      </c>
      <c r="C1850" s="65" t="s">
        <v>62</v>
      </c>
      <c r="D1850" s="71">
        <v>9</v>
      </c>
      <c r="E1850" s="65" t="s">
        <v>1427</v>
      </c>
    </row>
    <row r="1851" spans="1:5" ht="15.75" hidden="1" thickBot="1" x14ac:dyDescent="0.3">
      <c r="A1851" s="65" t="s">
        <v>3684</v>
      </c>
      <c r="B1851" s="71">
        <v>870</v>
      </c>
      <c r="C1851" s="65" t="s">
        <v>62</v>
      </c>
      <c r="D1851" s="71">
        <v>3</v>
      </c>
      <c r="E1851" s="65" t="s">
        <v>184</v>
      </c>
    </row>
    <row r="1852" spans="1:5" ht="15.75" hidden="1" thickBot="1" x14ac:dyDescent="0.3">
      <c r="A1852" s="65" t="s">
        <v>3684</v>
      </c>
      <c r="B1852" s="71">
        <v>870</v>
      </c>
      <c r="C1852" s="65" t="s">
        <v>62</v>
      </c>
      <c r="D1852" s="71">
        <v>4</v>
      </c>
      <c r="E1852" s="65" t="s">
        <v>1422</v>
      </c>
    </row>
    <row r="1853" spans="1:5" ht="15.75" hidden="1" thickBot="1" x14ac:dyDescent="0.3">
      <c r="A1853" s="65" t="s">
        <v>3684</v>
      </c>
      <c r="B1853" s="71">
        <v>870</v>
      </c>
      <c r="C1853" s="65" t="s">
        <v>62</v>
      </c>
      <c r="D1853" s="71">
        <v>5</v>
      </c>
      <c r="E1853" s="65" t="s">
        <v>1423</v>
      </c>
    </row>
    <row r="1854" spans="1:5" ht="15.75" hidden="1" thickBot="1" x14ac:dyDescent="0.3">
      <c r="A1854" s="65" t="s">
        <v>3684</v>
      </c>
      <c r="B1854" s="71">
        <v>870</v>
      </c>
      <c r="C1854" s="65" t="s">
        <v>62</v>
      </c>
      <c r="D1854" s="71">
        <v>10</v>
      </c>
      <c r="E1854" s="65" t="s">
        <v>1428</v>
      </c>
    </row>
    <row r="1855" spans="1:5" ht="15.75" hidden="1" thickBot="1" x14ac:dyDescent="0.3">
      <c r="A1855" s="65" t="s">
        <v>3684</v>
      </c>
      <c r="B1855" s="71">
        <v>870</v>
      </c>
      <c r="C1855" s="65" t="s">
        <v>62</v>
      </c>
      <c r="D1855" s="71">
        <v>6</v>
      </c>
      <c r="E1855" s="65" t="s">
        <v>1424</v>
      </c>
    </row>
    <row r="1856" spans="1:5" ht="15.75" hidden="1" thickBot="1" x14ac:dyDescent="0.3">
      <c r="A1856" s="65" t="s">
        <v>3684</v>
      </c>
      <c r="B1856" s="71">
        <v>870</v>
      </c>
      <c r="C1856" s="65" t="s">
        <v>62</v>
      </c>
      <c r="D1856" s="71">
        <v>7</v>
      </c>
      <c r="E1856" s="65" t="s">
        <v>1425</v>
      </c>
    </row>
    <row r="1857" spans="1:5" ht="15.75" hidden="1" thickBot="1" x14ac:dyDescent="0.3">
      <c r="A1857" s="65" t="s">
        <v>3684</v>
      </c>
      <c r="B1857" s="71">
        <v>870</v>
      </c>
      <c r="C1857" s="65" t="s">
        <v>62</v>
      </c>
      <c r="D1857" s="71">
        <v>8</v>
      </c>
      <c r="E1857" s="65" t="s">
        <v>1426</v>
      </c>
    </row>
    <row r="1858" spans="1:5" ht="15.75" hidden="1" thickBot="1" x14ac:dyDescent="0.3">
      <c r="A1858" s="65" t="s">
        <v>3684</v>
      </c>
      <c r="B1858" s="71">
        <v>870</v>
      </c>
      <c r="C1858" s="65" t="s">
        <v>62</v>
      </c>
      <c r="D1858" s="71">
        <v>45</v>
      </c>
      <c r="E1858" s="65" t="s">
        <v>891</v>
      </c>
    </row>
    <row r="1859" spans="1:5" ht="15.75" hidden="1" thickBot="1" x14ac:dyDescent="0.3">
      <c r="A1859" s="65" t="s">
        <v>3684</v>
      </c>
      <c r="B1859" s="71">
        <v>870</v>
      </c>
      <c r="C1859" s="65" t="s">
        <v>62</v>
      </c>
      <c r="D1859" s="71">
        <v>46</v>
      </c>
      <c r="E1859" s="65" t="s">
        <v>830</v>
      </c>
    </row>
    <row r="1860" spans="1:5" ht="15.75" hidden="1" thickBot="1" x14ac:dyDescent="0.3">
      <c r="A1860" s="65" t="s">
        <v>3684</v>
      </c>
      <c r="B1860" s="71">
        <v>870</v>
      </c>
      <c r="C1860" s="65" t="s">
        <v>62</v>
      </c>
      <c r="D1860" s="71">
        <v>53</v>
      </c>
      <c r="E1860" s="65" t="s">
        <v>1435</v>
      </c>
    </row>
    <row r="1861" spans="1:5" ht="15.75" hidden="1" thickBot="1" x14ac:dyDescent="0.3">
      <c r="A1861" s="65" t="s">
        <v>3684</v>
      </c>
      <c r="B1861" s="71">
        <v>870</v>
      </c>
      <c r="C1861" s="65" t="s">
        <v>62</v>
      </c>
      <c r="D1861" s="71">
        <v>47</v>
      </c>
      <c r="E1861" s="65" t="s">
        <v>1429</v>
      </c>
    </row>
    <row r="1862" spans="1:5" ht="15.75" hidden="1" thickBot="1" x14ac:dyDescent="0.3">
      <c r="A1862" s="65" t="s">
        <v>3684</v>
      </c>
      <c r="B1862" s="71">
        <v>870</v>
      </c>
      <c r="C1862" s="65" t="s">
        <v>62</v>
      </c>
      <c r="D1862" s="71">
        <v>52</v>
      </c>
      <c r="E1862" s="65" t="s">
        <v>1434</v>
      </c>
    </row>
    <row r="1863" spans="1:5" ht="15.75" hidden="1" thickBot="1" x14ac:dyDescent="0.3">
      <c r="A1863" s="65" t="s">
        <v>3684</v>
      </c>
      <c r="B1863" s="71">
        <v>870</v>
      </c>
      <c r="C1863" s="65" t="s">
        <v>62</v>
      </c>
      <c r="D1863" s="71">
        <v>60</v>
      </c>
      <c r="E1863" s="65" t="s">
        <v>1299</v>
      </c>
    </row>
    <row r="1864" spans="1:5" ht="15.75" hidden="1" thickBot="1" x14ac:dyDescent="0.3">
      <c r="A1864" s="65" t="s">
        <v>3684</v>
      </c>
      <c r="B1864" s="71">
        <v>870</v>
      </c>
      <c r="C1864" s="65" t="s">
        <v>62</v>
      </c>
      <c r="D1864" s="71">
        <v>48</v>
      </c>
      <c r="E1864" s="65" t="s">
        <v>1430</v>
      </c>
    </row>
    <row r="1865" spans="1:5" ht="15.75" hidden="1" thickBot="1" x14ac:dyDescent="0.3">
      <c r="A1865" s="65" t="s">
        <v>3684</v>
      </c>
      <c r="B1865" s="71">
        <v>870</v>
      </c>
      <c r="C1865" s="65" t="s">
        <v>62</v>
      </c>
      <c r="D1865" s="71">
        <v>49</v>
      </c>
      <c r="E1865" s="65" t="s">
        <v>1431</v>
      </c>
    </row>
    <row r="1866" spans="1:5" ht="15.75" hidden="1" thickBot="1" x14ac:dyDescent="0.3">
      <c r="A1866" s="65" t="s">
        <v>3684</v>
      </c>
      <c r="B1866" s="71">
        <v>870</v>
      </c>
      <c r="C1866" s="65" t="s">
        <v>62</v>
      </c>
      <c r="D1866" s="71">
        <v>50</v>
      </c>
      <c r="E1866" s="65" t="s">
        <v>1432</v>
      </c>
    </row>
    <row r="1867" spans="1:5" ht="15.75" hidden="1" thickBot="1" x14ac:dyDescent="0.3">
      <c r="A1867" s="65" t="s">
        <v>3684</v>
      </c>
      <c r="B1867" s="71">
        <v>870</v>
      </c>
      <c r="C1867" s="65" t="s">
        <v>62</v>
      </c>
      <c r="D1867" s="71">
        <v>54</v>
      </c>
      <c r="E1867" s="65" t="s">
        <v>1436</v>
      </c>
    </row>
    <row r="1868" spans="1:5" ht="15.75" hidden="1" thickBot="1" x14ac:dyDescent="0.3">
      <c r="A1868" s="65" t="s">
        <v>3684</v>
      </c>
      <c r="B1868" s="71">
        <v>870</v>
      </c>
      <c r="C1868" s="65" t="s">
        <v>62</v>
      </c>
      <c r="D1868" s="71">
        <v>51</v>
      </c>
      <c r="E1868" s="65" t="s">
        <v>1433</v>
      </c>
    </row>
    <row r="1869" spans="1:5" ht="15.75" hidden="1" thickBot="1" x14ac:dyDescent="0.3">
      <c r="A1869" s="65" t="s">
        <v>3684</v>
      </c>
      <c r="B1869" s="71">
        <v>870</v>
      </c>
      <c r="C1869" s="65" t="s">
        <v>62</v>
      </c>
      <c r="D1869" s="71">
        <v>55</v>
      </c>
      <c r="E1869" s="65" t="s">
        <v>1437</v>
      </c>
    </row>
    <row r="1870" spans="1:5" ht="15.75" hidden="1" thickBot="1" x14ac:dyDescent="0.3">
      <c r="A1870" s="65" t="s">
        <v>3684</v>
      </c>
      <c r="B1870" s="71">
        <v>870</v>
      </c>
      <c r="C1870" s="65" t="s">
        <v>62</v>
      </c>
      <c r="D1870" s="71">
        <v>89</v>
      </c>
      <c r="E1870" s="65" t="s">
        <v>1439</v>
      </c>
    </row>
    <row r="1871" spans="1:5" ht="15.75" hidden="1" thickBot="1" x14ac:dyDescent="0.3">
      <c r="A1871" s="65" t="s">
        <v>3684</v>
      </c>
      <c r="B1871" s="71">
        <v>870</v>
      </c>
      <c r="C1871" s="65" t="s">
        <v>62</v>
      </c>
      <c r="D1871" s="71">
        <v>90</v>
      </c>
      <c r="E1871" s="65" t="s">
        <v>1440</v>
      </c>
    </row>
    <row r="1872" spans="1:5" ht="15.75" hidden="1" thickBot="1" x14ac:dyDescent="0.3">
      <c r="A1872" s="65" t="s">
        <v>3684</v>
      </c>
      <c r="B1872" s="71">
        <v>870</v>
      </c>
      <c r="C1872" s="65" t="s">
        <v>62</v>
      </c>
      <c r="D1872" s="71">
        <v>65</v>
      </c>
      <c r="E1872" s="65" t="s">
        <v>1438</v>
      </c>
    </row>
    <row r="1873" spans="1:5" ht="15.75" hidden="1" thickBot="1" x14ac:dyDescent="0.3">
      <c r="A1873" s="65" t="s">
        <v>3684</v>
      </c>
      <c r="B1873" s="71">
        <v>870</v>
      </c>
      <c r="C1873" s="65" t="s">
        <v>62</v>
      </c>
      <c r="D1873" s="71">
        <v>91</v>
      </c>
      <c r="E1873" s="65" t="s">
        <v>1441</v>
      </c>
    </row>
    <row r="1874" spans="1:5" ht="15.75" hidden="1" thickBot="1" x14ac:dyDescent="0.3">
      <c r="A1874" s="65" t="s">
        <v>3684</v>
      </c>
      <c r="B1874" s="71">
        <v>870</v>
      </c>
      <c r="C1874" s="65" t="s">
        <v>62</v>
      </c>
      <c r="D1874" s="71">
        <v>93</v>
      </c>
      <c r="E1874" s="65" t="s">
        <v>1442</v>
      </c>
    </row>
    <row r="1875" spans="1:5" ht="15.75" hidden="1" thickBot="1" x14ac:dyDescent="0.3">
      <c r="A1875" s="65" t="s">
        <v>3684</v>
      </c>
      <c r="B1875" s="71">
        <v>870</v>
      </c>
      <c r="C1875" s="65" t="s">
        <v>62</v>
      </c>
      <c r="D1875" s="71">
        <v>104</v>
      </c>
      <c r="E1875" s="65" t="s">
        <v>1453</v>
      </c>
    </row>
    <row r="1876" spans="1:5" ht="15.75" hidden="1" thickBot="1" x14ac:dyDescent="0.3">
      <c r="A1876" s="65" t="s">
        <v>3684</v>
      </c>
      <c r="B1876" s="71">
        <v>870</v>
      </c>
      <c r="C1876" s="65" t="s">
        <v>62</v>
      </c>
      <c r="D1876" s="71">
        <v>94</v>
      </c>
      <c r="E1876" s="65" t="s">
        <v>1443</v>
      </c>
    </row>
    <row r="1877" spans="1:5" ht="15.75" hidden="1" thickBot="1" x14ac:dyDescent="0.3">
      <c r="A1877" s="65" t="s">
        <v>3684</v>
      </c>
      <c r="B1877" s="71">
        <v>870</v>
      </c>
      <c r="C1877" s="65" t="s">
        <v>62</v>
      </c>
      <c r="D1877" s="71">
        <v>95</v>
      </c>
      <c r="E1877" s="65" t="s">
        <v>1444</v>
      </c>
    </row>
    <row r="1878" spans="1:5" ht="15.75" hidden="1" thickBot="1" x14ac:dyDescent="0.3">
      <c r="A1878" s="65" t="s">
        <v>3684</v>
      </c>
      <c r="B1878" s="71">
        <v>870</v>
      </c>
      <c r="C1878" s="65" t="s">
        <v>62</v>
      </c>
      <c r="D1878" s="71">
        <v>96</v>
      </c>
      <c r="E1878" s="65" t="s">
        <v>1445</v>
      </c>
    </row>
    <row r="1879" spans="1:5" ht="15.75" hidden="1" thickBot="1" x14ac:dyDescent="0.3">
      <c r="A1879" s="65" t="s">
        <v>3684</v>
      </c>
      <c r="B1879" s="71">
        <v>870</v>
      </c>
      <c r="C1879" s="65" t="s">
        <v>62</v>
      </c>
      <c r="D1879" s="71">
        <v>97</v>
      </c>
      <c r="E1879" s="65" t="s">
        <v>1446</v>
      </c>
    </row>
    <row r="1880" spans="1:5" ht="15.75" hidden="1" thickBot="1" x14ac:dyDescent="0.3">
      <c r="A1880" s="65" t="s">
        <v>3684</v>
      </c>
      <c r="B1880" s="71">
        <v>870</v>
      </c>
      <c r="C1880" s="65" t="s">
        <v>62</v>
      </c>
      <c r="D1880" s="71">
        <v>98</v>
      </c>
      <c r="E1880" s="65" t="s">
        <v>1447</v>
      </c>
    </row>
    <row r="1881" spans="1:5" ht="15.75" hidden="1" thickBot="1" x14ac:dyDescent="0.3">
      <c r="A1881" s="65" t="s">
        <v>3684</v>
      </c>
      <c r="B1881" s="71">
        <v>870</v>
      </c>
      <c r="C1881" s="65" t="s">
        <v>62</v>
      </c>
      <c r="D1881" s="71">
        <v>99</v>
      </c>
      <c r="E1881" s="65" t="s">
        <v>1448</v>
      </c>
    </row>
    <row r="1882" spans="1:5" ht="15.75" hidden="1" thickBot="1" x14ac:dyDescent="0.3">
      <c r="A1882" s="65" t="s">
        <v>3684</v>
      </c>
      <c r="B1882" s="71">
        <v>870</v>
      </c>
      <c r="C1882" s="65" t="s">
        <v>62</v>
      </c>
      <c r="D1882" s="71">
        <v>100</v>
      </c>
      <c r="E1882" s="65" t="s">
        <v>1449</v>
      </c>
    </row>
    <row r="1883" spans="1:5" ht="15.75" hidden="1" thickBot="1" x14ac:dyDescent="0.3">
      <c r="A1883" s="65" t="s">
        <v>3684</v>
      </c>
      <c r="B1883" s="71">
        <v>870</v>
      </c>
      <c r="C1883" s="65" t="s">
        <v>62</v>
      </c>
      <c r="D1883" s="71">
        <v>106</v>
      </c>
      <c r="E1883" s="65" t="s">
        <v>1455</v>
      </c>
    </row>
    <row r="1884" spans="1:5" ht="15.75" hidden="1" thickBot="1" x14ac:dyDescent="0.3">
      <c r="A1884" s="65" t="s">
        <v>3684</v>
      </c>
      <c r="B1884" s="71">
        <v>870</v>
      </c>
      <c r="C1884" s="65" t="s">
        <v>62</v>
      </c>
      <c r="D1884" s="71">
        <v>101</v>
      </c>
      <c r="E1884" s="65" t="s">
        <v>1450</v>
      </c>
    </row>
    <row r="1885" spans="1:5" ht="15.75" hidden="1" thickBot="1" x14ac:dyDescent="0.3">
      <c r="A1885" s="65" t="s">
        <v>3684</v>
      </c>
      <c r="B1885" s="71">
        <v>870</v>
      </c>
      <c r="C1885" s="65" t="s">
        <v>62</v>
      </c>
      <c r="D1885" s="71">
        <v>102</v>
      </c>
      <c r="E1885" s="65" t="s">
        <v>1451</v>
      </c>
    </row>
    <row r="1886" spans="1:5" ht="15.75" hidden="1" thickBot="1" x14ac:dyDescent="0.3">
      <c r="A1886" s="65" t="s">
        <v>3684</v>
      </c>
      <c r="B1886" s="71">
        <v>870</v>
      </c>
      <c r="C1886" s="65" t="s">
        <v>62</v>
      </c>
      <c r="D1886" s="71">
        <v>103</v>
      </c>
      <c r="E1886" s="65" t="s">
        <v>1452</v>
      </c>
    </row>
    <row r="1887" spans="1:5" ht="15.75" hidden="1" thickBot="1" x14ac:dyDescent="0.3">
      <c r="A1887" s="65" t="s">
        <v>3684</v>
      </c>
      <c r="B1887" s="71">
        <v>870</v>
      </c>
      <c r="C1887" s="65" t="s">
        <v>62</v>
      </c>
      <c r="D1887" s="71">
        <v>105</v>
      </c>
      <c r="E1887" s="65" t="s">
        <v>1454</v>
      </c>
    </row>
    <row r="1888" spans="1:5" ht="15.75" hidden="1" thickBot="1" x14ac:dyDescent="0.3">
      <c r="A1888" s="65" t="s">
        <v>3684</v>
      </c>
      <c r="B1888" s="71">
        <v>870</v>
      </c>
      <c r="C1888" s="65" t="s">
        <v>62</v>
      </c>
      <c r="D1888" s="71">
        <v>136</v>
      </c>
      <c r="E1888" s="65" t="s">
        <v>1459</v>
      </c>
    </row>
    <row r="1889" spans="1:5" ht="15.75" hidden="1" thickBot="1" x14ac:dyDescent="0.3">
      <c r="A1889" s="65" t="s">
        <v>3684</v>
      </c>
      <c r="B1889" s="71">
        <v>870</v>
      </c>
      <c r="C1889" s="65" t="s">
        <v>62</v>
      </c>
      <c r="D1889" s="71">
        <v>133</v>
      </c>
      <c r="E1889" s="65" t="s">
        <v>1456</v>
      </c>
    </row>
    <row r="1890" spans="1:5" ht="15.75" hidden="1" thickBot="1" x14ac:dyDescent="0.3">
      <c r="A1890" s="65" t="s">
        <v>3684</v>
      </c>
      <c r="B1890" s="71">
        <v>870</v>
      </c>
      <c r="C1890" s="65" t="s">
        <v>62</v>
      </c>
      <c r="D1890" s="71">
        <v>134</v>
      </c>
      <c r="E1890" s="65" t="s">
        <v>1457</v>
      </c>
    </row>
    <row r="1891" spans="1:5" ht="15.75" hidden="1" thickBot="1" x14ac:dyDescent="0.3">
      <c r="A1891" s="65" t="s">
        <v>3684</v>
      </c>
      <c r="B1891" s="71">
        <v>870</v>
      </c>
      <c r="C1891" s="65" t="s">
        <v>62</v>
      </c>
      <c r="D1891" s="71">
        <v>135</v>
      </c>
      <c r="E1891" s="65" t="s">
        <v>1458</v>
      </c>
    </row>
    <row r="1892" spans="1:5" ht="15.75" hidden="1" thickBot="1" x14ac:dyDescent="0.3">
      <c r="A1892" s="65" t="s">
        <v>3684</v>
      </c>
      <c r="B1892" s="71">
        <v>870</v>
      </c>
      <c r="C1892" s="65" t="s">
        <v>62</v>
      </c>
      <c r="D1892" s="71">
        <v>702</v>
      </c>
      <c r="E1892" s="65" t="s">
        <v>1525</v>
      </c>
    </row>
    <row r="1893" spans="1:5" ht="15.75" hidden="1" thickBot="1" x14ac:dyDescent="0.3">
      <c r="A1893" s="65" t="s">
        <v>3684</v>
      </c>
      <c r="B1893" s="71">
        <v>870</v>
      </c>
      <c r="C1893" s="65" t="s">
        <v>62</v>
      </c>
      <c r="D1893" s="71">
        <v>177</v>
      </c>
      <c r="E1893" s="65" t="s">
        <v>1460</v>
      </c>
    </row>
    <row r="1894" spans="1:5" ht="15.75" hidden="1" thickBot="1" x14ac:dyDescent="0.3">
      <c r="A1894" s="65" t="s">
        <v>3684</v>
      </c>
      <c r="B1894" s="71">
        <v>870</v>
      </c>
      <c r="C1894" s="65" t="s">
        <v>62</v>
      </c>
      <c r="D1894" s="71">
        <v>178</v>
      </c>
      <c r="E1894" s="65" t="s">
        <v>1461</v>
      </c>
    </row>
    <row r="1895" spans="1:5" ht="15.75" hidden="1" thickBot="1" x14ac:dyDescent="0.3">
      <c r="A1895" s="65" t="s">
        <v>3684</v>
      </c>
      <c r="B1895" s="71">
        <v>870</v>
      </c>
      <c r="C1895" s="65" t="s">
        <v>62</v>
      </c>
      <c r="D1895" s="71">
        <v>179</v>
      </c>
      <c r="E1895" s="65" t="s">
        <v>1462</v>
      </c>
    </row>
    <row r="1896" spans="1:5" ht="15.75" hidden="1" thickBot="1" x14ac:dyDescent="0.3">
      <c r="A1896" s="65" t="s">
        <v>3684</v>
      </c>
      <c r="B1896" s="71">
        <v>870</v>
      </c>
      <c r="C1896" s="65" t="s">
        <v>62</v>
      </c>
      <c r="D1896" s="71">
        <v>192</v>
      </c>
      <c r="E1896" s="65" t="s">
        <v>1474</v>
      </c>
    </row>
    <row r="1897" spans="1:5" ht="15.75" hidden="1" thickBot="1" x14ac:dyDescent="0.3">
      <c r="A1897" s="65" t="s">
        <v>3684</v>
      </c>
      <c r="B1897" s="71">
        <v>870</v>
      </c>
      <c r="C1897" s="65" t="s">
        <v>62</v>
      </c>
      <c r="D1897" s="71">
        <v>190</v>
      </c>
      <c r="E1897" s="65" t="s">
        <v>1472</v>
      </c>
    </row>
    <row r="1898" spans="1:5" ht="15.75" hidden="1" thickBot="1" x14ac:dyDescent="0.3">
      <c r="A1898" s="65" t="s">
        <v>3684</v>
      </c>
      <c r="B1898" s="71">
        <v>870</v>
      </c>
      <c r="C1898" s="65" t="s">
        <v>62</v>
      </c>
      <c r="D1898" s="71">
        <v>191</v>
      </c>
      <c r="E1898" s="65" t="s">
        <v>1473</v>
      </c>
    </row>
    <row r="1899" spans="1:5" ht="15.75" hidden="1" thickBot="1" x14ac:dyDescent="0.3">
      <c r="A1899" s="65" t="s">
        <v>3684</v>
      </c>
      <c r="B1899" s="71">
        <v>870</v>
      </c>
      <c r="C1899" s="65" t="s">
        <v>62</v>
      </c>
      <c r="D1899" s="71">
        <v>180</v>
      </c>
      <c r="E1899" s="65" t="s">
        <v>1463</v>
      </c>
    </row>
    <row r="1900" spans="1:5" ht="15.75" hidden="1" thickBot="1" x14ac:dyDescent="0.3">
      <c r="A1900" s="65" t="s">
        <v>3684</v>
      </c>
      <c r="B1900" s="71">
        <v>870</v>
      </c>
      <c r="C1900" s="65" t="s">
        <v>62</v>
      </c>
      <c r="D1900" s="71">
        <v>181</v>
      </c>
      <c r="E1900" s="65" t="s">
        <v>1464</v>
      </c>
    </row>
    <row r="1901" spans="1:5" ht="15.75" hidden="1" thickBot="1" x14ac:dyDescent="0.3">
      <c r="A1901" s="65" t="s">
        <v>3684</v>
      </c>
      <c r="B1901" s="71">
        <v>870</v>
      </c>
      <c r="C1901" s="65" t="s">
        <v>62</v>
      </c>
      <c r="D1901" s="71">
        <v>182</v>
      </c>
      <c r="E1901" s="65" t="s">
        <v>1465</v>
      </c>
    </row>
    <row r="1902" spans="1:5" ht="15.75" hidden="1" thickBot="1" x14ac:dyDescent="0.3">
      <c r="A1902" s="65" t="s">
        <v>3684</v>
      </c>
      <c r="B1902" s="71">
        <v>870</v>
      </c>
      <c r="C1902" s="65" t="s">
        <v>62</v>
      </c>
      <c r="D1902" s="71">
        <v>183</v>
      </c>
      <c r="E1902" s="65" t="s">
        <v>1466</v>
      </c>
    </row>
    <row r="1903" spans="1:5" ht="15.75" hidden="1" thickBot="1" x14ac:dyDescent="0.3">
      <c r="A1903" s="65" t="s">
        <v>3684</v>
      </c>
      <c r="B1903" s="71">
        <v>870</v>
      </c>
      <c r="C1903" s="65" t="s">
        <v>62</v>
      </c>
      <c r="D1903" s="71">
        <v>184</v>
      </c>
      <c r="E1903" s="65" t="s">
        <v>1467</v>
      </c>
    </row>
    <row r="1904" spans="1:5" ht="15.75" hidden="1" thickBot="1" x14ac:dyDescent="0.3">
      <c r="A1904" s="65" t="s">
        <v>3684</v>
      </c>
      <c r="B1904" s="71">
        <v>870</v>
      </c>
      <c r="C1904" s="65" t="s">
        <v>62</v>
      </c>
      <c r="D1904" s="71">
        <v>185</v>
      </c>
      <c r="E1904" s="65" t="s">
        <v>1468</v>
      </c>
    </row>
    <row r="1905" spans="1:5" ht="15.75" hidden="1" thickBot="1" x14ac:dyDescent="0.3">
      <c r="A1905" s="65" t="s">
        <v>3684</v>
      </c>
      <c r="B1905" s="71">
        <v>870</v>
      </c>
      <c r="C1905" s="65" t="s">
        <v>62</v>
      </c>
      <c r="D1905" s="71">
        <v>186</v>
      </c>
      <c r="E1905" s="65" t="s">
        <v>1469</v>
      </c>
    </row>
    <row r="1906" spans="1:5" ht="15.75" hidden="1" thickBot="1" x14ac:dyDescent="0.3">
      <c r="A1906" s="65" t="s">
        <v>3684</v>
      </c>
      <c r="B1906" s="71">
        <v>870</v>
      </c>
      <c r="C1906" s="65" t="s">
        <v>62</v>
      </c>
      <c r="D1906" s="71">
        <v>187</v>
      </c>
      <c r="E1906" s="65" t="s">
        <v>1470</v>
      </c>
    </row>
    <row r="1907" spans="1:5" ht="15.75" hidden="1" thickBot="1" x14ac:dyDescent="0.3">
      <c r="A1907" s="65" t="s">
        <v>3684</v>
      </c>
      <c r="B1907" s="71">
        <v>870</v>
      </c>
      <c r="C1907" s="65" t="s">
        <v>62</v>
      </c>
      <c r="D1907" s="71">
        <v>189</v>
      </c>
      <c r="E1907" s="65" t="s">
        <v>1333</v>
      </c>
    </row>
    <row r="1908" spans="1:5" ht="15.75" hidden="1" thickBot="1" x14ac:dyDescent="0.3">
      <c r="A1908" s="65" t="s">
        <v>3684</v>
      </c>
      <c r="B1908" s="71">
        <v>870</v>
      </c>
      <c r="C1908" s="65" t="s">
        <v>62</v>
      </c>
      <c r="D1908" s="71">
        <v>188</v>
      </c>
      <c r="E1908" s="65" t="s">
        <v>1471</v>
      </c>
    </row>
    <row r="1909" spans="1:5" ht="15.75" hidden="1" thickBot="1" x14ac:dyDescent="0.3">
      <c r="A1909" s="65" t="s">
        <v>3684</v>
      </c>
      <c r="B1909" s="71">
        <v>870</v>
      </c>
      <c r="C1909" s="65" t="s">
        <v>62</v>
      </c>
      <c r="D1909" s="71">
        <v>221</v>
      </c>
      <c r="E1909" s="65" t="s">
        <v>1475</v>
      </c>
    </row>
    <row r="1910" spans="1:5" ht="15.75" hidden="1" thickBot="1" x14ac:dyDescent="0.3">
      <c r="A1910" s="65" t="s">
        <v>3684</v>
      </c>
      <c r="B1910" s="71">
        <v>870</v>
      </c>
      <c r="C1910" s="65" t="s">
        <v>62</v>
      </c>
      <c r="D1910" s="71">
        <v>222</v>
      </c>
      <c r="E1910" s="65" t="s">
        <v>1476</v>
      </c>
    </row>
    <row r="1911" spans="1:5" ht="15.75" hidden="1" thickBot="1" x14ac:dyDescent="0.3">
      <c r="A1911" s="65" t="s">
        <v>3684</v>
      </c>
      <c r="B1911" s="71">
        <v>870</v>
      </c>
      <c r="C1911" s="65" t="s">
        <v>62</v>
      </c>
      <c r="D1911" s="71">
        <v>223</v>
      </c>
      <c r="E1911" s="65" t="s">
        <v>1477</v>
      </c>
    </row>
    <row r="1912" spans="1:5" ht="15.75" hidden="1" thickBot="1" x14ac:dyDescent="0.3">
      <c r="A1912" s="65" t="s">
        <v>3684</v>
      </c>
      <c r="B1912" s="71">
        <v>870</v>
      </c>
      <c r="C1912" s="65" t="s">
        <v>62</v>
      </c>
      <c r="D1912" s="71">
        <v>224</v>
      </c>
      <c r="E1912" s="65" t="s">
        <v>1478</v>
      </c>
    </row>
    <row r="1913" spans="1:5" ht="15.75" hidden="1" thickBot="1" x14ac:dyDescent="0.3">
      <c r="A1913" s="65" t="s">
        <v>3684</v>
      </c>
      <c r="B1913" s="71">
        <v>870</v>
      </c>
      <c r="C1913" s="65" t="s">
        <v>62</v>
      </c>
      <c r="D1913" s="71">
        <v>267</v>
      </c>
      <c r="E1913" s="65" t="s">
        <v>1481</v>
      </c>
    </row>
    <row r="1914" spans="1:5" ht="15.75" hidden="1" thickBot="1" x14ac:dyDescent="0.3">
      <c r="A1914" s="65" t="s">
        <v>3684</v>
      </c>
      <c r="B1914" s="71">
        <v>870</v>
      </c>
      <c r="C1914" s="65" t="s">
        <v>62</v>
      </c>
      <c r="D1914" s="71">
        <v>269</v>
      </c>
      <c r="E1914" s="65" t="s">
        <v>1483</v>
      </c>
    </row>
    <row r="1915" spans="1:5" ht="15.75" hidden="1" thickBot="1" x14ac:dyDescent="0.3">
      <c r="A1915" s="65" t="s">
        <v>3684</v>
      </c>
      <c r="B1915" s="71">
        <v>870</v>
      </c>
      <c r="C1915" s="65" t="s">
        <v>62</v>
      </c>
      <c r="D1915" s="71">
        <v>268</v>
      </c>
      <c r="E1915" s="65" t="s">
        <v>1482</v>
      </c>
    </row>
    <row r="1916" spans="1:5" ht="15.75" hidden="1" thickBot="1" x14ac:dyDescent="0.3">
      <c r="A1916" s="65" t="s">
        <v>3684</v>
      </c>
      <c r="B1916" s="71">
        <v>870</v>
      </c>
      <c r="C1916" s="65" t="s">
        <v>62</v>
      </c>
      <c r="D1916" s="71">
        <v>265</v>
      </c>
      <c r="E1916" s="65" t="s">
        <v>1479</v>
      </c>
    </row>
    <row r="1917" spans="1:5" ht="15.75" hidden="1" thickBot="1" x14ac:dyDescent="0.3">
      <c r="A1917" s="65" t="s">
        <v>3684</v>
      </c>
      <c r="B1917" s="71">
        <v>870</v>
      </c>
      <c r="C1917" s="65" t="s">
        <v>62</v>
      </c>
      <c r="D1917" s="71">
        <v>266</v>
      </c>
      <c r="E1917" s="65" t="s">
        <v>1480</v>
      </c>
    </row>
    <row r="1918" spans="1:5" ht="15.75" hidden="1" thickBot="1" x14ac:dyDescent="0.3">
      <c r="A1918" s="65" t="s">
        <v>3684</v>
      </c>
      <c r="B1918" s="71">
        <v>870</v>
      </c>
      <c r="C1918" s="65" t="s">
        <v>62</v>
      </c>
      <c r="D1918" s="71">
        <v>309</v>
      </c>
      <c r="E1918" s="65" t="s">
        <v>1484</v>
      </c>
    </row>
    <row r="1919" spans="1:5" ht="15.75" hidden="1" thickBot="1" x14ac:dyDescent="0.3">
      <c r="A1919" s="65" t="s">
        <v>3684</v>
      </c>
      <c r="B1919" s="71">
        <v>870</v>
      </c>
      <c r="C1919" s="65" t="s">
        <v>62</v>
      </c>
      <c r="D1919" s="71">
        <v>310</v>
      </c>
      <c r="E1919" s="65" t="s">
        <v>1485</v>
      </c>
    </row>
    <row r="1920" spans="1:5" ht="15.75" hidden="1" thickBot="1" x14ac:dyDescent="0.3">
      <c r="A1920" s="65" t="s">
        <v>3684</v>
      </c>
      <c r="B1920" s="71">
        <v>870</v>
      </c>
      <c r="C1920" s="65" t="s">
        <v>62</v>
      </c>
      <c r="D1920" s="71">
        <v>355</v>
      </c>
      <c r="E1920" s="65" t="s">
        <v>1488</v>
      </c>
    </row>
    <row r="1921" spans="1:5" ht="15.75" hidden="1" thickBot="1" x14ac:dyDescent="0.3">
      <c r="A1921" s="65" t="s">
        <v>3684</v>
      </c>
      <c r="B1921" s="71">
        <v>870</v>
      </c>
      <c r="C1921" s="65" t="s">
        <v>62</v>
      </c>
      <c r="D1921" s="71">
        <v>353</v>
      </c>
      <c r="E1921" s="65" t="s">
        <v>1486</v>
      </c>
    </row>
    <row r="1922" spans="1:5" ht="15.75" hidden="1" thickBot="1" x14ac:dyDescent="0.3">
      <c r="A1922" s="65" t="s">
        <v>3684</v>
      </c>
      <c r="B1922" s="71">
        <v>870</v>
      </c>
      <c r="C1922" s="65" t="s">
        <v>62</v>
      </c>
      <c r="D1922" s="71">
        <v>354</v>
      </c>
      <c r="E1922" s="65" t="s">
        <v>1487</v>
      </c>
    </row>
    <row r="1923" spans="1:5" ht="15.75" hidden="1" thickBot="1" x14ac:dyDescent="0.3">
      <c r="A1923" s="65" t="s">
        <v>3684</v>
      </c>
      <c r="B1923" s="71">
        <v>870</v>
      </c>
      <c r="C1923" s="65" t="s">
        <v>62</v>
      </c>
      <c r="D1923" s="71">
        <v>441</v>
      </c>
      <c r="E1923" s="65" t="s">
        <v>1489</v>
      </c>
    </row>
    <row r="1924" spans="1:5" ht="15.75" hidden="1" thickBot="1" x14ac:dyDescent="0.3">
      <c r="A1924" s="65" t="s">
        <v>3684</v>
      </c>
      <c r="B1924" s="71">
        <v>870</v>
      </c>
      <c r="C1924" s="65" t="s">
        <v>62</v>
      </c>
      <c r="D1924" s="71">
        <v>456</v>
      </c>
      <c r="E1924" s="65" t="s">
        <v>1490</v>
      </c>
    </row>
    <row r="1925" spans="1:5" ht="15.75" hidden="1" thickBot="1" x14ac:dyDescent="0.3">
      <c r="A1925" s="65" t="s">
        <v>3684</v>
      </c>
      <c r="B1925" s="71">
        <v>870</v>
      </c>
      <c r="C1925" s="65" t="s">
        <v>62</v>
      </c>
      <c r="D1925" s="71">
        <v>457</v>
      </c>
      <c r="E1925" s="65" t="s">
        <v>1491</v>
      </c>
    </row>
    <row r="1926" spans="1:5" ht="15.75" hidden="1" thickBot="1" x14ac:dyDescent="0.3">
      <c r="A1926" s="65" t="s">
        <v>3684</v>
      </c>
      <c r="B1926" s="71">
        <v>870</v>
      </c>
      <c r="C1926" s="65" t="s">
        <v>62</v>
      </c>
      <c r="D1926" s="71">
        <v>458</v>
      </c>
      <c r="E1926" s="65" t="s">
        <v>1492</v>
      </c>
    </row>
    <row r="1927" spans="1:5" ht="15.75" hidden="1" thickBot="1" x14ac:dyDescent="0.3">
      <c r="A1927" s="65" t="s">
        <v>3684</v>
      </c>
      <c r="B1927" s="71">
        <v>870</v>
      </c>
      <c r="C1927" s="65" t="s">
        <v>62</v>
      </c>
      <c r="D1927" s="71">
        <v>459</v>
      </c>
      <c r="E1927" s="65" t="s">
        <v>1493</v>
      </c>
    </row>
    <row r="1928" spans="1:5" ht="15.75" hidden="1" thickBot="1" x14ac:dyDescent="0.3">
      <c r="A1928" s="65" t="s">
        <v>3684</v>
      </c>
      <c r="B1928" s="71">
        <v>870</v>
      </c>
      <c r="C1928" s="65" t="s">
        <v>62</v>
      </c>
      <c r="D1928" s="71">
        <v>460</v>
      </c>
      <c r="E1928" s="65" t="s">
        <v>1494</v>
      </c>
    </row>
    <row r="1929" spans="1:5" ht="15.75" hidden="1" thickBot="1" x14ac:dyDescent="0.3">
      <c r="A1929" s="65" t="s">
        <v>3684</v>
      </c>
      <c r="B1929" s="71">
        <v>870</v>
      </c>
      <c r="C1929" s="65" t="s">
        <v>62</v>
      </c>
      <c r="D1929" s="71">
        <v>461</v>
      </c>
      <c r="E1929" s="65" t="s">
        <v>1495</v>
      </c>
    </row>
    <row r="1930" spans="1:5" ht="15.75" hidden="1" thickBot="1" x14ac:dyDescent="0.3">
      <c r="A1930" s="65" t="s">
        <v>3684</v>
      </c>
      <c r="B1930" s="71">
        <v>870</v>
      </c>
      <c r="C1930" s="65" t="s">
        <v>62</v>
      </c>
      <c r="D1930" s="71">
        <v>500</v>
      </c>
      <c r="E1930" s="65" t="s">
        <v>1496</v>
      </c>
    </row>
    <row r="1931" spans="1:5" ht="15.75" hidden="1" thickBot="1" x14ac:dyDescent="0.3">
      <c r="A1931" s="65" t="s">
        <v>3684</v>
      </c>
      <c r="B1931" s="71">
        <v>870</v>
      </c>
      <c r="C1931" s="65" t="s">
        <v>62</v>
      </c>
      <c r="D1931" s="71">
        <v>501</v>
      </c>
      <c r="E1931" s="65" t="s">
        <v>1497</v>
      </c>
    </row>
    <row r="1932" spans="1:5" ht="15.75" hidden="1" thickBot="1" x14ac:dyDescent="0.3">
      <c r="A1932" s="65" t="s">
        <v>3684</v>
      </c>
      <c r="B1932" s="71">
        <v>870</v>
      </c>
      <c r="C1932" s="65" t="s">
        <v>62</v>
      </c>
      <c r="D1932" s="71">
        <v>503</v>
      </c>
      <c r="E1932" s="65" t="s">
        <v>1498</v>
      </c>
    </row>
    <row r="1933" spans="1:5" ht="15.75" hidden="1" thickBot="1" x14ac:dyDescent="0.3">
      <c r="A1933" s="65" t="s">
        <v>3684</v>
      </c>
      <c r="B1933" s="71">
        <v>870</v>
      </c>
      <c r="C1933" s="65" t="s">
        <v>62</v>
      </c>
      <c r="D1933" s="71">
        <v>504</v>
      </c>
      <c r="E1933" s="65" t="s">
        <v>1499</v>
      </c>
    </row>
    <row r="1934" spans="1:5" ht="15.75" hidden="1" thickBot="1" x14ac:dyDescent="0.3">
      <c r="A1934" s="65" t="s">
        <v>3684</v>
      </c>
      <c r="B1934" s="71">
        <v>870</v>
      </c>
      <c r="C1934" s="65" t="s">
        <v>62</v>
      </c>
      <c r="D1934" s="71">
        <v>510</v>
      </c>
      <c r="E1934" s="65" t="s">
        <v>1504</v>
      </c>
    </row>
    <row r="1935" spans="1:5" ht="15.75" hidden="1" thickBot="1" x14ac:dyDescent="0.3">
      <c r="A1935" s="65" t="s">
        <v>3684</v>
      </c>
      <c r="B1935" s="71">
        <v>870</v>
      </c>
      <c r="C1935" s="65" t="s">
        <v>62</v>
      </c>
      <c r="D1935" s="71">
        <v>507</v>
      </c>
      <c r="E1935" s="65" t="s">
        <v>1501</v>
      </c>
    </row>
    <row r="1936" spans="1:5" ht="15.75" hidden="1" thickBot="1" x14ac:dyDescent="0.3">
      <c r="A1936" s="65" t="s">
        <v>3684</v>
      </c>
      <c r="B1936" s="71">
        <v>870</v>
      </c>
      <c r="C1936" s="65" t="s">
        <v>62</v>
      </c>
      <c r="D1936" s="71">
        <v>509</v>
      </c>
      <c r="E1936" s="65" t="s">
        <v>1503</v>
      </c>
    </row>
    <row r="1937" spans="1:5" ht="15.75" hidden="1" thickBot="1" x14ac:dyDescent="0.3">
      <c r="A1937" s="65" t="s">
        <v>3684</v>
      </c>
      <c r="B1937" s="71">
        <v>870</v>
      </c>
      <c r="C1937" s="65" t="s">
        <v>62</v>
      </c>
      <c r="D1937" s="71">
        <v>508</v>
      </c>
      <c r="E1937" s="65" t="s">
        <v>1502</v>
      </c>
    </row>
    <row r="1938" spans="1:5" ht="15.75" hidden="1" thickBot="1" x14ac:dyDescent="0.3">
      <c r="A1938" s="65" t="s">
        <v>3684</v>
      </c>
      <c r="B1938" s="71">
        <v>870</v>
      </c>
      <c r="C1938" s="65" t="s">
        <v>62</v>
      </c>
      <c r="D1938" s="71">
        <v>506</v>
      </c>
      <c r="E1938" s="65" t="s">
        <v>1500</v>
      </c>
    </row>
    <row r="1939" spans="1:5" ht="15.75" hidden="1" thickBot="1" x14ac:dyDescent="0.3">
      <c r="A1939" s="65" t="s">
        <v>3684</v>
      </c>
      <c r="B1939" s="71">
        <v>870</v>
      </c>
      <c r="C1939" s="65" t="s">
        <v>62</v>
      </c>
      <c r="D1939" s="71">
        <v>505</v>
      </c>
      <c r="E1939" s="65" t="s">
        <v>868</v>
      </c>
    </row>
    <row r="1940" spans="1:5" ht="15.75" hidden="1" thickBot="1" x14ac:dyDescent="0.3">
      <c r="A1940" s="65" t="s">
        <v>3684</v>
      </c>
      <c r="B1940" s="71">
        <v>870</v>
      </c>
      <c r="C1940" s="65" t="s">
        <v>62</v>
      </c>
      <c r="D1940" s="71">
        <v>544</v>
      </c>
      <c r="E1940" s="65" t="s">
        <v>1505</v>
      </c>
    </row>
    <row r="1941" spans="1:5" ht="15.75" hidden="1" thickBot="1" x14ac:dyDescent="0.3">
      <c r="A1941" s="65" t="s">
        <v>3684</v>
      </c>
      <c r="B1941" s="71">
        <v>870</v>
      </c>
      <c r="C1941" s="65" t="s">
        <v>62</v>
      </c>
      <c r="D1941" s="71">
        <v>588</v>
      </c>
      <c r="E1941" s="65" t="s">
        <v>1506</v>
      </c>
    </row>
    <row r="1942" spans="1:5" ht="15.75" hidden="1" thickBot="1" x14ac:dyDescent="0.3">
      <c r="A1942" s="65" t="s">
        <v>3684</v>
      </c>
      <c r="B1942" s="71">
        <v>870</v>
      </c>
      <c r="C1942" s="65" t="s">
        <v>62</v>
      </c>
      <c r="D1942" s="71">
        <v>589</v>
      </c>
      <c r="E1942" s="65" t="s">
        <v>1507</v>
      </c>
    </row>
    <row r="1943" spans="1:5" ht="15.75" hidden="1" thickBot="1" x14ac:dyDescent="0.3">
      <c r="A1943" s="65" t="s">
        <v>3684</v>
      </c>
      <c r="B1943" s="71">
        <v>870</v>
      </c>
      <c r="C1943" s="65" t="s">
        <v>62</v>
      </c>
      <c r="D1943" s="71">
        <v>590</v>
      </c>
      <c r="E1943" s="65" t="s">
        <v>1508</v>
      </c>
    </row>
    <row r="1944" spans="1:5" ht="15.75" hidden="1" thickBot="1" x14ac:dyDescent="0.3">
      <c r="A1944" s="65" t="s">
        <v>3684</v>
      </c>
      <c r="B1944" s="71">
        <v>870</v>
      </c>
      <c r="C1944" s="65" t="s">
        <v>62</v>
      </c>
      <c r="D1944" s="71">
        <v>591</v>
      </c>
      <c r="E1944" s="65" t="s">
        <v>1509</v>
      </c>
    </row>
    <row r="1945" spans="1:5" ht="15.75" hidden="1" thickBot="1" x14ac:dyDescent="0.3">
      <c r="A1945" s="65" t="s">
        <v>3684</v>
      </c>
      <c r="B1945" s="71">
        <v>870</v>
      </c>
      <c r="C1945" s="65" t="s">
        <v>62</v>
      </c>
      <c r="D1945" s="71">
        <v>593</v>
      </c>
      <c r="E1945" s="65" t="s">
        <v>1511</v>
      </c>
    </row>
    <row r="1946" spans="1:5" ht="15.75" hidden="1" thickBot="1" x14ac:dyDescent="0.3">
      <c r="A1946" s="65" t="s">
        <v>3684</v>
      </c>
      <c r="B1946" s="71">
        <v>870</v>
      </c>
      <c r="C1946" s="65" t="s">
        <v>62</v>
      </c>
      <c r="D1946" s="71">
        <v>592</v>
      </c>
      <c r="E1946" s="65" t="s">
        <v>1510</v>
      </c>
    </row>
    <row r="1947" spans="1:5" ht="15.75" hidden="1" thickBot="1" x14ac:dyDescent="0.3">
      <c r="A1947" s="65" t="s">
        <v>3684</v>
      </c>
      <c r="B1947" s="71">
        <v>870</v>
      </c>
      <c r="C1947" s="65" t="s">
        <v>62</v>
      </c>
      <c r="D1947" s="71">
        <v>632</v>
      </c>
      <c r="E1947" s="65" t="s">
        <v>1512</v>
      </c>
    </row>
    <row r="1948" spans="1:5" ht="15.75" hidden="1" thickBot="1" x14ac:dyDescent="0.3">
      <c r="A1948" s="65" t="s">
        <v>3684</v>
      </c>
      <c r="B1948" s="71">
        <v>870</v>
      </c>
      <c r="C1948" s="65" t="s">
        <v>62</v>
      </c>
      <c r="D1948" s="71">
        <v>637</v>
      </c>
      <c r="E1948" s="65" t="s">
        <v>1516</v>
      </c>
    </row>
    <row r="1949" spans="1:5" ht="15.75" hidden="1" thickBot="1" x14ac:dyDescent="0.3">
      <c r="A1949" s="65" t="s">
        <v>3684</v>
      </c>
      <c r="B1949" s="71">
        <v>870</v>
      </c>
      <c r="C1949" s="65" t="s">
        <v>62</v>
      </c>
      <c r="D1949" s="71">
        <v>633</v>
      </c>
      <c r="E1949" s="65" t="s">
        <v>977</v>
      </c>
    </row>
    <row r="1950" spans="1:5" ht="15.75" hidden="1" thickBot="1" x14ac:dyDescent="0.3">
      <c r="A1950" s="65" t="s">
        <v>3684</v>
      </c>
      <c r="B1950" s="71">
        <v>870</v>
      </c>
      <c r="C1950" s="65" t="s">
        <v>62</v>
      </c>
      <c r="D1950" s="71">
        <v>638</v>
      </c>
      <c r="E1950" s="65" t="s">
        <v>1517</v>
      </c>
    </row>
    <row r="1951" spans="1:5" ht="15.75" hidden="1" thickBot="1" x14ac:dyDescent="0.3">
      <c r="A1951" s="65" t="s">
        <v>3684</v>
      </c>
      <c r="B1951" s="71">
        <v>870</v>
      </c>
      <c r="C1951" s="65" t="s">
        <v>62</v>
      </c>
      <c r="D1951" s="71">
        <v>634</v>
      </c>
      <c r="E1951" s="65" t="s">
        <v>1513</v>
      </c>
    </row>
    <row r="1952" spans="1:5" ht="15.75" hidden="1" thickBot="1" x14ac:dyDescent="0.3">
      <c r="A1952" s="65" t="s">
        <v>3684</v>
      </c>
      <c r="B1952" s="71">
        <v>870</v>
      </c>
      <c r="C1952" s="65" t="s">
        <v>62</v>
      </c>
      <c r="D1952" s="71">
        <v>636</v>
      </c>
      <c r="E1952" s="65" t="s">
        <v>1515</v>
      </c>
    </row>
    <row r="1953" spans="1:5" ht="15.75" hidden="1" thickBot="1" x14ac:dyDescent="0.3">
      <c r="A1953" s="65" t="s">
        <v>3684</v>
      </c>
      <c r="B1953" s="71">
        <v>870</v>
      </c>
      <c r="C1953" s="65" t="s">
        <v>62</v>
      </c>
      <c r="D1953" s="71">
        <v>635</v>
      </c>
      <c r="E1953" s="65" t="s">
        <v>1514</v>
      </c>
    </row>
    <row r="1954" spans="1:5" ht="15.75" hidden="1" thickBot="1" x14ac:dyDescent="0.3">
      <c r="A1954" s="65" t="s">
        <v>3684</v>
      </c>
      <c r="B1954" s="71">
        <v>870</v>
      </c>
      <c r="C1954" s="65" t="s">
        <v>62</v>
      </c>
      <c r="D1954" s="71">
        <v>691</v>
      </c>
      <c r="E1954" s="65" t="s">
        <v>1518</v>
      </c>
    </row>
    <row r="1955" spans="1:5" ht="15.75" hidden="1" thickBot="1" x14ac:dyDescent="0.3">
      <c r="A1955" s="65" t="s">
        <v>3684</v>
      </c>
      <c r="B1955" s="71">
        <v>870</v>
      </c>
      <c r="C1955" s="65" t="s">
        <v>62</v>
      </c>
      <c r="D1955" s="71">
        <v>692</v>
      </c>
      <c r="E1955" s="65" t="s">
        <v>1519</v>
      </c>
    </row>
    <row r="1956" spans="1:5" ht="15.75" hidden="1" thickBot="1" x14ac:dyDescent="0.3">
      <c r="A1956" s="65" t="s">
        <v>3684</v>
      </c>
      <c r="B1956" s="71">
        <v>870</v>
      </c>
      <c r="C1956" s="65" t="s">
        <v>62</v>
      </c>
      <c r="D1956" s="71">
        <v>693</v>
      </c>
      <c r="E1956" s="65" t="s">
        <v>1520</v>
      </c>
    </row>
    <row r="1957" spans="1:5" ht="15.75" hidden="1" thickBot="1" x14ac:dyDescent="0.3">
      <c r="A1957" s="65" t="s">
        <v>3684</v>
      </c>
      <c r="B1957" s="71">
        <v>870</v>
      </c>
      <c r="C1957" s="65" t="s">
        <v>62</v>
      </c>
      <c r="D1957" s="71">
        <v>694</v>
      </c>
      <c r="E1957" s="65" t="s">
        <v>1521</v>
      </c>
    </row>
    <row r="1958" spans="1:5" ht="15.75" hidden="1" thickBot="1" x14ac:dyDescent="0.3">
      <c r="A1958" s="65" t="s">
        <v>3684</v>
      </c>
      <c r="B1958" s="71">
        <v>870</v>
      </c>
      <c r="C1958" s="65" t="s">
        <v>62</v>
      </c>
      <c r="D1958" s="71">
        <v>695</v>
      </c>
      <c r="E1958" s="65" t="s">
        <v>1522</v>
      </c>
    </row>
    <row r="1959" spans="1:5" ht="15.75" hidden="1" thickBot="1" x14ac:dyDescent="0.3">
      <c r="A1959" s="65" t="s">
        <v>3684</v>
      </c>
      <c r="B1959" s="71">
        <v>870</v>
      </c>
      <c r="C1959" s="65" t="s">
        <v>62</v>
      </c>
      <c r="D1959" s="71">
        <v>696</v>
      </c>
      <c r="E1959" s="65" t="s">
        <v>1523</v>
      </c>
    </row>
    <row r="1960" spans="1:5" ht="15.75" hidden="1" thickBot="1" x14ac:dyDescent="0.3">
      <c r="A1960" s="65" t="s">
        <v>3684</v>
      </c>
      <c r="B1960" s="71">
        <v>870</v>
      </c>
      <c r="C1960" s="65" t="s">
        <v>62</v>
      </c>
      <c r="D1960" s="71">
        <v>700</v>
      </c>
      <c r="E1960" s="65" t="s">
        <v>1524</v>
      </c>
    </row>
    <row r="1961" spans="1:5" ht="15.75" hidden="1" thickBot="1" x14ac:dyDescent="0.3">
      <c r="A1961" s="65" t="s">
        <v>3684</v>
      </c>
      <c r="B1961" s="71">
        <v>870</v>
      </c>
      <c r="C1961" s="65" t="s">
        <v>62</v>
      </c>
      <c r="D1961" s="71">
        <v>735</v>
      </c>
      <c r="E1961" s="65" t="s">
        <v>1526</v>
      </c>
    </row>
    <row r="1962" spans="1:5" ht="15.75" hidden="1" thickBot="1" x14ac:dyDescent="0.3">
      <c r="A1962" s="65" t="s">
        <v>3684</v>
      </c>
      <c r="B1962" s="71">
        <v>870</v>
      </c>
      <c r="C1962" s="65" t="s">
        <v>62</v>
      </c>
      <c r="D1962" s="71">
        <v>736</v>
      </c>
      <c r="E1962" s="65" t="s">
        <v>1003</v>
      </c>
    </row>
    <row r="1963" spans="1:5" ht="15.75" hidden="1" thickBot="1" x14ac:dyDescent="0.3">
      <c r="A1963" s="65" t="s">
        <v>3684</v>
      </c>
      <c r="B1963" s="71">
        <v>870</v>
      </c>
      <c r="C1963" s="65" t="s">
        <v>62</v>
      </c>
      <c r="D1963" s="71">
        <v>737</v>
      </c>
      <c r="E1963" s="65" t="s">
        <v>1527</v>
      </c>
    </row>
    <row r="1964" spans="1:5" ht="15.75" hidden="1" thickBot="1" x14ac:dyDescent="0.3">
      <c r="A1964" s="65" t="s">
        <v>3684</v>
      </c>
      <c r="B1964" s="71">
        <v>870</v>
      </c>
      <c r="C1964" s="65" t="s">
        <v>62</v>
      </c>
      <c r="D1964" s="71">
        <v>738</v>
      </c>
      <c r="E1964" s="65" t="s">
        <v>1528</v>
      </c>
    </row>
    <row r="1965" spans="1:5" ht="15.75" hidden="1" thickBot="1" x14ac:dyDescent="0.3">
      <c r="A1965" s="65" t="s">
        <v>3684</v>
      </c>
      <c r="B1965" s="71">
        <v>870</v>
      </c>
      <c r="C1965" s="65" t="s">
        <v>62</v>
      </c>
      <c r="D1965" s="71">
        <v>739</v>
      </c>
      <c r="E1965" s="65" t="s">
        <v>1529</v>
      </c>
    </row>
    <row r="1966" spans="1:5" ht="15.75" hidden="1" thickBot="1" x14ac:dyDescent="0.3">
      <c r="A1966" s="65" t="s">
        <v>3684</v>
      </c>
      <c r="B1966" s="71">
        <v>870</v>
      </c>
      <c r="C1966" s="65" t="s">
        <v>62</v>
      </c>
      <c r="D1966" s="71">
        <v>740</v>
      </c>
      <c r="E1966" s="65" t="s">
        <v>1530</v>
      </c>
    </row>
    <row r="1967" spans="1:5" ht="15.75" hidden="1" thickBot="1" x14ac:dyDescent="0.3">
      <c r="A1967" s="65" t="s">
        <v>3684</v>
      </c>
      <c r="B1967" s="71">
        <v>870</v>
      </c>
      <c r="C1967" s="65" t="s">
        <v>62</v>
      </c>
      <c r="D1967" s="71">
        <v>779</v>
      </c>
      <c r="E1967" s="65" t="s">
        <v>1531</v>
      </c>
    </row>
    <row r="1968" spans="1:5" ht="15.75" hidden="1" thickBot="1" x14ac:dyDescent="0.3">
      <c r="A1968" s="65" t="s">
        <v>3684</v>
      </c>
      <c r="B1968" s="71">
        <v>870</v>
      </c>
      <c r="C1968" s="65" t="s">
        <v>62</v>
      </c>
      <c r="D1968" s="71">
        <v>783</v>
      </c>
      <c r="E1968" s="65" t="s">
        <v>1534</v>
      </c>
    </row>
    <row r="1969" spans="1:5" ht="15.75" hidden="1" thickBot="1" x14ac:dyDescent="0.3">
      <c r="A1969" s="65" t="s">
        <v>3684</v>
      </c>
      <c r="B1969" s="71">
        <v>870</v>
      </c>
      <c r="C1969" s="65" t="s">
        <v>62</v>
      </c>
      <c r="D1969" s="71">
        <v>781</v>
      </c>
      <c r="E1969" s="65" t="s">
        <v>1532</v>
      </c>
    </row>
    <row r="1970" spans="1:5" ht="15.75" hidden="1" thickBot="1" x14ac:dyDescent="0.3">
      <c r="A1970" s="65" t="s">
        <v>3684</v>
      </c>
      <c r="B1970" s="71">
        <v>870</v>
      </c>
      <c r="C1970" s="65" t="s">
        <v>62</v>
      </c>
      <c r="D1970" s="71">
        <v>782</v>
      </c>
      <c r="E1970" s="65" t="s">
        <v>1533</v>
      </c>
    </row>
    <row r="1971" spans="1:5" ht="15.75" hidden="1" thickBot="1" x14ac:dyDescent="0.3">
      <c r="A1971" s="65" t="s">
        <v>3684</v>
      </c>
      <c r="B1971" s="71">
        <v>870</v>
      </c>
      <c r="C1971" s="65" t="s">
        <v>62</v>
      </c>
      <c r="D1971" s="71">
        <v>784</v>
      </c>
      <c r="E1971" s="65" t="s">
        <v>1535</v>
      </c>
    </row>
    <row r="1972" spans="1:5" ht="15.75" hidden="1" thickBot="1" x14ac:dyDescent="0.3">
      <c r="A1972" s="65" t="s">
        <v>3684</v>
      </c>
      <c r="B1972" s="71">
        <v>870</v>
      </c>
      <c r="C1972" s="65" t="s">
        <v>62</v>
      </c>
      <c r="D1972" s="71">
        <v>825</v>
      </c>
      <c r="E1972" s="65" t="s">
        <v>1536</v>
      </c>
    </row>
    <row r="1973" spans="1:5" ht="15.75" hidden="1" thickBot="1" x14ac:dyDescent="0.3">
      <c r="A1973" s="65" t="s">
        <v>3684</v>
      </c>
      <c r="B1973" s="71">
        <v>870</v>
      </c>
      <c r="C1973" s="65" t="s">
        <v>62</v>
      </c>
      <c r="D1973" s="71">
        <v>867</v>
      </c>
      <c r="E1973" s="65" t="s">
        <v>931</v>
      </c>
    </row>
    <row r="1974" spans="1:5" ht="15.75" hidden="1" thickBot="1" x14ac:dyDescent="0.3">
      <c r="A1974" s="65" t="s">
        <v>3684</v>
      </c>
      <c r="B1974" s="71">
        <v>870</v>
      </c>
      <c r="C1974" s="65" t="s">
        <v>62</v>
      </c>
      <c r="D1974" s="71">
        <v>869</v>
      </c>
      <c r="E1974" s="65" t="s">
        <v>1538</v>
      </c>
    </row>
    <row r="1975" spans="1:5" ht="15.75" hidden="1" thickBot="1" x14ac:dyDescent="0.3">
      <c r="A1975" s="65" t="s">
        <v>3684</v>
      </c>
      <c r="B1975" s="71">
        <v>870</v>
      </c>
      <c r="C1975" s="65" t="s">
        <v>62</v>
      </c>
      <c r="D1975" s="71">
        <v>868</v>
      </c>
      <c r="E1975" s="65" t="s">
        <v>1537</v>
      </c>
    </row>
    <row r="1976" spans="1:5" ht="15.75" hidden="1" thickBot="1" x14ac:dyDescent="0.3">
      <c r="A1976" s="65" t="s">
        <v>3684</v>
      </c>
      <c r="B1976" s="71">
        <v>910</v>
      </c>
      <c r="C1976" s="65" t="s">
        <v>63</v>
      </c>
      <c r="D1976" s="71">
        <v>1</v>
      </c>
      <c r="E1976" s="65" t="s">
        <v>1728</v>
      </c>
    </row>
    <row r="1977" spans="1:5" ht="15.75" hidden="1" thickBot="1" x14ac:dyDescent="0.3">
      <c r="A1977" s="65" t="s">
        <v>3684</v>
      </c>
      <c r="B1977" s="71">
        <v>910</v>
      </c>
      <c r="C1977" s="65" t="s">
        <v>63</v>
      </c>
      <c r="D1977" s="71">
        <v>2</v>
      </c>
      <c r="E1977" s="65" t="s">
        <v>1729</v>
      </c>
    </row>
    <row r="1978" spans="1:5" ht="15.75" hidden="1" thickBot="1" x14ac:dyDescent="0.3">
      <c r="A1978" s="65" t="s">
        <v>3684</v>
      </c>
      <c r="B1978" s="71">
        <v>910</v>
      </c>
      <c r="C1978" s="65" t="s">
        <v>63</v>
      </c>
      <c r="D1978" s="71">
        <v>3</v>
      </c>
      <c r="E1978" s="65" t="s">
        <v>1730</v>
      </c>
    </row>
    <row r="1979" spans="1:5" ht="15.75" hidden="1" thickBot="1" x14ac:dyDescent="0.3">
      <c r="A1979" s="65" t="s">
        <v>3684</v>
      </c>
      <c r="B1979" s="71">
        <v>910</v>
      </c>
      <c r="C1979" s="65" t="s">
        <v>63</v>
      </c>
      <c r="D1979" s="71">
        <v>4</v>
      </c>
      <c r="E1979" s="65" t="s">
        <v>1731</v>
      </c>
    </row>
    <row r="1980" spans="1:5" ht="15.75" hidden="1" thickBot="1" x14ac:dyDescent="0.3">
      <c r="A1980" s="65" t="s">
        <v>3684</v>
      </c>
      <c r="B1980" s="71">
        <v>910</v>
      </c>
      <c r="C1980" s="65" t="s">
        <v>63</v>
      </c>
      <c r="D1980" s="71">
        <v>5</v>
      </c>
      <c r="E1980" s="65" t="s">
        <v>1732</v>
      </c>
    </row>
    <row r="1981" spans="1:5" ht="15.75" hidden="1" thickBot="1" x14ac:dyDescent="0.3">
      <c r="A1981" s="65" t="s">
        <v>3684</v>
      </c>
      <c r="B1981" s="71">
        <v>910</v>
      </c>
      <c r="C1981" s="65" t="s">
        <v>63</v>
      </c>
      <c r="D1981" s="71">
        <v>6</v>
      </c>
      <c r="E1981" s="65" t="s">
        <v>1733</v>
      </c>
    </row>
    <row r="1982" spans="1:5" ht="15.75" hidden="1" thickBot="1" x14ac:dyDescent="0.3">
      <c r="A1982" s="65" t="s">
        <v>3684</v>
      </c>
      <c r="B1982" s="71">
        <v>910</v>
      </c>
      <c r="C1982" s="65" t="s">
        <v>63</v>
      </c>
      <c r="D1982" s="71">
        <v>8</v>
      </c>
      <c r="E1982" s="65" t="s">
        <v>1734</v>
      </c>
    </row>
    <row r="1983" spans="1:5" ht="15.75" hidden="1" thickBot="1" x14ac:dyDescent="0.3">
      <c r="A1983" s="65" t="s">
        <v>3684</v>
      </c>
      <c r="B1983" s="71">
        <v>910</v>
      </c>
      <c r="C1983" s="65" t="s">
        <v>63</v>
      </c>
      <c r="D1983" s="71">
        <v>10</v>
      </c>
      <c r="E1983" s="65" t="s">
        <v>1736</v>
      </c>
    </row>
    <row r="1984" spans="1:5" ht="15.75" hidden="1" thickBot="1" x14ac:dyDescent="0.3">
      <c r="A1984" s="65" t="s">
        <v>3684</v>
      </c>
      <c r="B1984" s="71">
        <v>910</v>
      </c>
      <c r="C1984" s="65" t="s">
        <v>63</v>
      </c>
      <c r="D1984" s="71">
        <v>9</v>
      </c>
      <c r="E1984" s="65" t="s">
        <v>1735</v>
      </c>
    </row>
    <row r="1985" spans="1:5" ht="15.75" hidden="1" thickBot="1" x14ac:dyDescent="0.3">
      <c r="A1985" s="65" t="s">
        <v>3684</v>
      </c>
      <c r="B1985" s="71">
        <v>910</v>
      </c>
      <c r="C1985" s="65" t="s">
        <v>63</v>
      </c>
      <c r="D1985" s="71">
        <v>48</v>
      </c>
      <c r="E1985" s="65" t="s">
        <v>1740</v>
      </c>
    </row>
    <row r="1986" spans="1:5" ht="15.75" hidden="1" thickBot="1" x14ac:dyDescent="0.3">
      <c r="A1986" s="65" t="s">
        <v>3684</v>
      </c>
      <c r="B1986" s="71">
        <v>910</v>
      </c>
      <c r="C1986" s="65" t="s">
        <v>63</v>
      </c>
      <c r="D1986" s="71">
        <v>45</v>
      </c>
      <c r="E1986" s="65" t="s">
        <v>1737</v>
      </c>
    </row>
    <row r="1987" spans="1:5" ht="15.75" hidden="1" thickBot="1" x14ac:dyDescent="0.3">
      <c r="A1987" s="65" t="s">
        <v>3684</v>
      </c>
      <c r="B1987" s="71">
        <v>910</v>
      </c>
      <c r="C1987" s="65" t="s">
        <v>63</v>
      </c>
      <c r="D1987" s="71">
        <v>46</v>
      </c>
      <c r="E1987" s="65" t="s">
        <v>1738</v>
      </c>
    </row>
    <row r="1988" spans="1:5" ht="15.75" hidden="1" thickBot="1" x14ac:dyDescent="0.3">
      <c r="A1988" s="65" t="s">
        <v>3684</v>
      </c>
      <c r="B1988" s="71">
        <v>910</v>
      </c>
      <c r="C1988" s="65" t="s">
        <v>63</v>
      </c>
      <c r="D1988" s="71">
        <v>47</v>
      </c>
      <c r="E1988" s="65" t="s">
        <v>1739</v>
      </c>
    </row>
    <row r="1989" spans="1:5" ht="15.75" hidden="1" thickBot="1" x14ac:dyDescent="0.3">
      <c r="A1989" s="65" t="s">
        <v>3684</v>
      </c>
      <c r="B1989" s="71">
        <v>910</v>
      </c>
      <c r="C1989" s="65" t="s">
        <v>63</v>
      </c>
      <c r="D1989" s="71">
        <v>89</v>
      </c>
      <c r="E1989" s="65" t="s">
        <v>1741</v>
      </c>
    </row>
    <row r="1990" spans="1:5" ht="15.75" hidden="1" thickBot="1" x14ac:dyDescent="0.3">
      <c r="A1990" s="65" t="s">
        <v>3684</v>
      </c>
      <c r="B1990" s="71">
        <v>910</v>
      </c>
      <c r="C1990" s="65" t="s">
        <v>63</v>
      </c>
      <c r="D1990" s="71">
        <v>90</v>
      </c>
      <c r="E1990" s="65" t="s">
        <v>1742</v>
      </c>
    </row>
    <row r="1991" spans="1:5" ht="15.75" hidden="1" thickBot="1" x14ac:dyDescent="0.3">
      <c r="A1991" s="65" t="s">
        <v>3684</v>
      </c>
      <c r="B1991" s="71">
        <v>910</v>
      </c>
      <c r="C1991" s="65" t="s">
        <v>63</v>
      </c>
      <c r="D1991" s="71">
        <v>91</v>
      </c>
      <c r="E1991" s="65" t="s">
        <v>1743</v>
      </c>
    </row>
    <row r="1992" spans="1:5" ht="15.75" hidden="1" thickBot="1" x14ac:dyDescent="0.3">
      <c r="A1992" s="65" t="s">
        <v>3684</v>
      </c>
      <c r="B1992" s="71">
        <v>910</v>
      </c>
      <c r="C1992" s="65" t="s">
        <v>63</v>
      </c>
      <c r="D1992" s="71">
        <v>92</v>
      </c>
      <c r="E1992" s="65" t="s">
        <v>1744</v>
      </c>
    </row>
    <row r="1993" spans="1:5" ht="15.75" hidden="1" thickBot="1" x14ac:dyDescent="0.3">
      <c r="A1993" s="65" t="s">
        <v>3684</v>
      </c>
      <c r="B1993" s="71">
        <v>910</v>
      </c>
      <c r="C1993" s="65" t="s">
        <v>63</v>
      </c>
      <c r="D1993" s="71">
        <v>93</v>
      </c>
      <c r="E1993" s="65" t="s">
        <v>1745</v>
      </c>
    </row>
    <row r="1994" spans="1:5" ht="15.75" hidden="1" thickBot="1" x14ac:dyDescent="0.3">
      <c r="A1994" s="65" t="s">
        <v>3684</v>
      </c>
      <c r="B1994" s="71">
        <v>910</v>
      </c>
      <c r="C1994" s="65" t="s">
        <v>63</v>
      </c>
      <c r="D1994" s="71">
        <v>101</v>
      </c>
      <c r="E1994" s="65" t="s">
        <v>1751</v>
      </c>
    </row>
    <row r="1995" spans="1:5" ht="15.75" hidden="1" thickBot="1" x14ac:dyDescent="0.3">
      <c r="A1995" s="65" t="s">
        <v>3684</v>
      </c>
      <c r="B1995" s="71">
        <v>910</v>
      </c>
      <c r="C1995" s="65" t="s">
        <v>63</v>
      </c>
      <c r="D1995" s="71">
        <v>102</v>
      </c>
      <c r="E1995" s="65" t="s">
        <v>1752</v>
      </c>
    </row>
    <row r="1996" spans="1:5" ht="15.75" hidden="1" thickBot="1" x14ac:dyDescent="0.3">
      <c r="A1996" s="65" t="s">
        <v>3684</v>
      </c>
      <c r="B1996" s="71">
        <v>910</v>
      </c>
      <c r="C1996" s="65" t="s">
        <v>63</v>
      </c>
      <c r="D1996" s="71">
        <v>94</v>
      </c>
      <c r="E1996" s="65" t="s">
        <v>1746</v>
      </c>
    </row>
    <row r="1997" spans="1:5" ht="15.75" hidden="1" thickBot="1" x14ac:dyDescent="0.3">
      <c r="A1997" s="65" t="s">
        <v>3684</v>
      </c>
      <c r="B1997" s="71">
        <v>910</v>
      </c>
      <c r="C1997" s="65" t="s">
        <v>63</v>
      </c>
      <c r="D1997" s="71">
        <v>95</v>
      </c>
      <c r="E1997" s="65" t="s">
        <v>1455</v>
      </c>
    </row>
    <row r="1998" spans="1:5" ht="15.75" hidden="1" thickBot="1" x14ac:dyDescent="0.3">
      <c r="A1998" s="65" t="s">
        <v>3684</v>
      </c>
      <c r="B1998" s="71">
        <v>910</v>
      </c>
      <c r="C1998" s="65" t="s">
        <v>63</v>
      </c>
      <c r="D1998" s="71">
        <v>96</v>
      </c>
      <c r="E1998" s="65" t="s">
        <v>1747</v>
      </c>
    </row>
    <row r="1999" spans="1:5" ht="15.75" hidden="1" thickBot="1" x14ac:dyDescent="0.3">
      <c r="A1999" s="65" t="s">
        <v>3684</v>
      </c>
      <c r="B1999" s="71">
        <v>910</v>
      </c>
      <c r="C1999" s="65" t="s">
        <v>63</v>
      </c>
      <c r="D1999" s="71">
        <v>97</v>
      </c>
      <c r="E1999" s="65" t="s">
        <v>1748</v>
      </c>
    </row>
    <row r="2000" spans="1:5" ht="15.75" hidden="1" thickBot="1" x14ac:dyDescent="0.3">
      <c r="A2000" s="65" t="s">
        <v>3684</v>
      </c>
      <c r="B2000" s="71">
        <v>910</v>
      </c>
      <c r="C2000" s="65" t="s">
        <v>63</v>
      </c>
      <c r="D2000" s="71">
        <v>98</v>
      </c>
      <c r="E2000" s="65" t="s">
        <v>1749</v>
      </c>
    </row>
    <row r="2001" spans="1:5" ht="15.75" hidden="1" thickBot="1" x14ac:dyDescent="0.3">
      <c r="A2001" s="65" t="s">
        <v>3684</v>
      </c>
      <c r="B2001" s="71">
        <v>910</v>
      </c>
      <c r="C2001" s="65" t="s">
        <v>63</v>
      </c>
      <c r="D2001" s="71">
        <v>99</v>
      </c>
      <c r="E2001" s="65" t="s">
        <v>1454</v>
      </c>
    </row>
    <row r="2002" spans="1:5" ht="15.75" hidden="1" thickBot="1" x14ac:dyDescent="0.3">
      <c r="A2002" s="65" t="s">
        <v>3684</v>
      </c>
      <c r="B2002" s="71">
        <v>910</v>
      </c>
      <c r="C2002" s="65" t="s">
        <v>63</v>
      </c>
      <c r="D2002" s="71">
        <v>100</v>
      </c>
      <c r="E2002" s="65" t="s">
        <v>1750</v>
      </c>
    </row>
    <row r="2003" spans="1:5" ht="15.75" hidden="1" thickBot="1" x14ac:dyDescent="0.3">
      <c r="A2003" s="65" t="s">
        <v>3684</v>
      </c>
      <c r="B2003" s="71">
        <v>910</v>
      </c>
      <c r="C2003" s="65" t="s">
        <v>63</v>
      </c>
      <c r="D2003" s="71">
        <v>133</v>
      </c>
      <c r="E2003" s="65" t="s">
        <v>1753</v>
      </c>
    </row>
    <row r="2004" spans="1:5" ht="15.75" hidden="1" thickBot="1" x14ac:dyDescent="0.3">
      <c r="A2004" s="65" t="s">
        <v>3684</v>
      </c>
      <c r="B2004" s="71">
        <v>910</v>
      </c>
      <c r="C2004" s="65" t="s">
        <v>63</v>
      </c>
      <c r="D2004" s="71">
        <v>135</v>
      </c>
      <c r="E2004" s="65" t="s">
        <v>1755</v>
      </c>
    </row>
    <row r="2005" spans="1:5" ht="15.75" hidden="1" thickBot="1" x14ac:dyDescent="0.3">
      <c r="A2005" s="65" t="s">
        <v>3684</v>
      </c>
      <c r="B2005" s="71">
        <v>910</v>
      </c>
      <c r="C2005" s="65" t="s">
        <v>63</v>
      </c>
      <c r="D2005" s="71">
        <v>136</v>
      </c>
      <c r="E2005" s="65" t="s">
        <v>1756</v>
      </c>
    </row>
    <row r="2006" spans="1:5" ht="15.75" hidden="1" thickBot="1" x14ac:dyDescent="0.3">
      <c r="A2006" s="65" t="s">
        <v>3684</v>
      </c>
      <c r="B2006" s="71">
        <v>910</v>
      </c>
      <c r="C2006" s="65" t="s">
        <v>63</v>
      </c>
      <c r="D2006" s="71">
        <v>134</v>
      </c>
      <c r="E2006" s="65" t="s">
        <v>1754</v>
      </c>
    </row>
    <row r="2007" spans="1:5" ht="15.75" hidden="1" thickBot="1" x14ac:dyDescent="0.3">
      <c r="A2007" s="65" t="s">
        <v>3684</v>
      </c>
      <c r="B2007" s="71">
        <v>910</v>
      </c>
      <c r="C2007" s="65" t="s">
        <v>63</v>
      </c>
      <c r="D2007" s="71">
        <v>643</v>
      </c>
      <c r="E2007" s="65" t="s">
        <v>1799</v>
      </c>
    </row>
    <row r="2008" spans="1:5" ht="15.75" hidden="1" thickBot="1" x14ac:dyDescent="0.3">
      <c r="A2008" s="65" t="s">
        <v>3684</v>
      </c>
      <c r="B2008" s="71">
        <v>910</v>
      </c>
      <c r="C2008" s="65" t="s">
        <v>63</v>
      </c>
      <c r="D2008" s="71">
        <v>177</v>
      </c>
      <c r="E2008" s="65" t="s">
        <v>1757</v>
      </c>
    </row>
    <row r="2009" spans="1:5" ht="15.75" hidden="1" thickBot="1" x14ac:dyDescent="0.3">
      <c r="A2009" s="65" t="s">
        <v>3684</v>
      </c>
      <c r="B2009" s="71">
        <v>910</v>
      </c>
      <c r="C2009" s="65" t="s">
        <v>63</v>
      </c>
      <c r="D2009" s="71">
        <v>178</v>
      </c>
      <c r="E2009" s="65" t="s">
        <v>1758</v>
      </c>
    </row>
    <row r="2010" spans="1:5" ht="15.75" hidden="1" thickBot="1" x14ac:dyDescent="0.3">
      <c r="A2010" s="65" t="s">
        <v>3684</v>
      </c>
      <c r="B2010" s="71">
        <v>910</v>
      </c>
      <c r="C2010" s="65" t="s">
        <v>63</v>
      </c>
      <c r="D2010" s="71">
        <v>184</v>
      </c>
      <c r="E2010" s="65" t="s">
        <v>1763</v>
      </c>
    </row>
    <row r="2011" spans="1:5" ht="15.75" hidden="1" thickBot="1" x14ac:dyDescent="0.3">
      <c r="A2011" s="65" t="s">
        <v>3684</v>
      </c>
      <c r="B2011" s="71">
        <v>910</v>
      </c>
      <c r="C2011" s="65" t="s">
        <v>63</v>
      </c>
      <c r="D2011" s="71">
        <v>181</v>
      </c>
      <c r="E2011" s="65" t="s">
        <v>1761</v>
      </c>
    </row>
    <row r="2012" spans="1:5" ht="15.75" hidden="1" thickBot="1" x14ac:dyDescent="0.3">
      <c r="A2012" s="65" t="s">
        <v>3684</v>
      </c>
      <c r="B2012" s="71">
        <v>910</v>
      </c>
      <c r="C2012" s="65" t="s">
        <v>63</v>
      </c>
      <c r="D2012" s="71">
        <v>179</v>
      </c>
      <c r="E2012" s="65" t="s">
        <v>1759</v>
      </c>
    </row>
    <row r="2013" spans="1:5" ht="15.75" hidden="1" thickBot="1" x14ac:dyDescent="0.3">
      <c r="A2013" s="65" t="s">
        <v>3684</v>
      </c>
      <c r="B2013" s="71">
        <v>910</v>
      </c>
      <c r="C2013" s="65" t="s">
        <v>63</v>
      </c>
      <c r="D2013" s="71">
        <v>180</v>
      </c>
      <c r="E2013" s="65" t="s">
        <v>1760</v>
      </c>
    </row>
    <row r="2014" spans="1:5" ht="15.75" hidden="1" thickBot="1" x14ac:dyDescent="0.3">
      <c r="A2014" s="65" t="s">
        <v>3684</v>
      </c>
      <c r="B2014" s="71">
        <v>910</v>
      </c>
      <c r="C2014" s="65" t="s">
        <v>63</v>
      </c>
      <c r="D2014" s="71">
        <v>185</v>
      </c>
      <c r="E2014" s="65" t="s">
        <v>1764</v>
      </c>
    </row>
    <row r="2015" spans="1:5" ht="15.75" hidden="1" thickBot="1" x14ac:dyDescent="0.3">
      <c r="A2015" s="65" t="s">
        <v>3684</v>
      </c>
      <c r="B2015" s="71">
        <v>910</v>
      </c>
      <c r="C2015" s="65" t="s">
        <v>63</v>
      </c>
      <c r="D2015" s="71">
        <v>186</v>
      </c>
      <c r="E2015" s="65" t="s">
        <v>1136</v>
      </c>
    </row>
    <row r="2016" spans="1:5" ht="15.75" hidden="1" thickBot="1" x14ac:dyDescent="0.3">
      <c r="A2016" s="65" t="s">
        <v>3684</v>
      </c>
      <c r="B2016" s="71">
        <v>910</v>
      </c>
      <c r="C2016" s="65" t="s">
        <v>63</v>
      </c>
      <c r="D2016" s="71">
        <v>183</v>
      </c>
      <c r="E2016" s="65" t="s">
        <v>1333</v>
      </c>
    </row>
    <row r="2017" spans="1:5" ht="15.75" hidden="1" thickBot="1" x14ac:dyDescent="0.3">
      <c r="A2017" s="65" t="s">
        <v>3684</v>
      </c>
      <c r="B2017" s="71">
        <v>910</v>
      </c>
      <c r="C2017" s="65" t="s">
        <v>63</v>
      </c>
      <c r="D2017" s="71">
        <v>182</v>
      </c>
      <c r="E2017" s="65" t="s">
        <v>1762</v>
      </c>
    </row>
    <row r="2018" spans="1:5" ht="15.75" hidden="1" thickBot="1" x14ac:dyDescent="0.3">
      <c r="A2018" s="65" t="s">
        <v>3684</v>
      </c>
      <c r="B2018" s="71">
        <v>910</v>
      </c>
      <c r="C2018" s="65" t="s">
        <v>63</v>
      </c>
      <c r="D2018" s="71">
        <v>221</v>
      </c>
      <c r="E2018" s="65" t="s">
        <v>1765</v>
      </c>
    </row>
    <row r="2019" spans="1:5" ht="15.75" hidden="1" thickBot="1" x14ac:dyDescent="0.3">
      <c r="A2019" s="65" t="s">
        <v>3684</v>
      </c>
      <c r="B2019" s="71">
        <v>910</v>
      </c>
      <c r="C2019" s="65" t="s">
        <v>63</v>
      </c>
      <c r="D2019" s="71">
        <v>226</v>
      </c>
      <c r="E2019" s="65" t="s">
        <v>1768</v>
      </c>
    </row>
    <row r="2020" spans="1:5" ht="15.75" hidden="1" thickBot="1" x14ac:dyDescent="0.3">
      <c r="A2020" s="65" t="s">
        <v>3684</v>
      </c>
      <c r="B2020" s="71">
        <v>910</v>
      </c>
      <c r="C2020" s="65" t="s">
        <v>63</v>
      </c>
      <c r="D2020" s="71">
        <v>229</v>
      </c>
      <c r="E2020" s="65" t="s">
        <v>1771</v>
      </c>
    </row>
    <row r="2021" spans="1:5" ht="15.75" hidden="1" thickBot="1" x14ac:dyDescent="0.3">
      <c r="A2021" s="65" t="s">
        <v>3684</v>
      </c>
      <c r="B2021" s="71">
        <v>910</v>
      </c>
      <c r="C2021" s="65" t="s">
        <v>63</v>
      </c>
      <c r="D2021" s="71">
        <v>227</v>
      </c>
      <c r="E2021" s="65" t="s">
        <v>1769</v>
      </c>
    </row>
    <row r="2022" spans="1:5" ht="15.75" hidden="1" thickBot="1" x14ac:dyDescent="0.3">
      <c r="A2022" s="65" t="s">
        <v>3684</v>
      </c>
      <c r="B2022" s="71">
        <v>910</v>
      </c>
      <c r="C2022" s="65" t="s">
        <v>63</v>
      </c>
      <c r="D2022" s="71">
        <v>222</v>
      </c>
      <c r="E2022" s="65" t="s">
        <v>1477</v>
      </c>
    </row>
    <row r="2023" spans="1:5" ht="15.75" hidden="1" thickBot="1" x14ac:dyDescent="0.3">
      <c r="A2023" s="65" t="s">
        <v>3684</v>
      </c>
      <c r="B2023" s="71">
        <v>910</v>
      </c>
      <c r="C2023" s="65" t="s">
        <v>63</v>
      </c>
      <c r="D2023" s="71">
        <v>225</v>
      </c>
      <c r="E2023" s="65" t="s">
        <v>991</v>
      </c>
    </row>
    <row r="2024" spans="1:5" ht="15.75" hidden="1" thickBot="1" x14ac:dyDescent="0.3">
      <c r="A2024" s="65" t="s">
        <v>3684</v>
      </c>
      <c r="B2024" s="71">
        <v>910</v>
      </c>
      <c r="C2024" s="65" t="s">
        <v>63</v>
      </c>
      <c r="D2024" s="71">
        <v>223</v>
      </c>
      <c r="E2024" s="65" t="s">
        <v>1766</v>
      </c>
    </row>
    <row r="2025" spans="1:5" ht="15.75" hidden="1" thickBot="1" x14ac:dyDescent="0.3">
      <c r="A2025" s="65" t="s">
        <v>3684</v>
      </c>
      <c r="B2025" s="71">
        <v>910</v>
      </c>
      <c r="C2025" s="65" t="s">
        <v>63</v>
      </c>
      <c r="D2025" s="71">
        <v>228</v>
      </c>
      <c r="E2025" s="65" t="s">
        <v>1770</v>
      </c>
    </row>
    <row r="2026" spans="1:5" ht="15.75" hidden="1" thickBot="1" x14ac:dyDescent="0.3">
      <c r="A2026" s="65" t="s">
        <v>3684</v>
      </c>
      <c r="B2026" s="71">
        <v>910</v>
      </c>
      <c r="C2026" s="65" t="s">
        <v>63</v>
      </c>
      <c r="D2026" s="71">
        <v>224</v>
      </c>
      <c r="E2026" s="65" t="s">
        <v>1767</v>
      </c>
    </row>
    <row r="2027" spans="1:5" ht="15.75" hidden="1" thickBot="1" x14ac:dyDescent="0.3">
      <c r="A2027" s="65" t="s">
        <v>3684</v>
      </c>
      <c r="B2027" s="71">
        <v>910</v>
      </c>
      <c r="C2027" s="65" t="s">
        <v>63</v>
      </c>
      <c r="D2027" s="71">
        <v>265</v>
      </c>
      <c r="E2027" s="65" t="s">
        <v>1772</v>
      </c>
    </row>
    <row r="2028" spans="1:5" ht="15.75" hidden="1" thickBot="1" x14ac:dyDescent="0.3">
      <c r="A2028" s="65" t="s">
        <v>3684</v>
      </c>
      <c r="B2028" s="71">
        <v>910</v>
      </c>
      <c r="C2028" s="65" t="s">
        <v>63</v>
      </c>
      <c r="D2028" s="71">
        <v>269</v>
      </c>
      <c r="E2028" s="65" t="s">
        <v>1775</v>
      </c>
    </row>
    <row r="2029" spans="1:5" ht="15.75" hidden="1" thickBot="1" x14ac:dyDescent="0.3">
      <c r="A2029" s="65" t="s">
        <v>3684</v>
      </c>
      <c r="B2029" s="71">
        <v>910</v>
      </c>
      <c r="C2029" s="65" t="s">
        <v>63</v>
      </c>
      <c r="D2029" s="71">
        <v>268</v>
      </c>
      <c r="E2029" s="65" t="s">
        <v>1774</v>
      </c>
    </row>
    <row r="2030" spans="1:5" ht="15.75" hidden="1" thickBot="1" x14ac:dyDescent="0.3">
      <c r="A2030" s="65" t="s">
        <v>3684</v>
      </c>
      <c r="B2030" s="71">
        <v>910</v>
      </c>
      <c r="C2030" s="65" t="s">
        <v>63</v>
      </c>
      <c r="D2030" s="71">
        <v>266</v>
      </c>
      <c r="E2030" s="65" t="s">
        <v>966</v>
      </c>
    </row>
    <row r="2031" spans="1:5" ht="15.75" hidden="1" thickBot="1" x14ac:dyDescent="0.3">
      <c r="A2031" s="65" t="s">
        <v>3684</v>
      </c>
      <c r="B2031" s="71">
        <v>910</v>
      </c>
      <c r="C2031" s="65" t="s">
        <v>63</v>
      </c>
      <c r="D2031" s="71">
        <v>267</v>
      </c>
      <c r="E2031" s="65" t="s">
        <v>1773</v>
      </c>
    </row>
    <row r="2032" spans="1:5" ht="15.75" hidden="1" thickBot="1" x14ac:dyDescent="0.3">
      <c r="A2032" s="65" t="s">
        <v>3684</v>
      </c>
      <c r="B2032" s="71">
        <v>910</v>
      </c>
      <c r="C2032" s="65" t="s">
        <v>63</v>
      </c>
      <c r="D2032" s="71">
        <v>353</v>
      </c>
      <c r="E2032" s="65" t="s">
        <v>1487</v>
      </c>
    </row>
    <row r="2033" spans="1:5" ht="15.75" hidden="1" thickBot="1" x14ac:dyDescent="0.3">
      <c r="A2033" s="65" t="s">
        <v>3684</v>
      </c>
      <c r="B2033" s="71">
        <v>910</v>
      </c>
      <c r="C2033" s="65" t="s">
        <v>63</v>
      </c>
      <c r="D2033" s="71">
        <v>397</v>
      </c>
      <c r="E2033" s="65" t="s">
        <v>1776</v>
      </c>
    </row>
    <row r="2034" spans="1:5" ht="15.75" hidden="1" thickBot="1" x14ac:dyDescent="0.3">
      <c r="A2034" s="65" t="s">
        <v>3684</v>
      </c>
      <c r="B2034" s="71">
        <v>910</v>
      </c>
      <c r="C2034" s="65" t="s">
        <v>63</v>
      </c>
      <c r="D2034" s="71">
        <v>445</v>
      </c>
      <c r="E2034" s="65" t="s">
        <v>1777</v>
      </c>
    </row>
    <row r="2035" spans="1:5" ht="15.75" hidden="1" thickBot="1" x14ac:dyDescent="0.3">
      <c r="A2035" s="65" t="s">
        <v>3684</v>
      </c>
      <c r="B2035" s="71">
        <v>910</v>
      </c>
      <c r="C2035" s="65" t="s">
        <v>63</v>
      </c>
      <c r="D2035" s="71">
        <v>456</v>
      </c>
      <c r="E2035" s="65" t="s">
        <v>1778</v>
      </c>
    </row>
    <row r="2036" spans="1:5" ht="15.75" hidden="1" thickBot="1" x14ac:dyDescent="0.3">
      <c r="A2036" s="65" t="s">
        <v>3684</v>
      </c>
      <c r="B2036" s="71">
        <v>910</v>
      </c>
      <c r="C2036" s="65" t="s">
        <v>63</v>
      </c>
      <c r="D2036" s="71">
        <v>457</v>
      </c>
      <c r="E2036" s="65" t="s">
        <v>1779</v>
      </c>
    </row>
    <row r="2037" spans="1:5" ht="15.75" hidden="1" thickBot="1" x14ac:dyDescent="0.3">
      <c r="A2037" s="65" t="s">
        <v>3684</v>
      </c>
      <c r="B2037" s="71">
        <v>910</v>
      </c>
      <c r="C2037" s="65" t="s">
        <v>63</v>
      </c>
      <c r="D2037" s="71">
        <v>505</v>
      </c>
      <c r="E2037" s="65" t="s">
        <v>1784</v>
      </c>
    </row>
    <row r="2038" spans="1:5" ht="15.75" hidden="1" thickBot="1" x14ac:dyDescent="0.3">
      <c r="A2038" s="65" t="s">
        <v>3684</v>
      </c>
      <c r="B2038" s="71">
        <v>910</v>
      </c>
      <c r="C2038" s="65" t="s">
        <v>63</v>
      </c>
      <c r="D2038" s="71">
        <v>500</v>
      </c>
      <c r="E2038" s="65" t="s">
        <v>1497</v>
      </c>
    </row>
    <row r="2039" spans="1:5" ht="15.75" hidden="1" thickBot="1" x14ac:dyDescent="0.3">
      <c r="A2039" s="65" t="s">
        <v>3684</v>
      </c>
      <c r="B2039" s="71">
        <v>910</v>
      </c>
      <c r="C2039" s="65" t="s">
        <v>63</v>
      </c>
      <c r="D2039" s="71">
        <v>507</v>
      </c>
      <c r="E2039" s="65" t="s">
        <v>1786</v>
      </c>
    </row>
    <row r="2040" spans="1:5" ht="15.75" hidden="1" thickBot="1" x14ac:dyDescent="0.3">
      <c r="A2040" s="65" t="s">
        <v>3684</v>
      </c>
      <c r="B2040" s="71">
        <v>910</v>
      </c>
      <c r="C2040" s="65" t="s">
        <v>63</v>
      </c>
      <c r="D2040" s="71">
        <v>508</v>
      </c>
      <c r="E2040" s="65" t="s">
        <v>1787</v>
      </c>
    </row>
    <row r="2041" spans="1:5" ht="15.75" hidden="1" thickBot="1" x14ac:dyDescent="0.3">
      <c r="A2041" s="65" t="s">
        <v>3684</v>
      </c>
      <c r="B2041" s="71">
        <v>910</v>
      </c>
      <c r="C2041" s="65" t="s">
        <v>63</v>
      </c>
      <c r="D2041" s="71">
        <v>501</v>
      </c>
      <c r="E2041" s="65" t="s">
        <v>1780</v>
      </c>
    </row>
    <row r="2042" spans="1:5" ht="15.75" hidden="1" thickBot="1" x14ac:dyDescent="0.3">
      <c r="A2042" s="65" t="s">
        <v>3684</v>
      </c>
      <c r="B2042" s="71">
        <v>910</v>
      </c>
      <c r="C2042" s="65" t="s">
        <v>63</v>
      </c>
      <c r="D2042" s="71">
        <v>502</v>
      </c>
      <c r="E2042" s="65" t="s">
        <v>1781</v>
      </c>
    </row>
    <row r="2043" spans="1:5" ht="15.75" hidden="1" thickBot="1" x14ac:dyDescent="0.3">
      <c r="A2043" s="65" t="s">
        <v>3684</v>
      </c>
      <c r="B2043" s="71">
        <v>910</v>
      </c>
      <c r="C2043" s="65" t="s">
        <v>63</v>
      </c>
      <c r="D2043" s="71">
        <v>509</v>
      </c>
      <c r="E2043" s="65" t="s">
        <v>1788</v>
      </c>
    </row>
    <row r="2044" spans="1:5" ht="15.75" hidden="1" thickBot="1" x14ac:dyDescent="0.3">
      <c r="A2044" s="65" t="s">
        <v>3684</v>
      </c>
      <c r="B2044" s="71">
        <v>910</v>
      </c>
      <c r="C2044" s="65" t="s">
        <v>63</v>
      </c>
      <c r="D2044" s="71">
        <v>503</v>
      </c>
      <c r="E2044" s="65" t="s">
        <v>1782</v>
      </c>
    </row>
    <row r="2045" spans="1:5" ht="15.75" hidden="1" thickBot="1" x14ac:dyDescent="0.3">
      <c r="A2045" s="65" t="s">
        <v>3684</v>
      </c>
      <c r="B2045" s="71">
        <v>910</v>
      </c>
      <c r="C2045" s="65" t="s">
        <v>63</v>
      </c>
      <c r="D2045" s="71">
        <v>506</v>
      </c>
      <c r="E2045" s="65" t="s">
        <v>1785</v>
      </c>
    </row>
    <row r="2046" spans="1:5" ht="15.75" hidden="1" thickBot="1" x14ac:dyDescent="0.3">
      <c r="A2046" s="65" t="s">
        <v>3684</v>
      </c>
      <c r="B2046" s="71">
        <v>910</v>
      </c>
      <c r="C2046" s="65" t="s">
        <v>63</v>
      </c>
      <c r="D2046" s="71">
        <v>504</v>
      </c>
      <c r="E2046" s="65" t="s">
        <v>1783</v>
      </c>
    </row>
    <row r="2047" spans="1:5" ht="15.75" hidden="1" thickBot="1" x14ac:dyDescent="0.3">
      <c r="A2047" s="65" t="s">
        <v>3684</v>
      </c>
      <c r="B2047" s="71">
        <v>910</v>
      </c>
      <c r="C2047" s="65" t="s">
        <v>63</v>
      </c>
      <c r="D2047" s="71">
        <v>632</v>
      </c>
      <c r="E2047" s="65" t="s">
        <v>1789</v>
      </c>
    </row>
    <row r="2048" spans="1:5" ht="15.75" hidden="1" thickBot="1" x14ac:dyDescent="0.3">
      <c r="A2048" s="65" t="s">
        <v>3684</v>
      </c>
      <c r="B2048" s="71">
        <v>910</v>
      </c>
      <c r="C2048" s="65" t="s">
        <v>63</v>
      </c>
      <c r="D2048" s="71">
        <v>641</v>
      </c>
      <c r="E2048" s="65" t="s">
        <v>1798</v>
      </c>
    </row>
    <row r="2049" spans="1:5" ht="15.75" hidden="1" thickBot="1" x14ac:dyDescent="0.3">
      <c r="A2049" s="65" t="s">
        <v>3684</v>
      </c>
      <c r="B2049" s="71">
        <v>910</v>
      </c>
      <c r="C2049" s="65" t="s">
        <v>63</v>
      </c>
      <c r="D2049" s="71">
        <v>633</v>
      </c>
      <c r="E2049" s="65" t="s">
        <v>1790</v>
      </c>
    </row>
    <row r="2050" spans="1:5" ht="15.75" hidden="1" thickBot="1" x14ac:dyDescent="0.3">
      <c r="A2050" s="65" t="s">
        <v>3684</v>
      </c>
      <c r="B2050" s="71">
        <v>910</v>
      </c>
      <c r="C2050" s="65" t="s">
        <v>63</v>
      </c>
      <c r="D2050" s="71">
        <v>640</v>
      </c>
      <c r="E2050" s="65" t="s">
        <v>1797</v>
      </c>
    </row>
    <row r="2051" spans="1:5" ht="15.75" hidden="1" thickBot="1" x14ac:dyDescent="0.3">
      <c r="A2051" s="65" t="s">
        <v>3684</v>
      </c>
      <c r="B2051" s="71">
        <v>910</v>
      </c>
      <c r="C2051" s="65" t="s">
        <v>63</v>
      </c>
      <c r="D2051" s="71">
        <v>634</v>
      </c>
      <c r="E2051" s="65" t="s">
        <v>1791</v>
      </c>
    </row>
    <row r="2052" spans="1:5" ht="15.75" hidden="1" thickBot="1" x14ac:dyDescent="0.3">
      <c r="A2052" s="65" t="s">
        <v>3684</v>
      </c>
      <c r="B2052" s="71">
        <v>910</v>
      </c>
      <c r="C2052" s="65" t="s">
        <v>63</v>
      </c>
      <c r="D2052" s="71">
        <v>635</v>
      </c>
      <c r="E2052" s="65" t="s">
        <v>1792</v>
      </c>
    </row>
    <row r="2053" spans="1:5" ht="15.75" hidden="1" thickBot="1" x14ac:dyDescent="0.3">
      <c r="A2053" s="65" t="s">
        <v>3684</v>
      </c>
      <c r="B2053" s="71">
        <v>910</v>
      </c>
      <c r="C2053" s="65" t="s">
        <v>63</v>
      </c>
      <c r="D2053" s="71">
        <v>636</v>
      </c>
      <c r="E2053" s="65" t="s">
        <v>1793</v>
      </c>
    </row>
    <row r="2054" spans="1:5" ht="15.75" hidden="1" thickBot="1" x14ac:dyDescent="0.3">
      <c r="A2054" s="65" t="s">
        <v>3684</v>
      </c>
      <c r="B2054" s="71">
        <v>910</v>
      </c>
      <c r="C2054" s="65" t="s">
        <v>63</v>
      </c>
      <c r="D2054" s="71">
        <v>637</v>
      </c>
      <c r="E2054" s="65" t="s">
        <v>1794</v>
      </c>
    </row>
    <row r="2055" spans="1:5" ht="15.75" hidden="1" thickBot="1" x14ac:dyDescent="0.3">
      <c r="A2055" s="65" t="s">
        <v>3684</v>
      </c>
      <c r="B2055" s="71">
        <v>910</v>
      </c>
      <c r="C2055" s="65" t="s">
        <v>63</v>
      </c>
      <c r="D2055" s="71">
        <v>638</v>
      </c>
      <c r="E2055" s="65" t="s">
        <v>1795</v>
      </c>
    </row>
    <row r="2056" spans="1:5" ht="15.75" hidden="1" thickBot="1" x14ac:dyDescent="0.3">
      <c r="A2056" s="65" t="s">
        <v>3684</v>
      </c>
      <c r="B2056" s="71">
        <v>910</v>
      </c>
      <c r="C2056" s="65" t="s">
        <v>63</v>
      </c>
      <c r="D2056" s="71">
        <v>639</v>
      </c>
      <c r="E2056" s="65" t="s">
        <v>1796</v>
      </c>
    </row>
    <row r="2057" spans="1:5" ht="15.75" hidden="1" thickBot="1" x14ac:dyDescent="0.3">
      <c r="A2057" s="65" t="s">
        <v>3684</v>
      </c>
      <c r="B2057" s="71">
        <v>910</v>
      </c>
      <c r="C2057" s="65" t="s">
        <v>63</v>
      </c>
      <c r="D2057" s="71">
        <v>691</v>
      </c>
      <c r="E2057" s="65" t="s">
        <v>1800</v>
      </c>
    </row>
    <row r="2058" spans="1:5" ht="15.75" hidden="1" thickBot="1" x14ac:dyDescent="0.3">
      <c r="A2058" s="65" t="s">
        <v>3684</v>
      </c>
      <c r="B2058" s="71">
        <v>910</v>
      </c>
      <c r="C2058" s="65" t="s">
        <v>63</v>
      </c>
      <c r="D2058" s="71">
        <v>693</v>
      </c>
      <c r="E2058" s="65" t="s">
        <v>1802</v>
      </c>
    </row>
    <row r="2059" spans="1:5" ht="15.75" hidden="1" thickBot="1" x14ac:dyDescent="0.3">
      <c r="A2059" s="65" t="s">
        <v>3684</v>
      </c>
      <c r="B2059" s="71">
        <v>910</v>
      </c>
      <c r="C2059" s="65" t="s">
        <v>63</v>
      </c>
      <c r="D2059" s="71">
        <v>694</v>
      </c>
      <c r="E2059" s="65" t="s">
        <v>1803</v>
      </c>
    </row>
    <row r="2060" spans="1:5" ht="15.75" hidden="1" thickBot="1" x14ac:dyDescent="0.3">
      <c r="A2060" s="65" t="s">
        <v>3684</v>
      </c>
      <c r="B2060" s="71">
        <v>910</v>
      </c>
      <c r="C2060" s="65" t="s">
        <v>63</v>
      </c>
      <c r="D2060" s="71">
        <v>692</v>
      </c>
      <c r="E2060" s="65" t="s">
        <v>1801</v>
      </c>
    </row>
    <row r="2061" spans="1:5" ht="15.75" hidden="1" thickBot="1" x14ac:dyDescent="0.3">
      <c r="A2061" s="65" t="s">
        <v>3684</v>
      </c>
      <c r="B2061" s="71">
        <v>910</v>
      </c>
      <c r="C2061" s="65" t="s">
        <v>63</v>
      </c>
      <c r="D2061" s="71">
        <v>735</v>
      </c>
      <c r="E2061" s="65" t="s">
        <v>1804</v>
      </c>
    </row>
    <row r="2062" spans="1:5" ht="15.75" hidden="1" thickBot="1" x14ac:dyDescent="0.3">
      <c r="A2062" s="65" t="s">
        <v>3684</v>
      </c>
      <c r="B2062" s="71">
        <v>910</v>
      </c>
      <c r="C2062" s="65" t="s">
        <v>63</v>
      </c>
      <c r="D2062" s="71">
        <v>736</v>
      </c>
      <c r="E2062" s="65" t="s">
        <v>1805</v>
      </c>
    </row>
    <row r="2063" spans="1:5" ht="15.75" hidden="1" thickBot="1" x14ac:dyDescent="0.3">
      <c r="A2063" s="65" t="s">
        <v>3684</v>
      </c>
      <c r="B2063" s="71">
        <v>910</v>
      </c>
      <c r="C2063" s="65" t="s">
        <v>63</v>
      </c>
      <c r="D2063" s="71">
        <v>737</v>
      </c>
      <c r="E2063" s="65" t="s">
        <v>1806</v>
      </c>
    </row>
    <row r="2064" spans="1:5" ht="15.75" hidden="1" thickBot="1" x14ac:dyDescent="0.3">
      <c r="A2064" s="65" t="s">
        <v>3684</v>
      </c>
      <c r="B2064" s="71">
        <v>910</v>
      </c>
      <c r="C2064" s="65" t="s">
        <v>63</v>
      </c>
      <c r="D2064" s="71">
        <v>779</v>
      </c>
      <c r="E2064" s="65" t="s">
        <v>1532</v>
      </c>
    </row>
    <row r="2065" spans="1:5" ht="15.75" hidden="1" thickBot="1" x14ac:dyDescent="0.3">
      <c r="A2065" s="65" t="s">
        <v>3684</v>
      </c>
      <c r="B2065" s="71">
        <v>910</v>
      </c>
      <c r="C2065" s="65" t="s">
        <v>63</v>
      </c>
      <c r="D2065" s="71">
        <v>781</v>
      </c>
      <c r="E2065" s="65" t="s">
        <v>1807</v>
      </c>
    </row>
    <row r="2066" spans="1:5" ht="15.75" hidden="1" thickBot="1" x14ac:dyDescent="0.3">
      <c r="A2066" s="65" t="s">
        <v>3684</v>
      </c>
      <c r="B2066" s="71">
        <v>910</v>
      </c>
      <c r="C2066" s="65" t="s">
        <v>63</v>
      </c>
      <c r="D2066" s="71">
        <v>780</v>
      </c>
      <c r="E2066" s="65" t="s">
        <v>913</v>
      </c>
    </row>
    <row r="2067" spans="1:5" ht="15.75" hidden="1" thickBot="1" x14ac:dyDescent="0.3">
      <c r="A2067" s="65" t="s">
        <v>3684</v>
      </c>
      <c r="B2067" s="71">
        <v>910</v>
      </c>
      <c r="C2067" s="65" t="s">
        <v>63</v>
      </c>
      <c r="D2067" s="71">
        <v>823</v>
      </c>
      <c r="E2067" s="65" t="s">
        <v>1808</v>
      </c>
    </row>
    <row r="2068" spans="1:5" ht="15.75" hidden="1" thickBot="1" x14ac:dyDescent="0.3">
      <c r="A2068" s="65" t="s">
        <v>3684</v>
      </c>
      <c r="B2068" s="71">
        <v>910</v>
      </c>
      <c r="C2068" s="65" t="s">
        <v>63</v>
      </c>
      <c r="D2068" s="71">
        <v>738</v>
      </c>
      <c r="E2068" s="65" t="s">
        <v>1006</v>
      </c>
    </row>
    <row r="2069" spans="1:5" ht="15.75" hidden="1" thickBot="1" x14ac:dyDescent="0.3">
      <c r="A2069" s="65" t="s">
        <v>3684</v>
      </c>
      <c r="B2069" s="71">
        <v>465</v>
      </c>
      <c r="C2069" s="65" t="s">
        <v>64</v>
      </c>
      <c r="D2069" s="71">
        <v>5</v>
      </c>
      <c r="E2069" s="65" t="s">
        <v>1067</v>
      </c>
    </row>
    <row r="2070" spans="1:5" ht="15.75" hidden="1" thickBot="1" x14ac:dyDescent="0.3">
      <c r="A2070" s="65" t="s">
        <v>3684</v>
      </c>
      <c r="B2070" s="71">
        <v>465</v>
      </c>
      <c r="C2070" s="65" t="s">
        <v>64</v>
      </c>
      <c r="D2070" s="71">
        <v>3</v>
      </c>
      <c r="E2070" s="65" t="s">
        <v>1065</v>
      </c>
    </row>
    <row r="2071" spans="1:5" ht="15.75" hidden="1" thickBot="1" x14ac:dyDescent="0.3">
      <c r="A2071" s="65" t="s">
        <v>3684</v>
      </c>
      <c r="B2071" s="71">
        <v>465</v>
      </c>
      <c r="C2071" s="65" t="s">
        <v>64</v>
      </c>
      <c r="D2071" s="71">
        <v>4</v>
      </c>
      <c r="E2071" s="65" t="s">
        <v>1066</v>
      </c>
    </row>
    <row r="2072" spans="1:5" ht="15.75" hidden="1" thickBot="1" x14ac:dyDescent="0.3">
      <c r="A2072" s="65" t="s">
        <v>3684</v>
      </c>
      <c r="B2072" s="71">
        <v>465</v>
      </c>
      <c r="C2072" s="65" t="s">
        <v>64</v>
      </c>
      <c r="D2072" s="71">
        <v>1</v>
      </c>
      <c r="E2072" s="65" t="s">
        <v>1063</v>
      </c>
    </row>
    <row r="2073" spans="1:5" ht="15.75" hidden="1" thickBot="1" x14ac:dyDescent="0.3">
      <c r="A2073" s="65" t="s">
        <v>3684</v>
      </c>
      <c r="B2073" s="71">
        <v>465</v>
      </c>
      <c r="C2073" s="65" t="s">
        <v>64</v>
      </c>
      <c r="D2073" s="71">
        <v>2</v>
      </c>
      <c r="E2073" s="65" t="s">
        <v>1064</v>
      </c>
    </row>
    <row r="2074" spans="1:5" ht="15.75" hidden="1" thickBot="1" x14ac:dyDescent="0.3">
      <c r="A2074" s="65" t="s">
        <v>3684</v>
      </c>
      <c r="B2074" s="71">
        <v>465</v>
      </c>
      <c r="C2074" s="65" t="s">
        <v>64</v>
      </c>
      <c r="D2074" s="71">
        <v>45</v>
      </c>
      <c r="E2074" s="65" t="s">
        <v>830</v>
      </c>
    </row>
    <row r="2075" spans="1:5" ht="15.75" hidden="1" thickBot="1" x14ac:dyDescent="0.3">
      <c r="A2075" s="65" t="s">
        <v>3684</v>
      </c>
      <c r="B2075" s="71">
        <v>465</v>
      </c>
      <c r="C2075" s="65" t="s">
        <v>64</v>
      </c>
      <c r="D2075" s="71">
        <v>46</v>
      </c>
      <c r="E2075" s="65" t="s">
        <v>1069</v>
      </c>
    </row>
    <row r="2076" spans="1:5" ht="15.75" hidden="1" thickBot="1" x14ac:dyDescent="0.3">
      <c r="A2076" s="65" t="s">
        <v>3684</v>
      </c>
      <c r="B2076" s="71">
        <v>465</v>
      </c>
      <c r="C2076" s="65" t="s">
        <v>64</v>
      </c>
      <c r="D2076" s="71">
        <v>92</v>
      </c>
      <c r="E2076" s="65" t="s">
        <v>1072</v>
      </c>
    </row>
    <row r="2077" spans="1:5" ht="15.75" hidden="1" thickBot="1" x14ac:dyDescent="0.3">
      <c r="A2077" s="65" t="s">
        <v>3684</v>
      </c>
      <c r="B2077" s="71">
        <v>465</v>
      </c>
      <c r="C2077" s="65" t="s">
        <v>64</v>
      </c>
      <c r="D2077" s="71">
        <v>89</v>
      </c>
      <c r="E2077" s="65" t="s">
        <v>1070</v>
      </c>
    </row>
    <row r="2078" spans="1:5" ht="15.75" hidden="1" thickBot="1" x14ac:dyDescent="0.3">
      <c r="A2078" s="65" t="s">
        <v>3684</v>
      </c>
      <c r="B2078" s="71">
        <v>465</v>
      </c>
      <c r="C2078" s="65" t="s">
        <v>64</v>
      </c>
      <c r="D2078" s="71">
        <v>93</v>
      </c>
      <c r="E2078" s="65" t="s">
        <v>1073</v>
      </c>
    </row>
    <row r="2079" spans="1:5" ht="15.75" hidden="1" thickBot="1" x14ac:dyDescent="0.3">
      <c r="A2079" s="65" t="s">
        <v>3684</v>
      </c>
      <c r="B2079" s="71">
        <v>465</v>
      </c>
      <c r="C2079" s="65" t="s">
        <v>64</v>
      </c>
      <c r="D2079" s="71">
        <v>90</v>
      </c>
      <c r="E2079" s="65" t="s">
        <v>1071</v>
      </c>
    </row>
    <row r="2080" spans="1:5" ht="15.75" hidden="1" thickBot="1" x14ac:dyDescent="0.3">
      <c r="A2080" s="65" t="s">
        <v>3684</v>
      </c>
      <c r="B2080" s="71">
        <v>465</v>
      </c>
      <c r="C2080" s="65" t="s">
        <v>64</v>
      </c>
      <c r="D2080" s="71">
        <v>178</v>
      </c>
      <c r="E2080" s="65" t="s">
        <v>1075</v>
      </c>
    </row>
    <row r="2081" spans="1:5" ht="15.75" hidden="1" thickBot="1" x14ac:dyDescent="0.3">
      <c r="A2081" s="65" t="s">
        <v>3684</v>
      </c>
      <c r="B2081" s="71">
        <v>465</v>
      </c>
      <c r="C2081" s="65" t="s">
        <v>64</v>
      </c>
      <c r="D2081" s="71">
        <v>179</v>
      </c>
      <c r="E2081" s="65" t="s">
        <v>1076</v>
      </c>
    </row>
    <row r="2082" spans="1:5" ht="15.75" hidden="1" thickBot="1" x14ac:dyDescent="0.3">
      <c r="A2082" s="65" t="s">
        <v>3684</v>
      </c>
      <c r="B2082" s="71">
        <v>465</v>
      </c>
      <c r="C2082" s="65" t="s">
        <v>64</v>
      </c>
      <c r="D2082" s="71">
        <v>177</v>
      </c>
      <c r="E2082" s="65" t="s">
        <v>1074</v>
      </c>
    </row>
    <row r="2083" spans="1:5" ht="15.75" hidden="1" thickBot="1" x14ac:dyDescent="0.3">
      <c r="A2083" s="65" t="s">
        <v>3684</v>
      </c>
      <c r="B2083" s="71">
        <v>465</v>
      </c>
      <c r="C2083" s="65" t="s">
        <v>64</v>
      </c>
      <c r="D2083" s="71">
        <v>221</v>
      </c>
      <c r="E2083" s="65" t="s">
        <v>1077</v>
      </c>
    </row>
    <row r="2084" spans="1:5" ht="15.75" hidden="1" thickBot="1" x14ac:dyDescent="0.3">
      <c r="A2084" s="65" t="s">
        <v>3684</v>
      </c>
      <c r="B2084" s="71">
        <v>465</v>
      </c>
      <c r="C2084" s="65" t="s">
        <v>64</v>
      </c>
      <c r="D2084" s="71">
        <v>270</v>
      </c>
      <c r="E2084" s="65" t="s">
        <v>1078</v>
      </c>
    </row>
    <row r="2085" spans="1:5" ht="15.75" hidden="1" thickBot="1" x14ac:dyDescent="0.3">
      <c r="A2085" s="65" t="s">
        <v>3684</v>
      </c>
      <c r="B2085" s="71">
        <v>465</v>
      </c>
      <c r="C2085" s="65" t="s">
        <v>64</v>
      </c>
      <c r="D2085" s="71">
        <v>353</v>
      </c>
      <c r="E2085" s="65" t="s">
        <v>1079</v>
      </c>
    </row>
    <row r="2086" spans="1:5" ht="15.75" hidden="1" thickBot="1" x14ac:dyDescent="0.3">
      <c r="A2086" s="65" t="s">
        <v>3684</v>
      </c>
      <c r="B2086" s="71">
        <v>465</v>
      </c>
      <c r="C2086" s="65" t="s">
        <v>64</v>
      </c>
      <c r="D2086" s="71">
        <v>502</v>
      </c>
      <c r="E2086" s="65" t="s">
        <v>1083</v>
      </c>
    </row>
    <row r="2087" spans="1:5" ht="15.75" hidden="1" thickBot="1" x14ac:dyDescent="0.3">
      <c r="A2087" s="65" t="s">
        <v>3684</v>
      </c>
      <c r="B2087" s="71">
        <v>465</v>
      </c>
      <c r="C2087" s="65" t="s">
        <v>64</v>
      </c>
      <c r="D2087" s="71">
        <v>354</v>
      </c>
      <c r="E2087" s="65" t="s">
        <v>1080</v>
      </c>
    </row>
    <row r="2088" spans="1:5" ht="15.75" hidden="1" thickBot="1" x14ac:dyDescent="0.3">
      <c r="A2088" s="65" t="s">
        <v>3684</v>
      </c>
      <c r="B2088" s="71">
        <v>465</v>
      </c>
      <c r="C2088" s="65" t="s">
        <v>64</v>
      </c>
      <c r="D2088" s="71">
        <v>501</v>
      </c>
      <c r="E2088" s="65" t="s">
        <v>1082</v>
      </c>
    </row>
    <row r="2089" spans="1:5" ht="15.75" hidden="1" thickBot="1" x14ac:dyDescent="0.3">
      <c r="A2089" s="65" t="s">
        <v>3684</v>
      </c>
      <c r="B2089" s="71">
        <v>465</v>
      </c>
      <c r="C2089" s="65" t="s">
        <v>64</v>
      </c>
      <c r="D2089" s="71">
        <v>500</v>
      </c>
      <c r="E2089" s="65" t="s">
        <v>1081</v>
      </c>
    </row>
    <row r="2090" spans="1:5" ht="15.75" hidden="1" thickBot="1" x14ac:dyDescent="0.3">
      <c r="A2090" s="65" t="s">
        <v>3684</v>
      </c>
      <c r="B2090" s="71">
        <v>465</v>
      </c>
      <c r="C2090" s="65" t="s">
        <v>64</v>
      </c>
      <c r="D2090" s="71">
        <v>6</v>
      </c>
      <c r="E2090" s="65" t="s">
        <v>1068</v>
      </c>
    </row>
    <row r="2091" spans="1:5" ht="15.75" hidden="1" thickBot="1" x14ac:dyDescent="0.3">
      <c r="A2091" s="65" t="s">
        <v>3684</v>
      </c>
      <c r="B2091" s="71">
        <v>465</v>
      </c>
      <c r="C2091" s="65" t="s">
        <v>64</v>
      </c>
      <c r="D2091" s="71">
        <v>544</v>
      </c>
      <c r="E2091" s="65" t="s">
        <v>1084</v>
      </c>
    </row>
    <row r="2092" spans="1:5" ht="15.75" hidden="1" thickBot="1" x14ac:dyDescent="0.3">
      <c r="A2092" s="65" t="s">
        <v>3684</v>
      </c>
      <c r="B2092" s="71">
        <v>465</v>
      </c>
      <c r="C2092" s="65" t="s">
        <v>64</v>
      </c>
      <c r="D2092" s="71">
        <v>633</v>
      </c>
      <c r="E2092" s="65" t="s">
        <v>1085</v>
      </c>
    </row>
    <row r="2093" spans="1:5" ht="15.75" hidden="1" thickBot="1" x14ac:dyDescent="0.3">
      <c r="A2093" s="65" t="s">
        <v>3684</v>
      </c>
      <c r="B2093" s="71">
        <v>465</v>
      </c>
      <c r="C2093" s="65" t="s">
        <v>64</v>
      </c>
      <c r="D2093" s="71">
        <v>634</v>
      </c>
      <c r="E2093" s="65" t="s">
        <v>1086</v>
      </c>
    </row>
    <row r="2094" spans="1:5" ht="15.75" hidden="1" thickBot="1" x14ac:dyDescent="0.3">
      <c r="A2094" s="65" t="s">
        <v>3684</v>
      </c>
      <c r="B2094" s="71">
        <v>465</v>
      </c>
      <c r="C2094" s="65" t="s">
        <v>64</v>
      </c>
      <c r="D2094" s="71">
        <v>635</v>
      </c>
      <c r="E2094" s="65" t="s">
        <v>1087</v>
      </c>
    </row>
    <row r="2095" spans="1:5" ht="15.75" hidden="1" thickBot="1" x14ac:dyDescent="0.3">
      <c r="A2095" s="65" t="s">
        <v>3684</v>
      </c>
      <c r="B2095" s="71">
        <v>465</v>
      </c>
      <c r="C2095" s="65" t="s">
        <v>64</v>
      </c>
      <c r="D2095" s="71">
        <v>779</v>
      </c>
      <c r="E2095" s="65" t="s">
        <v>1088</v>
      </c>
    </row>
    <row r="2096" spans="1:5" ht="15.75" hidden="1" thickBot="1" x14ac:dyDescent="0.3">
      <c r="A2096" s="65" t="s">
        <v>3684</v>
      </c>
      <c r="B2096" s="71">
        <v>465</v>
      </c>
      <c r="C2096" s="65" t="s">
        <v>64</v>
      </c>
      <c r="D2096" s="71">
        <v>780</v>
      </c>
      <c r="E2096" s="65" t="s">
        <v>1089</v>
      </c>
    </row>
    <row r="2097" spans="1:5" ht="15.75" hidden="1" thickBot="1" x14ac:dyDescent="0.3">
      <c r="A2097" s="65" t="s">
        <v>3684</v>
      </c>
      <c r="B2097" s="71">
        <v>465</v>
      </c>
      <c r="C2097" s="65" t="s">
        <v>64</v>
      </c>
      <c r="D2097" s="71">
        <v>781</v>
      </c>
      <c r="E2097" s="65" t="s">
        <v>1090</v>
      </c>
    </row>
    <row r="2098" spans="1:5" ht="15.75" hidden="1" thickBot="1" x14ac:dyDescent="0.3">
      <c r="A2098" s="65" t="s">
        <v>3684</v>
      </c>
      <c r="B2098" s="71">
        <v>465</v>
      </c>
      <c r="C2098" s="65" t="s">
        <v>64</v>
      </c>
      <c r="D2098" s="71">
        <v>785</v>
      </c>
      <c r="E2098" s="65" t="s">
        <v>1091</v>
      </c>
    </row>
    <row r="2099" spans="1:5" ht="15.75" hidden="1" thickBot="1" x14ac:dyDescent="0.3">
      <c r="A2099" s="65" t="s">
        <v>3684</v>
      </c>
      <c r="B2099" s="71">
        <v>2</v>
      </c>
      <c r="C2099" s="65" t="s">
        <v>65</v>
      </c>
      <c r="D2099" s="71">
        <v>179</v>
      </c>
      <c r="E2099" s="65" t="s">
        <v>189</v>
      </c>
    </row>
    <row r="2100" spans="1:5" ht="15.75" hidden="1" thickBot="1" x14ac:dyDescent="0.3">
      <c r="A2100" s="65" t="s">
        <v>3684</v>
      </c>
      <c r="B2100" s="71">
        <v>2</v>
      </c>
      <c r="C2100" s="65" t="s">
        <v>65</v>
      </c>
      <c r="D2100" s="71">
        <v>177</v>
      </c>
      <c r="E2100" s="65" t="s">
        <v>187</v>
      </c>
    </row>
    <row r="2101" spans="1:5" ht="15.75" hidden="1" thickBot="1" x14ac:dyDescent="0.3">
      <c r="A2101" s="65" t="s">
        <v>3684</v>
      </c>
      <c r="B2101" s="71">
        <v>2</v>
      </c>
      <c r="C2101" s="65" t="s">
        <v>65</v>
      </c>
      <c r="D2101" s="71">
        <v>178</v>
      </c>
      <c r="E2101" s="65" t="s">
        <v>188</v>
      </c>
    </row>
    <row r="2102" spans="1:5" ht="15.75" hidden="1" thickBot="1" x14ac:dyDescent="0.3">
      <c r="A2102" s="65" t="s">
        <v>3684</v>
      </c>
      <c r="B2102" s="71">
        <v>2</v>
      </c>
      <c r="C2102" s="65" t="s">
        <v>65</v>
      </c>
      <c r="D2102" s="71">
        <v>221</v>
      </c>
      <c r="E2102" s="65" t="s">
        <v>190</v>
      </c>
    </row>
    <row r="2103" spans="1:5" ht="15.75" hidden="1" thickBot="1" x14ac:dyDescent="0.3">
      <c r="A2103" s="65" t="s">
        <v>3684</v>
      </c>
      <c r="B2103" s="71">
        <v>2</v>
      </c>
      <c r="C2103" s="65" t="s">
        <v>65</v>
      </c>
      <c r="D2103" s="71">
        <v>518</v>
      </c>
      <c r="E2103" s="65" t="s">
        <v>195</v>
      </c>
    </row>
    <row r="2104" spans="1:5" ht="15.75" hidden="1" thickBot="1" x14ac:dyDescent="0.3">
      <c r="A2104" s="65" t="s">
        <v>3684</v>
      </c>
      <c r="B2104" s="71">
        <v>2</v>
      </c>
      <c r="C2104" s="65" t="s">
        <v>65</v>
      </c>
      <c r="D2104" s="71">
        <v>528</v>
      </c>
      <c r="E2104" s="65" t="s">
        <v>198</v>
      </c>
    </row>
    <row r="2105" spans="1:5" ht="15.75" hidden="1" thickBot="1" x14ac:dyDescent="0.3">
      <c r="A2105" s="65" t="s">
        <v>3684</v>
      </c>
      <c r="B2105" s="71">
        <v>2</v>
      </c>
      <c r="C2105" s="65" t="s">
        <v>65</v>
      </c>
      <c r="D2105" s="71">
        <v>508</v>
      </c>
      <c r="E2105" s="65" t="s">
        <v>193</v>
      </c>
    </row>
    <row r="2106" spans="1:5" ht="15.75" hidden="1" thickBot="1" x14ac:dyDescent="0.3">
      <c r="A2106" s="65" t="s">
        <v>3684</v>
      </c>
      <c r="B2106" s="71">
        <v>2</v>
      </c>
      <c r="C2106" s="65" t="s">
        <v>65</v>
      </c>
      <c r="D2106" s="71">
        <v>526</v>
      </c>
      <c r="E2106" s="65" t="s">
        <v>197</v>
      </c>
    </row>
    <row r="2107" spans="1:5" ht="15.75" hidden="1" thickBot="1" x14ac:dyDescent="0.3">
      <c r="A2107" s="65" t="s">
        <v>3684</v>
      </c>
      <c r="B2107" s="71">
        <v>2</v>
      </c>
      <c r="C2107" s="65" t="s">
        <v>65</v>
      </c>
      <c r="D2107" s="71">
        <v>522</v>
      </c>
      <c r="E2107" s="65" t="s">
        <v>196</v>
      </c>
    </row>
    <row r="2108" spans="1:5" ht="15.75" hidden="1" thickBot="1" x14ac:dyDescent="0.3">
      <c r="A2108" s="65" t="s">
        <v>3684</v>
      </c>
      <c r="B2108" s="71">
        <v>2</v>
      </c>
      <c r="C2108" s="65" t="s">
        <v>65</v>
      </c>
      <c r="D2108" s="71">
        <v>514</v>
      </c>
      <c r="E2108" s="65" t="s">
        <v>194</v>
      </c>
    </row>
    <row r="2109" spans="1:5" ht="15.75" hidden="1" thickBot="1" x14ac:dyDescent="0.3">
      <c r="A2109" s="65" t="s">
        <v>3684</v>
      </c>
      <c r="B2109" s="71">
        <v>2</v>
      </c>
      <c r="C2109" s="65" t="s">
        <v>65</v>
      </c>
      <c r="D2109" s="71">
        <v>504</v>
      </c>
      <c r="E2109" s="65" t="s">
        <v>192</v>
      </c>
    </row>
    <row r="2110" spans="1:5" ht="15.75" hidden="1" thickBot="1" x14ac:dyDescent="0.3">
      <c r="A2110" s="65" t="s">
        <v>3684</v>
      </c>
      <c r="B2110" s="71">
        <v>2</v>
      </c>
      <c r="C2110" s="65" t="s">
        <v>65</v>
      </c>
      <c r="D2110" s="71">
        <v>500</v>
      </c>
      <c r="E2110" s="65" t="s">
        <v>191</v>
      </c>
    </row>
    <row r="2111" spans="1:5" ht="15.75" hidden="1" thickBot="1" x14ac:dyDescent="0.3">
      <c r="A2111" s="65" t="s">
        <v>3684</v>
      </c>
      <c r="B2111" s="71">
        <v>2</v>
      </c>
      <c r="C2111" s="65" t="s">
        <v>65</v>
      </c>
      <c r="D2111" s="71">
        <v>632</v>
      </c>
      <c r="E2111" s="65" t="s">
        <v>199</v>
      </c>
    </row>
    <row r="2112" spans="1:5" ht="15.75" hidden="1" thickBot="1" x14ac:dyDescent="0.3">
      <c r="A2112" s="65" t="s">
        <v>3684</v>
      </c>
      <c r="B2112" s="71">
        <v>2</v>
      </c>
      <c r="C2112" s="65" t="s">
        <v>65</v>
      </c>
      <c r="D2112" s="71">
        <v>89</v>
      </c>
      <c r="E2112" s="65" t="s">
        <v>186</v>
      </c>
    </row>
    <row r="2113" spans="1:5" ht="15.75" hidden="1" thickBot="1" x14ac:dyDescent="0.3">
      <c r="A2113" s="65" t="s">
        <v>3684</v>
      </c>
      <c r="B2113" s="71">
        <v>820</v>
      </c>
      <c r="C2113" s="65" t="s">
        <v>66</v>
      </c>
      <c r="D2113" s="71">
        <v>177</v>
      </c>
      <c r="E2113" s="65" t="s">
        <v>1400</v>
      </c>
    </row>
    <row r="2114" spans="1:5" ht="15.75" hidden="1" thickBot="1" x14ac:dyDescent="0.3">
      <c r="A2114" s="65" t="s">
        <v>3684</v>
      </c>
      <c r="B2114" s="71">
        <v>820</v>
      </c>
      <c r="C2114" s="65" t="s">
        <v>66</v>
      </c>
      <c r="D2114" s="71">
        <v>503</v>
      </c>
      <c r="E2114" s="65" t="s">
        <v>1402</v>
      </c>
    </row>
    <row r="2115" spans="1:5" ht="15.75" hidden="1" thickBot="1" x14ac:dyDescent="0.3">
      <c r="A2115" s="65" t="s">
        <v>3684</v>
      </c>
      <c r="B2115" s="71">
        <v>820</v>
      </c>
      <c r="C2115" s="65" t="s">
        <v>66</v>
      </c>
      <c r="D2115" s="71">
        <v>502</v>
      </c>
      <c r="E2115" s="65" t="s">
        <v>1401</v>
      </c>
    </row>
    <row r="2116" spans="1:5" ht="15.75" hidden="1" thickBot="1" x14ac:dyDescent="0.3">
      <c r="A2116" s="65" t="s">
        <v>3684</v>
      </c>
      <c r="B2116" s="71">
        <v>820</v>
      </c>
      <c r="C2116" s="65" t="s">
        <v>66</v>
      </c>
      <c r="D2116" s="71">
        <v>635</v>
      </c>
      <c r="E2116" s="65" t="s">
        <v>1404</v>
      </c>
    </row>
    <row r="2117" spans="1:5" ht="15.75" hidden="1" thickBot="1" x14ac:dyDescent="0.3">
      <c r="A2117" s="65" t="s">
        <v>3684</v>
      </c>
      <c r="B2117" s="71">
        <v>820</v>
      </c>
      <c r="C2117" s="65" t="s">
        <v>66</v>
      </c>
      <c r="D2117" s="71">
        <v>633</v>
      </c>
      <c r="E2117" s="65" t="s">
        <v>1403</v>
      </c>
    </row>
    <row r="2118" spans="1:5" ht="15.75" hidden="1" thickBot="1" x14ac:dyDescent="0.3">
      <c r="A2118" s="65" t="s">
        <v>3684</v>
      </c>
      <c r="B2118" s="71">
        <v>475</v>
      </c>
      <c r="C2118" s="65" t="s">
        <v>67</v>
      </c>
      <c r="D2118" s="71">
        <v>1</v>
      </c>
      <c r="E2118" s="65" t="s">
        <v>1092</v>
      </c>
    </row>
    <row r="2119" spans="1:5" ht="15.75" hidden="1" thickBot="1" x14ac:dyDescent="0.3">
      <c r="A2119" s="65" t="s">
        <v>3684</v>
      </c>
      <c r="B2119" s="71">
        <v>475</v>
      </c>
      <c r="C2119" s="65" t="s">
        <v>67</v>
      </c>
      <c r="D2119" s="71">
        <v>91</v>
      </c>
      <c r="E2119" s="65" t="s">
        <v>1095</v>
      </c>
    </row>
    <row r="2120" spans="1:5" ht="15.75" hidden="1" thickBot="1" x14ac:dyDescent="0.3">
      <c r="A2120" s="65" t="s">
        <v>3684</v>
      </c>
      <c r="B2120" s="71">
        <v>475</v>
      </c>
      <c r="C2120" s="65" t="s">
        <v>67</v>
      </c>
      <c r="D2120" s="71">
        <v>89</v>
      </c>
      <c r="E2120" s="65" t="s">
        <v>1093</v>
      </c>
    </row>
    <row r="2121" spans="1:5" ht="15.75" hidden="1" thickBot="1" x14ac:dyDescent="0.3">
      <c r="A2121" s="65" t="s">
        <v>3684</v>
      </c>
      <c r="B2121" s="71">
        <v>475</v>
      </c>
      <c r="C2121" s="65" t="s">
        <v>67</v>
      </c>
      <c r="D2121" s="71">
        <v>90</v>
      </c>
      <c r="E2121" s="65" t="s">
        <v>1094</v>
      </c>
    </row>
    <row r="2122" spans="1:5" ht="15.75" hidden="1" thickBot="1" x14ac:dyDescent="0.3">
      <c r="A2122" s="65" t="s">
        <v>3684</v>
      </c>
      <c r="B2122" s="71">
        <v>475</v>
      </c>
      <c r="C2122" s="65" t="s">
        <v>67</v>
      </c>
      <c r="D2122" s="71">
        <v>133</v>
      </c>
      <c r="E2122" s="65" t="s">
        <v>1096</v>
      </c>
    </row>
    <row r="2123" spans="1:5" ht="15.75" hidden="1" thickBot="1" x14ac:dyDescent="0.3">
      <c r="A2123" s="65" t="s">
        <v>3684</v>
      </c>
      <c r="B2123" s="71">
        <v>475</v>
      </c>
      <c r="C2123" s="65" t="s">
        <v>67</v>
      </c>
      <c r="D2123" s="71">
        <v>178</v>
      </c>
      <c r="E2123" s="65" t="s">
        <v>1098</v>
      </c>
    </row>
    <row r="2124" spans="1:5" ht="15.75" hidden="1" thickBot="1" x14ac:dyDescent="0.3">
      <c r="A2124" s="65" t="s">
        <v>3684</v>
      </c>
      <c r="B2124" s="71">
        <v>475</v>
      </c>
      <c r="C2124" s="65" t="s">
        <v>67</v>
      </c>
      <c r="D2124" s="71">
        <v>177</v>
      </c>
      <c r="E2124" s="65" t="s">
        <v>1097</v>
      </c>
    </row>
    <row r="2125" spans="1:5" ht="15.75" hidden="1" thickBot="1" x14ac:dyDescent="0.3">
      <c r="A2125" s="65" t="s">
        <v>3684</v>
      </c>
      <c r="B2125" s="71">
        <v>475</v>
      </c>
      <c r="C2125" s="65" t="s">
        <v>67</v>
      </c>
      <c r="D2125" s="71">
        <v>221</v>
      </c>
      <c r="E2125" s="65" t="s">
        <v>1099</v>
      </c>
    </row>
    <row r="2126" spans="1:5" ht="15.75" hidden="1" thickBot="1" x14ac:dyDescent="0.3">
      <c r="A2126" s="65" t="s">
        <v>3684</v>
      </c>
      <c r="B2126" s="71">
        <v>475</v>
      </c>
      <c r="C2126" s="65" t="s">
        <v>67</v>
      </c>
      <c r="D2126" s="71">
        <v>222</v>
      </c>
      <c r="E2126" s="65" t="s">
        <v>1100</v>
      </c>
    </row>
    <row r="2127" spans="1:5" ht="15.75" hidden="1" thickBot="1" x14ac:dyDescent="0.3">
      <c r="A2127" s="65" t="s">
        <v>3684</v>
      </c>
      <c r="B2127" s="71">
        <v>475</v>
      </c>
      <c r="C2127" s="65" t="s">
        <v>67</v>
      </c>
      <c r="D2127" s="71">
        <v>223</v>
      </c>
      <c r="E2127" s="65" t="s">
        <v>1101</v>
      </c>
    </row>
    <row r="2128" spans="1:5" ht="15.75" hidden="1" thickBot="1" x14ac:dyDescent="0.3">
      <c r="A2128" s="65" t="s">
        <v>3684</v>
      </c>
      <c r="B2128" s="71">
        <v>475</v>
      </c>
      <c r="C2128" s="65" t="s">
        <v>67</v>
      </c>
      <c r="D2128" s="71">
        <v>353</v>
      </c>
      <c r="E2128" s="65" t="s">
        <v>1102</v>
      </c>
    </row>
    <row r="2129" spans="1:5" ht="15.75" hidden="1" thickBot="1" x14ac:dyDescent="0.3">
      <c r="A2129" s="65" t="s">
        <v>3684</v>
      </c>
      <c r="B2129" s="71">
        <v>475</v>
      </c>
      <c r="C2129" s="65" t="s">
        <v>67</v>
      </c>
      <c r="D2129" s="71">
        <v>354</v>
      </c>
      <c r="E2129" s="65" t="s">
        <v>1103</v>
      </c>
    </row>
    <row r="2130" spans="1:5" ht="15.75" hidden="1" thickBot="1" x14ac:dyDescent="0.3">
      <c r="A2130" s="65" t="s">
        <v>3684</v>
      </c>
      <c r="B2130" s="71">
        <v>475</v>
      </c>
      <c r="C2130" s="65" t="s">
        <v>67</v>
      </c>
      <c r="D2130" s="71">
        <v>456</v>
      </c>
      <c r="E2130" s="65" t="s">
        <v>1104</v>
      </c>
    </row>
    <row r="2131" spans="1:5" ht="15.75" hidden="1" thickBot="1" x14ac:dyDescent="0.3">
      <c r="A2131" s="65" t="s">
        <v>3684</v>
      </c>
      <c r="B2131" s="71">
        <v>475</v>
      </c>
      <c r="C2131" s="65" t="s">
        <v>67</v>
      </c>
      <c r="D2131" s="71">
        <v>457</v>
      </c>
      <c r="E2131" s="65" t="s">
        <v>1105</v>
      </c>
    </row>
    <row r="2132" spans="1:5" ht="15.75" hidden="1" thickBot="1" x14ac:dyDescent="0.3">
      <c r="A2132" s="65" t="s">
        <v>3684</v>
      </c>
      <c r="B2132" s="71">
        <v>475</v>
      </c>
      <c r="C2132" s="65" t="s">
        <v>67</v>
      </c>
      <c r="D2132" s="71">
        <v>691</v>
      </c>
      <c r="E2132" s="65" t="s">
        <v>1106</v>
      </c>
    </row>
    <row r="2133" spans="1:5" ht="15.75" hidden="1" thickBot="1" x14ac:dyDescent="0.3">
      <c r="A2133" s="65" t="s">
        <v>3684</v>
      </c>
      <c r="B2133" s="71">
        <v>475</v>
      </c>
      <c r="C2133" s="65" t="s">
        <v>67</v>
      </c>
      <c r="D2133" s="71">
        <v>705</v>
      </c>
      <c r="E2133" s="65" t="s">
        <v>1107</v>
      </c>
    </row>
    <row r="2134" spans="1:5" ht="15.75" hidden="1" thickBot="1" x14ac:dyDescent="0.3">
      <c r="A2134" s="65" t="s">
        <v>3684</v>
      </c>
      <c r="B2134" s="71">
        <v>540</v>
      </c>
      <c r="C2134" s="65" t="s">
        <v>68</v>
      </c>
      <c r="D2134" s="71">
        <v>1</v>
      </c>
      <c r="E2134" s="65" t="s">
        <v>1186</v>
      </c>
    </row>
    <row r="2135" spans="1:5" ht="15.75" hidden="1" thickBot="1" x14ac:dyDescent="0.3">
      <c r="A2135" s="65" t="s">
        <v>3684</v>
      </c>
      <c r="B2135" s="71">
        <v>540</v>
      </c>
      <c r="C2135" s="65" t="s">
        <v>68</v>
      </c>
      <c r="D2135" s="71">
        <v>5</v>
      </c>
      <c r="E2135" s="65" t="s">
        <v>1187</v>
      </c>
    </row>
    <row r="2136" spans="1:5" ht="15.75" hidden="1" thickBot="1" x14ac:dyDescent="0.3">
      <c r="A2136" s="65" t="s">
        <v>3684</v>
      </c>
      <c r="B2136" s="71">
        <v>540</v>
      </c>
      <c r="C2136" s="65" t="s">
        <v>68</v>
      </c>
      <c r="D2136" s="71">
        <v>735</v>
      </c>
      <c r="E2136" s="65" t="s">
        <v>1188</v>
      </c>
    </row>
    <row r="2137" spans="1:5" ht="15.75" hidden="1" thickBot="1" x14ac:dyDescent="0.3">
      <c r="A2137" s="65" t="s">
        <v>3684</v>
      </c>
      <c r="B2137" s="71">
        <v>830</v>
      </c>
      <c r="C2137" s="65" t="s">
        <v>69</v>
      </c>
      <c r="D2137" s="71">
        <v>7</v>
      </c>
      <c r="E2137" s="65" t="s">
        <v>1405</v>
      </c>
    </row>
    <row r="2138" spans="1:5" ht="15.75" hidden="1" thickBot="1" x14ac:dyDescent="0.3">
      <c r="A2138" s="65" t="s">
        <v>3684</v>
      </c>
      <c r="B2138" s="71">
        <v>830</v>
      </c>
      <c r="C2138" s="65" t="s">
        <v>69</v>
      </c>
      <c r="D2138" s="71">
        <v>8</v>
      </c>
      <c r="E2138" s="65" t="s">
        <v>1406</v>
      </c>
    </row>
    <row r="2139" spans="1:5" ht="15.75" hidden="1" thickBot="1" x14ac:dyDescent="0.3">
      <c r="A2139" s="65" t="s">
        <v>3684</v>
      </c>
      <c r="B2139" s="71">
        <v>830</v>
      </c>
      <c r="C2139" s="65" t="s">
        <v>69</v>
      </c>
      <c r="D2139" s="71">
        <v>11</v>
      </c>
      <c r="E2139" s="65" t="s">
        <v>1408</v>
      </c>
    </row>
    <row r="2140" spans="1:5" ht="15.75" hidden="1" thickBot="1" x14ac:dyDescent="0.3">
      <c r="A2140" s="65" t="s">
        <v>3684</v>
      </c>
      <c r="B2140" s="71">
        <v>830</v>
      </c>
      <c r="C2140" s="65" t="s">
        <v>69</v>
      </c>
      <c r="D2140" s="71">
        <v>10</v>
      </c>
      <c r="E2140" s="65" t="s">
        <v>1407</v>
      </c>
    </row>
    <row r="2141" spans="1:5" ht="15.75" hidden="1" thickBot="1" x14ac:dyDescent="0.3">
      <c r="A2141" s="65" t="s">
        <v>3684</v>
      </c>
      <c r="B2141" s="71">
        <v>830</v>
      </c>
      <c r="C2141" s="65" t="s">
        <v>69</v>
      </c>
      <c r="D2141" s="71">
        <v>103</v>
      </c>
      <c r="E2141" s="65" t="s">
        <v>1410</v>
      </c>
    </row>
    <row r="2142" spans="1:5" ht="15.75" hidden="1" thickBot="1" x14ac:dyDescent="0.3">
      <c r="A2142" s="65" t="s">
        <v>3684</v>
      </c>
      <c r="B2142" s="71">
        <v>830</v>
      </c>
      <c r="C2142" s="65" t="s">
        <v>69</v>
      </c>
      <c r="D2142" s="71">
        <v>102</v>
      </c>
      <c r="E2142" s="65" t="s">
        <v>1409</v>
      </c>
    </row>
    <row r="2143" spans="1:5" ht="15.75" hidden="1" thickBot="1" x14ac:dyDescent="0.3">
      <c r="A2143" s="65" t="s">
        <v>3684</v>
      </c>
      <c r="B2143" s="71">
        <v>830</v>
      </c>
      <c r="C2143" s="65" t="s">
        <v>69</v>
      </c>
      <c r="D2143" s="71">
        <v>183</v>
      </c>
      <c r="E2143" s="65" t="s">
        <v>1412</v>
      </c>
    </row>
    <row r="2144" spans="1:5" ht="15.75" hidden="1" thickBot="1" x14ac:dyDescent="0.3">
      <c r="A2144" s="65" t="s">
        <v>3684</v>
      </c>
      <c r="B2144" s="71">
        <v>830</v>
      </c>
      <c r="C2144" s="65" t="s">
        <v>69</v>
      </c>
      <c r="D2144" s="71">
        <v>180</v>
      </c>
      <c r="E2144" s="65" t="s">
        <v>1411</v>
      </c>
    </row>
    <row r="2145" spans="1:5" ht="15.75" hidden="1" thickBot="1" x14ac:dyDescent="0.3">
      <c r="A2145" s="65" t="s">
        <v>3684</v>
      </c>
      <c r="B2145" s="71">
        <v>830</v>
      </c>
      <c r="C2145" s="65" t="s">
        <v>69</v>
      </c>
      <c r="D2145" s="71">
        <v>441</v>
      </c>
      <c r="E2145" s="65" t="s">
        <v>1413</v>
      </c>
    </row>
    <row r="2146" spans="1:5" ht="15.75" hidden="1" thickBot="1" x14ac:dyDescent="0.3">
      <c r="A2146" s="65" t="s">
        <v>3684</v>
      </c>
      <c r="B2146" s="71">
        <v>830</v>
      </c>
      <c r="C2146" s="65" t="s">
        <v>69</v>
      </c>
      <c r="D2146" s="71">
        <v>507</v>
      </c>
      <c r="E2146" s="65" t="s">
        <v>1414</v>
      </c>
    </row>
    <row r="2147" spans="1:5" ht="15.75" hidden="1" thickBot="1" x14ac:dyDescent="0.3">
      <c r="A2147" s="65" t="s">
        <v>3684</v>
      </c>
      <c r="B2147" s="71">
        <v>830</v>
      </c>
      <c r="C2147" s="65" t="s">
        <v>69</v>
      </c>
      <c r="D2147" s="71">
        <v>636</v>
      </c>
      <c r="E2147" s="65" t="s">
        <v>1417</v>
      </c>
    </row>
    <row r="2148" spans="1:5" ht="15.75" hidden="1" thickBot="1" x14ac:dyDescent="0.3">
      <c r="A2148" s="65" t="s">
        <v>3684</v>
      </c>
      <c r="B2148" s="71">
        <v>830</v>
      </c>
      <c r="C2148" s="65" t="s">
        <v>69</v>
      </c>
      <c r="D2148" s="71">
        <v>508</v>
      </c>
      <c r="E2148" s="65" t="s">
        <v>1415</v>
      </c>
    </row>
    <row r="2149" spans="1:5" ht="15.75" hidden="1" thickBot="1" x14ac:dyDescent="0.3">
      <c r="A2149" s="65" t="s">
        <v>3684</v>
      </c>
      <c r="B2149" s="71">
        <v>830</v>
      </c>
      <c r="C2149" s="65" t="s">
        <v>69</v>
      </c>
      <c r="D2149" s="71">
        <v>555</v>
      </c>
      <c r="E2149" s="65" t="s">
        <v>1416</v>
      </c>
    </row>
    <row r="2150" spans="1:5" ht="15.75" hidden="1" thickBot="1" x14ac:dyDescent="0.3">
      <c r="A2150" s="65" t="s">
        <v>3684</v>
      </c>
      <c r="B2150" s="71">
        <v>830</v>
      </c>
      <c r="C2150" s="65" t="s">
        <v>69</v>
      </c>
      <c r="D2150" s="71">
        <v>637</v>
      </c>
      <c r="E2150" s="65" t="s">
        <v>1418</v>
      </c>
    </row>
    <row r="2151" spans="1:5" ht="15.75" hidden="1" thickBot="1" x14ac:dyDescent="0.3">
      <c r="A2151" s="65" t="s">
        <v>3684</v>
      </c>
      <c r="B2151" s="71">
        <v>830</v>
      </c>
      <c r="C2151" s="65" t="s">
        <v>69</v>
      </c>
      <c r="D2151" s="71">
        <v>638</v>
      </c>
      <c r="E2151" s="65" t="s">
        <v>1419</v>
      </c>
    </row>
    <row r="2152" spans="1:5" ht="15.75" hidden="1" thickBot="1" x14ac:dyDescent="0.3">
      <c r="A2152" s="65" t="s">
        <v>3684</v>
      </c>
      <c r="B2152" s="71">
        <v>830</v>
      </c>
      <c r="C2152" s="65" t="s">
        <v>69</v>
      </c>
      <c r="D2152" s="71">
        <v>750</v>
      </c>
      <c r="E2152" s="65" t="s">
        <v>1420</v>
      </c>
    </row>
    <row r="2153" spans="1:5" ht="15.75" hidden="1" thickBot="1" x14ac:dyDescent="0.3">
      <c r="A2153" s="65" t="s">
        <v>3684</v>
      </c>
      <c r="B2153" s="71">
        <v>830</v>
      </c>
      <c r="C2153" s="65" t="s">
        <v>69</v>
      </c>
      <c r="D2153" s="71">
        <v>868</v>
      </c>
      <c r="E2153" s="65" t="s">
        <v>1421</v>
      </c>
    </row>
    <row r="2154" spans="1:5" ht="15.75" hidden="1" thickBot="1" x14ac:dyDescent="0.3">
      <c r="A2154" s="65" t="s">
        <v>3684</v>
      </c>
      <c r="B2154" s="71">
        <v>380</v>
      </c>
      <c r="C2154" s="65" t="s">
        <v>70</v>
      </c>
      <c r="D2154" s="71">
        <v>45</v>
      </c>
      <c r="E2154" s="65" t="s">
        <v>830</v>
      </c>
    </row>
    <row r="2155" spans="1:5" ht="15.75" hidden="1" thickBot="1" x14ac:dyDescent="0.3">
      <c r="A2155" s="65" t="s">
        <v>3684</v>
      </c>
      <c r="B2155" s="71">
        <v>380</v>
      </c>
      <c r="C2155" s="65" t="s">
        <v>70</v>
      </c>
      <c r="D2155" s="71">
        <v>46</v>
      </c>
      <c r="E2155" s="65" t="s">
        <v>831</v>
      </c>
    </row>
    <row r="2156" spans="1:5" ht="15.75" hidden="1" thickBot="1" x14ac:dyDescent="0.3">
      <c r="A2156" s="65" t="s">
        <v>3684</v>
      </c>
      <c r="B2156" s="71">
        <v>380</v>
      </c>
      <c r="C2156" s="65" t="s">
        <v>70</v>
      </c>
      <c r="D2156" s="71">
        <v>635</v>
      </c>
      <c r="E2156" s="65" t="s">
        <v>844</v>
      </c>
    </row>
    <row r="2157" spans="1:5" ht="15.75" hidden="1" thickBot="1" x14ac:dyDescent="0.3">
      <c r="A2157" s="65" t="s">
        <v>3684</v>
      </c>
      <c r="B2157" s="71">
        <v>380</v>
      </c>
      <c r="C2157" s="65" t="s">
        <v>70</v>
      </c>
      <c r="D2157" s="71">
        <v>133</v>
      </c>
      <c r="E2157" s="65" t="s">
        <v>832</v>
      </c>
    </row>
    <row r="2158" spans="1:5" ht="15.75" hidden="1" thickBot="1" x14ac:dyDescent="0.3">
      <c r="A2158" s="65" t="s">
        <v>3684</v>
      </c>
      <c r="B2158" s="71">
        <v>380</v>
      </c>
      <c r="C2158" s="65" t="s">
        <v>70</v>
      </c>
      <c r="D2158" s="71">
        <v>190</v>
      </c>
      <c r="E2158" s="65" t="s">
        <v>838</v>
      </c>
    </row>
    <row r="2159" spans="1:5" ht="15.75" hidden="1" thickBot="1" x14ac:dyDescent="0.3">
      <c r="A2159" s="65" t="s">
        <v>3684</v>
      </c>
      <c r="B2159" s="71">
        <v>380</v>
      </c>
      <c r="C2159" s="65" t="s">
        <v>70</v>
      </c>
      <c r="D2159" s="71">
        <v>181</v>
      </c>
      <c r="E2159" s="65" t="s">
        <v>837</v>
      </c>
    </row>
    <row r="2160" spans="1:5" ht="15.75" hidden="1" thickBot="1" x14ac:dyDescent="0.3">
      <c r="A2160" s="65" t="s">
        <v>3684</v>
      </c>
      <c r="B2160" s="71">
        <v>380</v>
      </c>
      <c r="C2160" s="65" t="s">
        <v>70</v>
      </c>
      <c r="D2160" s="71">
        <v>177</v>
      </c>
      <c r="E2160" s="65" t="s">
        <v>833</v>
      </c>
    </row>
    <row r="2161" spans="1:5" ht="15.75" hidden="1" thickBot="1" x14ac:dyDescent="0.3">
      <c r="A2161" s="65" t="s">
        <v>3684</v>
      </c>
      <c r="B2161" s="71">
        <v>380</v>
      </c>
      <c r="C2161" s="65" t="s">
        <v>70</v>
      </c>
      <c r="D2161" s="71">
        <v>178</v>
      </c>
      <c r="E2161" s="65" t="s">
        <v>834</v>
      </c>
    </row>
    <row r="2162" spans="1:5" ht="15.75" hidden="1" thickBot="1" x14ac:dyDescent="0.3">
      <c r="A2162" s="65" t="s">
        <v>3684</v>
      </c>
      <c r="B2162" s="71">
        <v>380</v>
      </c>
      <c r="C2162" s="65" t="s">
        <v>70</v>
      </c>
      <c r="D2162" s="71">
        <v>179</v>
      </c>
      <c r="E2162" s="65" t="s">
        <v>835</v>
      </c>
    </row>
    <row r="2163" spans="1:5" ht="15.75" hidden="1" thickBot="1" x14ac:dyDescent="0.3">
      <c r="A2163" s="65" t="s">
        <v>3684</v>
      </c>
      <c r="B2163" s="71">
        <v>380</v>
      </c>
      <c r="C2163" s="65" t="s">
        <v>70</v>
      </c>
      <c r="D2163" s="71">
        <v>180</v>
      </c>
      <c r="E2163" s="65" t="s">
        <v>836</v>
      </c>
    </row>
    <row r="2164" spans="1:5" ht="15.75" hidden="1" thickBot="1" x14ac:dyDescent="0.3">
      <c r="A2164" s="65" t="s">
        <v>3684</v>
      </c>
      <c r="B2164" s="71">
        <v>380</v>
      </c>
      <c r="C2164" s="65" t="s">
        <v>70</v>
      </c>
      <c r="D2164" s="71">
        <v>221</v>
      </c>
      <c r="E2164" s="65" t="s">
        <v>839</v>
      </c>
    </row>
    <row r="2165" spans="1:5" ht="15.75" hidden="1" thickBot="1" x14ac:dyDescent="0.3">
      <c r="A2165" s="65" t="s">
        <v>3684</v>
      </c>
      <c r="B2165" s="71">
        <v>380</v>
      </c>
      <c r="C2165" s="65" t="s">
        <v>70</v>
      </c>
      <c r="D2165" s="71">
        <v>456</v>
      </c>
      <c r="E2165" s="65" t="s">
        <v>840</v>
      </c>
    </row>
    <row r="2166" spans="1:5" ht="15.75" hidden="1" thickBot="1" x14ac:dyDescent="0.3">
      <c r="A2166" s="65" t="s">
        <v>3684</v>
      </c>
      <c r="B2166" s="71">
        <v>380</v>
      </c>
      <c r="C2166" s="65" t="s">
        <v>70</v>
      </c>
      <c r="D2166" s="71">
        <v>633</v>
      </c>
      <c r="E2166" s="65" t="s">
        <v>842</v>
      </c>
    </row>
    <row r="2167" spans="1:5" ht="15.75" hidden="1" thickBot="1" x14ac:dyDescent="0.3">
      <c r="A2167" s="65" t="s">
        <v>3684</v>
      </c>
      <c r="B2167" s="71">
        <v>380</v>
      </c>
      <c r="C2167" s="65" t="s">
        <v>70</v>
      </c>
      <c r="D2167" s="71">
        <v>634</v>
      </c>
      <c r="E2167" s="65" t="s">
        <v>843</v>
      </c>
    </row>
    <row r="2168" spans="1:5" ht="15.75" hidden="1" thickBot="1" x14ac:dyDescent="0.3">
      <c r="A2168" s="65" t="s">
        <v>3684</v>
      </c>
      <c r="B2168" s="71">
        <v>380</v>
      </c>
      <c r="C2168" s="65" t="s">
        <v>70</v>
      </c>
      <c r="D2168" s="71">
        <v>632</v>
      </c>
      <c r="E2168" s="65" t="s">
        <v>841</v>
      </c>
    </row>
    <row r="2169" spans="1:5" ht="15.75" hidden="1" thickBot="1" x14ac:dyDescent="0.3">
      <c r="A2169" s="65" t="s">
        <v>3684</v>
      </c>
      <c r="B2169" s="71">
        <v>380</v>
      </c>
      <c r="C2169" s="65" t="s">
        <v>70</v>
      </c>
      <c r="D2169" s="71">
        <v>867</v>
      </c>
      <c r="E2169" s="65" t="s">
        <v>845</v>
      </c>
    </row>
    <row r="2170" spans="1:5" ht="15.75" hidden="1" thickBot="1" x14ac:dyDescent="0.3">
      <c r="A2170" s="65" t="s">
        <v>3684</v>
      </c>
      <c r="B2170" s="71">
        <v>270</v>
      </c>
      <c r="C2170" s="65" t="s">
        <v>71</v>
      </c>
      <c r="D2170" s="71">
        <v>1</v>
      </c>
      <c r="E2170" s="65" t="s">
        <v>713</v>
      </c>
    </row>
    <row r="2171" spans="1:5" ht="15.75" hidden="1" thickBot="1" x14ac:dyDescent="0.3">
      <c r="A2171" s="65" t="s">
        <v>3684</v>
      </c>
      <c r="B2171" s="71">
        <v>270</v>
      </c>
      <c r="C2171" s="65" t="s">
        <v>71</v>
      </c>
      <c r="D2171" s="71">
        <v>89</v>
      </c>
      <c r="E2171" s="65" t="s">
        <v>714</v>
      </c>
    </row>
    <row r="2172" spans="1:5" ht="15.75" hidden="1" thickBot="1" x14ac:dyDescent="0.3">
      <c r="A2172" s="65" t="s">
        <v>3684</v>
      </c>
      <c r="B2172" s="71">
        <v>270</v>
      </c>
      <c r="C2172" s="65" t="s">
        <v>71</v>
      </c>
      <c r="D2172" s="71">
        <v>177</v>
      </c>
      <c r="E2172" s="65" t="s">
        <v>715</v>
      </c>
    </row>
    <row r="2173" spans="1:5" ht="15.75" hidden="1" thickBot="1" x14ac:dyDescent="0.3">
      <c r="A2173" s="65" t="s">
        <v>3684</v>
      </c>
      <c r="B2173" s="71">
        <v>270</v>
      </c>
      <c r="C2173" s="65" t="s">
        <v>71</v>
      </c>
      <c r="D2173" s="71">
        <v>456</v>
      </c>
      <c r="E2173" s="65" t="s">
        <v>716</v>
      </c>
    </row>
    <row r="2174" spans="1:5" ht="15.75" hidden="1" thickBot="1" x14ac:dyDescent="0.3">
      <c r="A2174" s="65" t="s">
        <v>3684</v>
      </c>
      <c r="B2174" s="71">
        <v>270</v>
      </c>
      <c r="C2174" s="65" t="s">
        <v>71</v>
      </c>
      <c r="D2174" s="71">
        <v>500</v>
      </c>
      <c r="E2174" s="65" t="s">
        <v>717</v>
      </c>
    </row>
    <row r="2175" spans="1:5" ht="15.75" hidden="1" thickBot="1" x14ac:dyDescent="0.3">
      <c r="A2175" s="65" t="s">
        <v>3684</v>
      </c>
      <c r="B2175" s="71">
        <v>270</v>
      </c>
      <c r="C2175" s="65" t="s">
        <v>71</v>
      </c>
      <c r="D2175" s="71">
        <v>632</v>
      </c>
      <c r="E2175" s="65" t="s">
        <v>718</v>
      </c>
    </row>
    <row r="2176" spans="1:5" ht="15.75" hidden="1" thickBot="1" x14ac:dyDescent="0.3">
      <c r="A2176" s="65" t="s">
        <v>3684</v>
      </c>
      <c r="B2176" s="71">
        <v>270</v>
      </c>
      <c r="C2176" s="65" t="s">
        <v>71</v>
      </c>
      <c r="D2176" s="71">
        <v>779</v>
      </c>
      <c r="E2176" s="65" t="s">
        <v>719</v>
      </c>
    </row>
    <row r="2177" spans="1:5" ht="15.75" hidden="1" thickBot="1" x14ac:dyDescent="0.3">
      <c r="A2177" s="65" t="s">
        <v>3684</v>
      </c>
      <c r="B2177" s="71">
        <v>140</v>
      </c>
      <c r="C2177" s="65" t="s">
        <v>72</v>
      </c>
      <c r="D2177" s="71">
        <v>50</v>
      </c>
      <c r="E2177" s="65" t="s">
        <v>614</v>
      </c>
    </row>
    <row r="2178" spans="1:5" ht="15.75" hidden="1" thickBot="1" x14ac:dyDescent="0.3">
      <c r="A2178" s="65" t="s">
        <v>3684</v>
      </c>
      <c r="B2178" s="71">
        <v>140</v>
      </c>
      <c r="C2178" s="65" t="s">
        <v>72</v>
      </c>
      <c r="D2178" s="71">
        <v>47</v>
      </c>
      <c r="E2178" s="65" t="s">
        <v>612</v>
      </c>
    </row>
    <row r="2179" spans="1:5" ht="15.75" hidden="1" thickBot="1" x14ac:dyDescent="0.3">
      <c r="A2179" s="65" t="s">
        <v>3684</v>
      </c>
      <c r="B2179" s="71">
        <v>140</v>
      </c>
      <c r="C2179" s="65" t="s">
        <v>72</v>
      </c>
      <c r="D2179" s="71">
        <v>48</v>
      </c>
      <c r="E2179" s="65" t="s">
        <v>613</v>
      </c>
    </row>
    <row r="2180" spans="1:5" ht="15.75" hidden="1" thickBot="1" x14ac:dyDescent="0.3">
      <c r="A2180" s="65" t="s">
        <v>3684</v>
      </c>
      <c r="B2180" s="71">
        <v>140</v>
      </c>
      <c r="C2180" s="65" t="s">
        <v>72</v>
      </c>
      <c r="D2180" s="71">
        <v>45</v>
      </c>
      <c r="E2180" s="65" t="s">
        <v>610</v>
      </c>
    </row>
    <row r="2181" spans="1:5" ht="15.75" hidden="1" thickBot="1" x14ac:dyDescent="0.3">
      <c r="A2181" s="65" t="s">
        <v>3684</v>
      </c>
      <c r="B2181" s="71">
        <v>140</v>
      </c>
      <c r="C2181" s="65" t="s">
        <v>72</v>
      </c>
      <c r="D2181" s="71">
        <v>46</v>
      </c>
      <c r="E2181" s="65" t="s">
        <v>611</v>
      </c>
    </row>
    <row r="2182" spans="1:5" ht="15.75" hidden="1" thickBot="1" x14ac:dyDescent="0.3">
      <c r="A2182" s="65" t="s">
        <v>3684</v>
      </c>
      <c r="B2182" s="71">
        <v>140</v>
      </c>
      <c r="C2182" s="65" t="s">
        <v>72</v>
      </c>
      <c r="D2182" s="71">
        <v>177</v>
      </c>
      <c r="E2182" s="65" t="s">
        <v>615</v>
      </c>
    </row>
    <row r="2183" spans="1:5" ht="15.75" hidden="1" thickBot="1" x14ac:dyDescent="0.3">
      <c r="A2183" s="65" t="s">
        <v>3684</v>
      </c>
      <c r="B2183" s="71">
        <v>140</v>
      </c>
      <c r="C2183" s="65" t="s">
        <v>72</v>
      </c>
      <c r="D2183" s="71">
        <v>456</v>
      </c>
      <c r="E2183" s="65" t="s">
        <v>616</v>
      </c>
    </row>
    <row r="2184" spans="1:5" ht="15.75" hidden="1" thickBot="1" x14ac:dyDescent="0.3">
      <c r="A2184" s="65" t="s">
        <v>3684</v>
      </c>
      <c r="B2184" s="71">
        <v>140</v>
      </c>
      <c r="C2184" s="65" t="s">
        <v>72</v>
      </c>
      <c r="D2184" s="71">
        <v>632</v>
      </c>
      <c r="E2184" s="65" t="s">
        <v>617</v>
      </c>
    </row>
    <row r="2185" spans="1:5" ht="15.75" hidden="1" thickBot="1" x14ac:dyDescent="0.3">
      <c r="A2185" s="65" t="s">
        <v>3684</v>
      </c>
      <c r="B2185" s="71">
        <v>295</v>
      </c>
      <c r="C2185" s="65" t="s">
        <v>73</v>
      </c>
      <c r="D2185" s="71">
        <v>2</v>
      </c>
      <c r="E2185" s="65" t="s">
        <v>738</v>
      </c>
    </row>
    <row r="2186" spans="1:5" ht="15.75" hidden="1" thickBot="1" x14ac:dyDescent="0.3">
      <c r="A2186" s="65" t="s">
        <v>3684</v>
      </c>
      <c r="B2186" s="71">
        <v>295</v>
      </c>
      <c r="C2186" s="65" t="s">
        <v>73</v>
      </c>
      <c r="D2186" s="71">
        <v>89</v>
      </c>
      <c r="E2186" s="65" t="s">
        <v>739</v>
      </c>
    </row>
    <row r="2187" spans="1:5" ht="15.75" hidden="1" thickBot="1" x14ac:dyDescent="0.3">
      <c r="A2187" s="65" t="s">
        <v>3684</v>
      </c>
      <c r="B2187" s="71">
        <v>295</v>
      </c>
      <c r="C2187" s="65" t="s">
        <v>73</v>
      </c>
      <c r="D2187" s="71">
        <v>95</v>
      </c>
      <c r="E2187" s="65" t="s">
        <v>740</v>
      </c>
    </row>
    <row r="2188" spans="1:5" ht="15.75" hidden="1" thickBot="1" x14ac:dyDescent="0.3">
      <c r="A2188" s="65" t="s">
        <v>3684</v>
      </c>
      <c r="B2188" s="71">
        <v>295</v>
      </c>
      <c r="C2188" s="65" t="s">
        <v>73</v>
      </c>
      <c r="D2188" s="71">
        <v>105</v>
      </c>
      <c r="E2188" s="65" t="s">
        <v>741</v>
      </c>
    </row>
    <row r="2189" spans="1:5" ht="15.75" hidden="1" thickBot="1" x14ac:dyDescent="0.3">
      <c r="A2189" s="65" t="s">
        <v>3684</v>
      </c>
      <c r="B2189" s="71">
        <v>295</v>
      </c>
      <c r="C2189" s="65" t="s">
        <v>73</v>
      </c>
      <c r="D2189" s="71">
        <v>595</v>
      </c>
      <c r="E2189" s="65" t="s">
        <v>745</v>
      </c>
    </row>
    <row r="2190" spans="1:5" ht="15.75" hidden="1" thickBot="1" x14ac:dyDescent="0.3">
      <c r="A2190" s="65" t="s">
        <v>3684</v>
      </c>
      <c r="B2190" s="71">
        <v>295</v>
      </c>
      <c r="C2190" s="65" t="s">
        <v>73</v>
      </c>
      <c r="D2190" s="71">
        <v>510</v>
      </c>
      <c r="E2190" s="65" t="s">
        <v>743</v>
      </c>
    </row>
    <row r="2191" spans="1:5" ht="15.75" hidden="1" thickBot="1" x14ac:dyDescent="0.3">
      <c r="A2191" s="65" t="s">
        <v>3684</v>
      </c>
      <c r="B2191" s="71">
        <v>295</v>
      </c>
      <c r="C2191" s="65" t="s">
        <v>73</v>
      </c>
      <c r="D2191" s="71">
        <v>500</v>
      </c>
      <c r="E2191" s="65" t="s">
        <v>742</v>
      </c>
    </row>
    <row r="2192" spans="1:5" ht="15.75" hidden="1" thickBot="1" x14ac:dyDescent="0.3">
      <c r="A2192" s="65" t="s">
        <v>3684</v>
      </c>
      <c r="B2192" s="71">
        <v>295</v>
      </c>
      <c r="C2192" s="65" t="s">
        <v>73</v>
      </c>
      <c r="D2192" s="71">
        <v>589</v>
      </c>
      <c r="E2192" s="65" t="s">
        <v>744</v>
      </c>
    </row>
    <row r="2193" spans="1:5" ht="15.75" hidden="1" thickBot="1" x14ac:dyDescent="0.3">
      <c r="A2193" s="65" t="s">
        <v>3684</v>
      </c>
      <c r="B2193" s="71">
        <v>295</v>
      </c>
      <c r="C2193" s="65" t="s">
        <v>73</v>
      </c>
      <c r="D2193" s="71">
        <v>633</v>
      </c>
      <c r="E2193" s="65" t="s">
        <v>747</v>
      </c>
    </row>
    <row r="2194" spans="1:5" ht="15.75" hidden="1" thickBot="1" x14ac:dyDescent="0.3">
      <c r="A2194" s="65" t="s">
        <v>3684</v>
      </c>
      <c r="B2194" s="71">
        <v>295</v>
      </c>
      <c r="C2194" s="65" t="s">
        <v>73</v>
      </c>
      <c r="D2194" s="71">
        <v>632</v>
      </c>
      <c r="E2194" s="65" t="s">
        <v>746</v>
      </c>
    </row>
    <row r="2195" spans="1:5" ht="15.75" hidden="1" thickBot="1" x14ac:dyDescent="0.3">
      <c r="A2195" s="65" t="s">
        <v>3684</v>
      </c>
      <c r="B2195" s="71">
        <v>295</v>
      </c>
      <c r="C2195" s="65" t="s">
        <v>73</v>
      </c>
      <c r="D2195" s="71">
        <v>735</v>
      </c>
      <c r="E2195" s="65" t="s">
        <v>748</v>
      </c>
    </row>
    <row r="2196" spans="1:5" ht="15.75" hidden="1" thickBot="1" x14ac:dyDescent="0.3">
      <c r="A2196" s="65" t="s">
        <v>3684</v>
      </c>
      <c r="B2196" s="71">
        <v>295</v>
      </c>
      <c r="C2196" s="65" t="s">
        <v>73</v>
      </c>
      <c r="D2196" s="71">
        <v>779</v>
      </c>
      <c r="E2196" s="65" t="s">
        <v>749</v>
      </c>
    </row>
    <row r="2197" spans="1:5" ht="15.75" hidden="1" thickBot="1" x14ac:dyDescent="0.3">
      <c r="A2197" s="65" t="s">
        <v>3684</v>
      </c>
      <c r="B2197" s="71">
        <v>295</v>
      </c>
      <c r="C2197" s="65" t="s">
        <v>73</v>
      </c>
      <c r="D2197" s="71">
        <v>868</v>
      </c>
      <c r="E2197" s="65" t="s">
        <v>751</v>
      </c>
    </row>
    <row r="2198" spans="1:5" ht="15.75" hidden="1" thickBot="1" x14ac:dyDescent="0.3">
      <c r="A2198" s="65" t="s">
        <v>3684</v>
      </c>
      <c r="B2198" s="71">
        <v>295</v>
      </c>
      <c r="C2198" s="65" t="s">
        <v>73</v>
      </c>
      <c r="D2198" s="71">
        <v>867</v>
      </c>
      <c r="E2198" s="65" t="s">
        <v>750</v>
      </c>
    </row>
    <row r="2199" spans="1:5" ht="15.75" hidden="1" thickBot="1" x14ac:dyDescent="0.3">
      <c r="A2199" s="65" t="s">
        <v>3684</v>
      </c>
      <c r="B2199" s="71">
        <v>350</v>
      </c>
      <c r="C2199" s="65" t="s">
        <v>74</v>
      </c>
      <c r="D2199" s="71">
        <v>1</v>
      </c>
      <c r="E2199" s="65" t="s">
        <v>774</v>
      </c>
    </row>
    <row r="2200" spans="1:5" ht="15.75" hidden="1" thickBot="1" x14ac:dyDescent="0.3">
      <c r="A2200" s="65" t="s">
        <v>3684</v>
      </c>
      <c r="B2200" s="71">
        <v>350</v>
      </c>
      <c r="C2200" s="65" t="s">
        <v>74</v>
      </c>
      <c r="D2200" s="71">
        <v>2</v>
      </c>
      <c r="E2200" s="65" t="s">
        <v>775</v>
      </c>
    </row>
    <row r="2201" spans="1:5" ht="15.75" hidden="1" thickBot="1" x14ac:dyDescent="0.3">
      <c r="A2201" s="65" t="s">
        <v>3684</v>
      </c>
      <c r="B2201" s="71">
        <v>350</v>
      </c>
      <c r="C2201" s="65" t="s">
        <v>74</v>
      </c>
      <c r="D2201" s="71">
        <v>45</v>
      </c>
      <c r="E2201" s="65" t="s">
        <v>776</v>
      </c>
    </row>
    <row r="2202" spans="1:5" ht="15.75" hidden="1" thickBot="1" x14ac:dyDescent="0.3">
      <c r="A2202" s="65" t="s">
        <v>3684</v>
      </c>
      <c r="B2202" s="71">
        <v>350</v>
      </c>
      <c r="C2202" s="65" t="s">
        <v>74</v>
      </c>
      <c r="D2202" s="71">
        <v>89</v>
      </c>
      <c r="E2202" s="65" t="s">
        <v>777</v>
      </c>
    </row>
    <row r="2203" spans="1:5" ht="15.75" hidden="1" thickBot="1" x14ac:dyDescent="0.3">
      <c r="A2203" s="65" t="s">
        <v>3684</v>
      </c>
      <c r="B2203" s="71">
        <v>350</v>
      </c>
      <c r="C2203" s="65" t="s">
        <v>74</v>
      </c>
      <c r="D2203" s="71">
        <v>92</v>
      </c>
      <c r="E2203" s="65" t="s">
        <v>780</v>
      </c>
    </row>
    <row r="2204" spans="1:5" ht="15.75" hidden="1" thickBot="1" x14ac:dyDescent="0.3">
      <c r="A2204" s="65" t="s">
        <v>3684</v>
      </c>
      <c r="B2204" s="71">
        <v>350</v>
      </c>
      <c r="C2204" s="65" t="s">
        <v>74</v>
      </c>
      <c r="D2204" s="71">
        <v>90</v>
      </c>
      <c r="E2204" s="65" t="s">
        <v>778</v>
      </c>
    </row>
    <row r="2205" spans="1:5" ht="15.75" hidden="1" thickBot="1" x14ac:dyDescent="0.3">
      <c r="A2205" s="65" t="s">
        <v>3684</v>
      </c>
      <c r="B2205" s="71">
        <v>350</v>
      </c>
      <c r="C2205" s="65" t="s">
        <v>74</v>
      </c>
      <c r="D2205" s="71">
        <v>91</v>
      </c>
      <c r="E2205" s="65" t="s">
        <v>779</v>
      </c>
    </row>
    <row r="2206" spans="1:5" ht="15.75" hidden="1" thickBot="1" x14ac:dyDescent="0.3">
      <c r="A2206" s="65" t="s">
        <v>3684</v>
      </c>
      <c r="B2206" s="71">
        <v>350</v>
      </c>
      <c r="C2206" s="65" t="s">
        <v>74</v>
      </c>
      <c r="D2206" s="71">
        <v>133</v>
      </c>
      <c r="E2206" s="65" t="s">
        <v>781</v>
      </c>
    </row>
    <row r="2207" spans="1:5" ht="15.75" hidden="1" thickBot="1" x14ac:dyDescent="0.3">
      <c r="A2207" s="65" t="s">
        <v>3684</v>
      </c>
      <c r="B2207" s="71">
        <v>350</v>
      </c>
      <c r="C2207" s="65" t="s">
        <v>74</v>
      </c>
      <c r="D2207" s="71">
        <v>177</v>
      </c>
      <c r="E2207" s="65" t="s">
        <v>783</v>
      </c>
    </row>
    <row r="2208" spans="1:5" ht="15.75" hidden="1" thickBot="1" x14ac:dyDescent="0.3">
      <c r="A2208" s="65" t="s">
        <v>3684</v>
      </c>
      <c r="B2208" s="71">
        <v>350</v>
      </c>
      <c r="C2208" s="65" t="s">
        <v>74</v>
      </c>
      <c r="D2208" s="71">
        <v>178</v>
      </c>
      <c r="E2208" s="65" t="s">
        <v>784</v>
      </c>
    </row>
    <row r="2209" spans="1:5" ht="15.75" hidden="1" thickBot="1" x14ac:dyDescent="0.3">
      <c r="A2209" s="65" t="s">
        <v>3684</v>
      </c>
      <c r="B2209" s="71">
        <v>350</v>
      </c>
      <c r="C2209" s="65" t="s">
        <v>74</v>
      </c>
      <c r="D2209" s="71">
        <v>585</v>
      </c>
      <c r="E2209" s="65" t="s">
        <v>795</v>
      </c>
    </row>
    <row r="2210" spans="1:5" ht="15.75" hidden="1" thickBot="1" x14ac:dyDescent="0.3">
      <c r="A2210" s="65" t="s">
        <v>3684</v>
      </c>
      <c r="B2210" s="71">
        <v>350</v>
      </c>
      <c r="C2210" s="65" t="s">
        <v>74</v>
      </c>
      <c r="D2210" s="71">
        <v>180</v>
      </c>
      <c r="E2210" s="65" t="s">
        <v>786</v>
      </c>
    </row>
    <row r="2211" spans="1:5" ht="15.75" hidden="1" thickBot="1" x14ac:dyDescent="0.3">
      <c r="A2211" s="65" t="s">
        <v>3684</v>
      </c>
      <c r="B2211" s="71">
        <v>350</v>
      </c>
      <c r="C2211" s="65" t="s">
        <v>74</v>
      </c>
      <c r="D2211" s="71">
        <v>182</v>
      </c>
      <c r="E2211" s="65" t="s">
        <v>788</v>
      </c>
    </row>
    <row r="2212" spans="1:5" ht="15.75" hidden="1" thickBot="1" x14ac:dyDescent="0.3">
      <c r="A2212" s="65" t="s">
        <v>3684</v>
      </c>
      <c r="B2212" s="71">
        <v>350</v>
      </c>
      <c r="C2212" s="65" t="s">
        <v>74</v>
      </c>
      <c r="D2212" s="71">
        <v>300</v>
      </c>
      <c r="E2212" s="65" t="s">
        <v>790</v>
      </c>
    </row>
    <row r="2213" spans="1:5" ht="15.75" hidden="1" thickBot="1" x14ac:dyDescent="0.3">
      <c r="A2213" s="65" t="s">
        <v>3684</v>
      </c>
      <c r="B2213" s="71">
        <v>350</v>
      </c>
      <c r="C2213" s="65" t="s">
        <v>74</v>
      </c>
      <c r="D2213" s="71">
        <v>181</v>
      </c>
      <c r="E2213" s="65" t="s">
        <v>787</v>
      </c>
    </row>
    <row r="2214" spans="1:5" ht="15.75" hidden="1" thickBot="1" x14ac:dyDescent="0.3">
      <c r="A2214" s="65" t="s">
        <v>3684</v>
      </c>
      <c r="B2214" s="71">
        <v>350</v>
      </c>
      <c r="C2214" s="65" t="s">
        <v>74</v>
      </c>
      <c r="D2214" s="71">
        <v>179</v>
      </c>
      <c r="E2214" s="65" t="s">
        <v>785</v>
      </c>
    </row>
    <row r="2215" spans="1:5" ht="15.75" hidden="1" thickBot="1" x14ac:dyDescent="0.3">
      <c r="A2215" s="65" t="s">
        <v>3684</v>
      </c>
      <c r="B2215" s="71">
        <v>350</v>
      </c>
      <c r="C2215" s="65" t="s">
        <v>74</v>
      </c>
      <c r="D2215" s="71">
        <v>187</v>
      </c>
      <c r="E2215" s="65" t="s">
        <v>789</v>
      </c>
    </row>
    <row r="2216" spans="1:5" ht="15.75" hidden="1" thickBot="1" x14ac:dyDescent="0.3">
      <c r="A2216" s="65" t="s">
        <v>3684</v>
      </c>
      <c r="B2216" s="71">
        <v>350</v>
      </c>
      <c r="C2216" s="65" t="s">
        <v>74</v>
      </c>
      <c r="D2216" s="71">
        <v>221</v>
      </c>
      <c r="E2216" s="65" t="s">
        <v>728</v>
      </c>
    </row>
    <row r="2217" spans="1:5" ht="15.75" hidden="1" thickBot="1" x14ac:dyDescent="0.3">
      <c r="A2217" s="65" t="s">
        <v>3684</v>
      </c>
      <c r="B2217" s="71">
        <v>350</v>
      </c>
      <c r="C2217" s="65" t="s">
        <v>74</v>
      </c>
      <c r="D2217" s="71">
        <v>501</v>
      </c>
      <c r="E2217" s="65" t="s">
        <v>792</v>
      </c>
    </row>
    <row r="2218" spans="1:5" ht="15.75" hidden="1" thickBot="1" x14ac:dyDescent="0.3">
      <c r="A2218" s="65" t="s">
        <v>3684</v>
      </c>
      <c r="B2218" s="71">
        <v>350</v>
      </c>
      <c r="C2218" s="65" t="s">
        <v>74</v>
      </c>
      <c r="D2218" s="71">
        <v>521</v>
      </c>
      <c r="E2218" s="65" t="s">
        <v>794</v>
      </c>
    </row>
    <row r="2219" spans="1:5" ht="15.75" hidden="1" thickBot="1" x14ac:dyDescent="0.3">
      <c r="A2219" s="65" t="s">
        <v>3684</v>
      </c>
      <c r="B2219" s="71">
        <v>350</v>
      </c>
      <c r="C2219" s="65" t="s">
        <v>74</v>
      </c>
      <c r="D2219" s="71">
        <v>500</v>
      </c>
      <c r="E2219" s="65" t="s">
        <v>791</v>
      </c>
    </row>
    <row r="2220" spans="1:5" ht="15.75" hidden="1" thickBot="1" x14ac:dyDescent="0.3">
      <c r="A2220" s="65" t="s">
        <v>3684</v>
      </c>
      <c r="B2220" s="71">
        <v>350</v>
      </c>
      <c r="C2220" s="65" t="s">
        <v>74</v>
      </c>
      <c r="D2220" s="71">
        <v>502</v>
      </c>
      <c r="E2220" s="65" t="s">
        <v>793</v>
      </c>
    </row>
    <row r="2221" spans="1:5" ht="15.75" hidden="1" thickBot="1" x14ac:dyDescent="0.3">
      <c r="A2221" s="65" t="s">
        <v>3684</v>
      </c>
      <c r="B2221" s="71">
        <v>350</v>
      </c>
      <c r="C2221" s="65" t="s">
        <v>74</v>
      </c>
      <c r="D2221" s="71">
        <v>632</v>
      </c>
      <c r="E2221" s="65" t="s">
        <v>796</v>
      </c>
    </row>
    <row r="2222" spans="1:5" ht="15.75" hidden="1" thickBot="1" x14ac:dyDescent="0.3">
      <c r="A2222" s="65" t="s">
        <v>3684</v>
      </c>
      <c r="B2222" s="71">
        <v>350</v>
      </c>
      <c r="C2222" s="65" t="s">
        <v>74</v>
      </c>
      <c r="D2222" s="71">
        <v>888</v>
      </c>
      <c r="E2222" s="65" t="s">
        <v>801</v>
      </c>
    </row>
    <row r="2223" spans="1:5" ht="15.75" hidden="1" thickBot="1" x14ac:dyDescent="0.3">
      <c r="A2223" s="65" t="s">
        <v>3684</v>
      </c>
      <c r="B2223" s="71">
        <v>350</v>
      </c>
      <c r="C2223" s="65" t="s">
        <v>74</v>
      </c>
      <c r="D2223" s="71">
        <v>702</v>
      </c>
      <c r="E2223" s="65" t="s">
        <v>797</v>
      </c>
    </row>
    <row r="2224" spans="1:5" ht="15.75" hidden="1" thickBot="1" x14ac:dyDescent="0.3">
      <c r="A2224" s="65" t="s">
        <v>3684</v>
      </c>
      <c r="B2224" s="71">
        <v>350</v>
      </c>
      <c r="C2224" s="65" t="s">
        <v>74</v>
      </c>
      <c r="D2224" s="71">
        <v>999</v>
      </c>
      <c r="E2224" s="65" t="s">
        <v>802</v>
      </c>
    </row>
    <row r="2225" spans="1:5" ht="15.75" hidden="1" thickBot="1" x14ac:dyDescent="0.3">
      <c r="A2225" s="65" t="s">
        <v>3684</v>
      </c>
      <c r="B2225" s="71">
        <v>350</v>
      </c>
      <c r="C2225" s="65" t="s">
        <v>74</v>
      </c>
      <c r="D2225" s="71">
        <v>171</v>
      </c>
      <c r="E2225" s="65" t="s">
        <v>782</v>
      </c>
    </row>
    <row r="2226" spans="1:5" ht="15.75" hidden="1" thickBot="1" x14ac:dyDescent="0.3">
      <c r="A2226" s="65" t="s">
        <v>3684</v>
      </c>
      <c r="B2226" s="71">
        <v>350</v>
      </c>
      <c r="C2226" s="65" t="s">
        <v>74</v>
      </c>
      <c r="D2226" s="71">
        <v>735</v>
      </c>
      <c r="E2226" s="65" t="s">
        <v>798</v>
      </c>
    </row>
    <row r="2227" spans="1:5" ht="15.75" hidden="1" thickBot="1" x14ac:dyDescent="0.3">
      <c r="A2227" s="65" t="s">
        <v>3684</v>
      </c>
      <c r="B2227" s="71">
        <v>350</v>
      </c>
      <c r="C2227" s="65" t="s">
        <v>74</v>
      </c>
      <c r="D2227" s="71">
        <v>825</v>
      </c>
      <c r="E2227" s="65" t="s">
        <v>799</v>
      </c>
    </row>
    <row r="2228" spans="1:5" ht="15.75" hidden="1" thickBot="1" x14ac:dyDescent="0.3">
      <c r="A2228" s="65" t="s">
        <v>3684</v>
      </c>
      <c r="B2228" s="71">
        <v>350</v>
      </c>
      <c r="C2228" s="65" t="s">
        <v>74</v>
      </c>
      <c r="D2228" s="71">
        <v>867</v>
      </c>
      <c r="E2228" s="65" t="s">
        <v>800</v>
      </c>
    </row>
    <row r="2229" spans="1:5" ht="15.75" hidden="1" thickBot="1" x14ac:dyDescent="0.3">
      <c r="A2229" s="65" t="s">
        <v>3684</v>
      </c>
      <c r="B2229" s="71">
        <v>930</v>
      </c>
      <c r="C2229" s="65" t="s">
        <v>75</v>
      </c>
      <c r="D2229" s="71">
        <v>4</v>
      </c>
      <c r="E2229" s="65" t="s">
        <v>1811</v>
      </c>
    </row>
    <row r="2230" spans="1:5" ht="15.75" hidden="1" thickBot="1" x14ac:dyDescent="0.3">
      <c r="A2230" s="65" t="s">
        <v>3684</v>
      </c>
      <c r="B2230" s="71">
        <v>930</v>
      </c>
      <c r="C2230" s="65" t="s">
        <v>75</v>
      </c>
      <c r="D2230" s="71">
        <v>3</v>
      </c>
      <c r="E2230" s="65" t="s">
        <v>1810</v>
      </c>
    </row>
    <row r="2231" spans="1:5" ht="15.75" hidden="1" thickBot="1" x14ac:dyDescent="0.3">
      <c r="A2231" s="65" t="s">
        <v>3684</v>
      </c>
      <c r="B2231" s="71">
        <v>930</v>
      </c>
      <c r="C2231" s="65" t="s">
        <v>75</v>
      </c>
      <c r="D2231" s="71">
        <v>2</v>
      </c>
      <c r="E2231" s="65" t="s">
        <v>1809</v>
      </c>
    </row>
    <row r="2232" spans="1:5" ht="15.75" hidden="1" thickBot="1" x14ac:dyDescent="0.3">
      <c r="A2232" s="65" t="s">
        <v>3684</v>
      </c>
      <c r="B2232" s="71">
        <v>930</v>
      </c>
      <c r="C2232" s="65" t="s">
        <v>75</v>
      </c>
      <c r="D2232" s="71">
        <v>90</v>
      </c>
      <c r="E2232" s="65" t="s">
        <v>1812</v>
      </c>
    </row>
    <row r="2233" spans="1:5" ht="15.75" hidden="1" thickBot="1" x14ac:dyDescent="0.3">
      <c r="A2233" s="65" t="s">
        <v>3684</v>
      </c>
      <c r="B2233" s="71">
        <v>930</v>
      </c>
      <c r="C2233" s="65" t="s">
        <v>75</v>
      </c>
      <c r="D2233" s="71">
        <v>91</v>
      </c>
      <c r="E2233" s="65" t="s">
        <v>1813</v>
      </c>
    </row>
    <row r="2234" spans="1:5" ht="15.75" hidden="1" thickBot="1" x14ac:dyDescent="0.3">
      <c r="A2234" s="65" t="s">
        <v>3684</v>
      </c>
      <c r="B2234" s="71">
        <v>930</v>
      </c>
      <c r="C2234" s="65" t="s">
        <v>75</v>
      </c>
      <c r="D2234" s="71">
        <v>177</v>
      </c>
      <c r="E2234" s="65" t="s">
        <v>1814</v>
      </c>
    </row>
    <row r="2235" spans="1:5" ht="15.75" hidden="1" thickBot="1" x14ac:dyDescent="0.3">
      <c r="A2235" s="65" t="s">
        <v>3684</v>
      </c>
      <c r="B2235" s="71">
        <v>930</v>
      </c>
      <c r="C2235" s="65" t="s">
        <v>75</v>
      </c>
      <c r="D2235" s="71">
        <v>501</v>
      </c>
      <c r="E2235" s="65" t="s">
        <v>1816</v>
      </c>
    </row>
    <row r="2236" spans="1:5" ht="15.75" hidden="1" thickBot="1" x14ac:dyDescent="0.3">
      <c r="A2236" s="65" t="s">
        <v>3684</v>
      </c>
      <c r="B2236" s="71">
        <v>930</v>
      </c>
      <c r="C2236" s="65" t="s">
        <v>75</v>
      </c>
      <c r="D2236" s="71">
        <v>500</v>
      </c>
      <c r="E2236" s="65" t="s">
        <v>1815</v>
      </c>
    </row>
    <row r="2237" spans="1:5" ht="15.75" hidden="1" thickBot="1" x14ac:dyDescent="0.3">
      <c r="A2237" s="65" t="s">
        <v>3684</v>
      </c>
      <c r="B2237" s="71">
        <v>930</v>
      </c>
      <c r="C2237" s="65" t="s">
        <v>75</v>
      </c>
      <c r="D2237" s="71">
        <v>691</v>
      </c>
      <c r="E2237" s="65" t="s">
        <v>1817</v>
      </c>
    </row>
    <row r="2238" spans="1:5" ht="15.75" hidden="1" thickBot="1" x14ac:dyDescent="0.3">
      <c r="A2238" s="65" t="s">
        <v>3684</v>
      </c>
      <c r="B2238" s="71">
        <v>930</v>
      </c>
      <c r="C2238" s="65" t="s">
        <v>75</v>
      </c>
      <c r="D2238" s="71">
        <v>740</v>
      </c>
      <c r="E2238" s="65" t="s">
        <v>1818</v>
      </c>
    </row>
    <row r="2239" spans="1:5" ht="15.75" hidden="1" thickBot="1" x14ac:dyDescent="0.3">
      <c r="A2239" s="65" t="s">
        <v>3684</v>
      </c>
      <c r="B2239" s="71">
        <v>548</v>
      </c>
      <c r="C2239" s="65" t="s">
        <v>76</v>
      </c>
      <c r="D2239" s="71">
        <v>345</v>
      </c>
      <c r="E2239" s="65" t="s">
        <v>1191</v>
      </c>
    </row>
    <row r="2240" spans="1:5" ht="15.75" hidden="1" thickBot="1" x14ac:dyDescent="0.3">
      <c r="A2240" s="65" t="s">
        <v>3684</v>
      </c>
      <c r="B2240" s="71">
        <v>548</v>
      </c>
      <c r="C2240" s="65" t="s">
        <v>76</v>
      </c>
      <c r="D2240" s="71">
        <v>177</v>
      </c>
      <c r="E2240" s="65" t="s">
        <v>1189</v>
      </c>
    </row>
    <row r="2241" spans="1:5" ht="15.75" hidden="1" thickBot="1" x14ac:dyDescent="0.3">
      <c r="A2241" s="65" t="s">
        <v>3684</v>
      </c>
      <c r="B2241" s="71">
        <v>548</v>
      </c>
      <c r="C2241" s="65" t="s">
        <v>76</v>
      </c>
      <c r="D2241" s="71">
        <v>178</v>
      </c>
      <c r="E2241" s="65" t="s">
        <v>1190</v>
      </c>
    </row>
    <row r="2242" spans="1:5" ht="15.75" hidden="1" thickBot="1" x14ac:dyDescent="0.3">
      <c r="A2242" s="65" t="s">
        <v>3684</v>
      </c>
      <c r="B2242" s="71">
        <v>548</v>
      </c>
      <c r="C2242" s="65" t="s">
        <v>76</v>
      </c>
      <c r="D2242" s="71">
        <v>500</v>
      </c>
      <c r="E2242" s="65" t="s">
        <v>1192</v>
      </c>
    </row>
    <row r="2243" spans="1:5" ht="15.75" hidden="1" thickBot="1" x14ac:dyDescent="0.3">
      <c r="A2243" s="65" t="s">
        <v>3684</v>
      </c>
      <c r="B2243" s="71">
        <v>550</v>
      </c>
      <c r="C2243" s="65" t="s">
        <v>77</v>
      </c>
      <c r="D2243" s="71">
        <v>630</v>
      </c>
      <c r="E2243" s="65" t="s">
        <v>1193</v>
      </c>
    </row>
    <row r="2244" spans="1:5" ht="15.75" hidden="1" thickBot="1" x14ac:dyDescent="0.3">
      <c r="A2244" s="65" t="s">
        <v>3684</v>
      </c>
      <c r="B2244" s="71">
        <v>550</v>
      </c>
      <c r="C2244" s="65" t="s">
        <v>77</v>
      </c>
      <c r="D2244" s="71">
        <v>632</v>
      </c>
      <c r="E2244" s="65" t="s">
        <v>1194</v>
      </c>
    </row>
    <row r="2245" spans="1:5" ht="15.75" hidden="1" thickBot="1" x14ac:dyDescent="0.3">
      <c r="A2245" s="65" t="s">
        <v>3684</v>
      </c>
      <c r="B2245" s="71">
        <v>550</v>
      </c>
      <c r="C2245" s="65" t="s">
        <v>77</v>
      </c>
      <c r="D2245" s="71">
        <v>634</v>
      </c>
      <c r="E2245" s="65" t="s">
        <v>1195</v>
      </c>
    </row>
    <row r="2246" spans="1:5" ht="15.75" hidden="1" thickBot="1" x14ac:dyDescent="0.3">
      <c r="A2246" s="65" t="s">
        <v>3684</v>
      </c>
      <c r="B2246" s="71">
        <v>685</v>
      </c>
      <c r="C2246" s="65" t="s">
        <v>78</v>
      </c>
      <c r="D2246" s="71">
        <v>89</v>
      </c>
      <c r="E2246" s="65" t="s">
        <v>1260</v>
      </c>
    </row>
    <row r="2247" spans="1:5" ht="15.75" hidden="1" thickBot="1" x14ac:dyDescent="0.3">
      <c r="A2247" s="65" t="s">
        <v>3684</v>
      </c>
      <c r="B2247" s="71">
        <v>685</v>
      </c>
      <c r="C2247" s="65" t="s">
        <v>78</v>
      </c>
      <c r="D2247" s="71">
        <v>92</v>
      </c>
      <c r="E2247" s="65" t="s">
        <v>1263</v>
      </c>
    </row>
    <row r="2248" spans="1:5" ht="15.75" hidden="1" thickBot="1" x14ac:dyDescent="0.3">
      <c r="A2248" s="65" t="s">
        <v>3684</v>
      </c>
      <c r="B2248" s="71">
        <v>685</v>
      </c>
      <c r="C2248" s="65" t="s">
        <v>78</v>
      </c>
      <c r="D2248" s="71">
        <v>90</v>
      </c>
      <c r="E2248" s="65" t="s">
        <v>1261</v>
      </c>
    </row>
    <row r="2249" spans="1:5" ht="15.75" hidden="1" thickBot="1" x14ac:dyDescent="0.3">
      <c r="A2249" s="65" t="s">
        <v>3684</v>
      </c>
      <c r="B2249" s="71">
        <v>685</v>
      </c>
      <c r="C2249" s="65" t="s">
        <v>78</v>
      </c>
      <c r="D2249" s="71">
        <v>91</v>
      </c>
      <c r="E2249" s="65" t="s">
        <v>1262</v>
      </c>
    </row>
    <row r="2250" spans="1:5" ht="15.75" hidden="1" thickBot="1" x14ac:dyDescent="0.3">
      <c r="A2250" s="65" t="s">
        <v>3684</v>
      </c>
      <c r="B2250" s="71">
        <v>685</v>
      </c>
      <c r="C2250" s="65" t="s">
        <v>78</v>
      </c>
      <c r="D2250" s="71">
        <v>133</v>
      </c>
      <c r="E2250" s="65" t="s">
        <v>1264</v>
      </c>
    </row>
    <row r="2251" spans="1:5" ht="15.75" hidden="1" thickBot="1" x14ac:dyDescent="0.3">
      <c r="A2251" s="65" t="s">
        <v>3684</v>
      </c>
      <c r="B2251" s="71">
        <v>685</v>
      </c>
      <c r="C2251" s="65" t="s">
        <v>78</v>
      </c>
      <c r="D2251" s="71">
        <v>177</v>
      </c>
      <c r="E2251" s="65" t="s">
        <v>1269</v>
      </c>
    </row>
    <row r="2252" spans="1:5" ht="15.75" hidden="1" thickBot="1" x14ac:dyDescent="0.3">
      <c r="A2252" s="65" t="s">
        <v>3684</v>
      </c>
      <c r="B2252" s="71">
        <v>685</v>
      </c>
      <c r="C2252" s="65" t="s">
        <v>78</v>
      </c>
      <c r="D2252" s="71">
        <v>738</v>
      </c>
      <c r="E2252" s="65" t="s">
        <v>1285</v>
      </c>
    </row>
    <row r="2253" spans="1:5" ht="15.75" hidden="1" thickBot="1" x14ac:dyDescent="0.3">
      <c r="A2253" s="65" t="s">
        <v>3684</v>
      </c>
      <c r="B2253" s="71">
        <v>685</v>
      </c>
      <c r="C2253" s="65" t="s">
        <v>78</v>
      </c>
      <c r="D2253" s="71">
        <v>180</v>
      </c>
      <c r="E2253" s="65" t="s">
        <v>1272</v>
      </c>
    </row>
    <row r="2254" spans="1:5" ht="15.75" hidden="1" thickBot="1" x14ac:dyDescent="0.3">
      <c r="A2254" s="65" t="s">
        <v>3684</v>
      </c>
      <c r="B2254" s="71">
        <v>685</v>
      </c>
      <c r="C2254" s="65" t="s">
        <v>78</v>
      </c>
      <c r="D2254" s="71">
        <v>179</v>
      </c>
      <c r="E2254" s="65" t="s">
        <v>1271</v>
      </c>
    </row>
    <row r="2255" spans="1:5" ht="15.75" hidden="1" thickBot="1" x14ac:dyDescent="0.3">
      <c r="A2255" s="65" t="s">
        <v>3684</v>
      </c>
      <c r="B2255" s="71">
        <v>685</v>
      </c>
      <c r="C2255" s="65" t="s">
        <v>78</v>
      </c>
      <c r="D2255" s="71">
        <v>176</v>
      </c>
      <c r="E2255" s="65" t="s">
        <v>1268</v>
      </c>
    </row>
    <row r="2256" spans="1:5" ht="15.75" hidden="1" thickBot="1" x14ac:dyDescent="0.3">
      <c r="A2256" s="65" t="s">
        <v>3684</v>
      </c>
      <c r="B2256" s="71">
        <v>685</v>
      </c>
      <c r="C2256" s="65" t="s">
        <v>78</v>
      </c>
      <c r="D2256" s="71">
        <v>183</v>
      </c>
      <c r="E2256" s="65" t="s">
        <v>1274</v>
      </c>
    </row>
    <row r="2257" spans="1:5" ht="15.75" hidden="1" thickBot="1" x14ac:dyDescent="0.3">
      <c r="A2257" s="65" t="s">
        <v>3684</v>
      </c>
      <c r="B2257" s="71">
        <v>685</v>
      </c>
      <c r="C2257" s="65" t="s">
        <v>78</v>
      </c>
      <c r="D2257" s="71">
        <v>173</v>
      </c>
      <c r="E2257" s="65" t="s">
        <v>1265</v>
      </c>
    </row>
    <row r="2258" spans="1:5" ht="15.75" hidden="1" thickBot="1" x14ac:dyDescent="0.3">
      <c r="A2258" s="65" t="s">
        <v>3684</v>
      </c>
      <c r="B2258" s="71">
        <v>685</v>
      </c>
      <c r="C2258" s="65" t="s">
        <v>78</v>
      </c>
      <c r="D2258" s="71">
        <v>175</v>
      </c>
      <c r="E2258" s="65" t="s">
        <v>1267</v>
      </c>
    </row>
    <row r="2259" spans="1:5" ht="15.75" hidden="1" thickBot="1" x14ac:dyDescent="0.3">
      <c r="A2259" s="65" t="s">
        <v>3684</v>
      </c>
      <c r="B2259" s="71">
        <v>685</v>
      </c>
      <c r="C2259" s="65" t="s">
        <v>78</v>
      </c>
      <c r="D2259" s="71">
        <v>174</v>
      </c>
      <c r="E2259" s="65" t="s">
        <v>1266</v>
      </c>
    </row>
    <row r="2260" spans="1:5" ht="15.75" hidden="1" thickBot="1" x14ac:dyDescent="0.3">
      <c r="A2260" s="65" t="s">
        <v>3684</v>
      </c>
      <c r="B2260" s="71">
        <v>685</v>
      </c>
      <c r="C2260" s="65" t="s">
        <v>78</v>
      </c>
      <c r="D2260" s="71">
        <v>181</v>
      </c>
      <c r="E2260" s="65" t="s">
        <v>1273</v>
      </c>
    </row>
    <row r="2261" spans="1:5" ht="15.75" hidden="1" thickBot="1" x14ac:dyDescent="0.3">
      <c r="A2261" s="65" t="s">
        <v>3684</v>
      </c>
      <c r="B2261" s="71">
        <v>685</v>
      </c>
      <c r="C2261" s="65" t="s">
        <v>78</v>
      </c>
      <c r="D2261" s="71">
        <v>178</v>
      </c>
      <c r="E2261" s="65" t="s">
        <v>1270</v>
      </c>
    </row>
    <row r="2262" spans="1:5" ht="15.75" hidden="1" thickBot="1" x14ac:dyDescent="0.3">
      <c r="A2262" s="65" t="s">
        <v>3684</v>
      </c>
      <c r="B2262" s="71">
        <v>685</v>
      </c>
      <c r="C2262" s="65" t="s">
        <v>78</v>
      </c>
      <c r="D2262" s="71">
        <v>265</v>
      </c>
      <c r="E2262" s="65" t="s">
        <v>1275</v>
      </c>
    </row>
    <row r="2263" spans="1:5" ht="15.75" hidden="1" thickBot="1" x14ac:dyDescent="0.3">
      <c r="A2263" s="65" t="s">
        <v>3684</v>
      </c>
      <c r="B2263" s="71">
        <v>685</v>
      </c>
      <c r="C2263" s="65" t="s">
        <v>78</v>
      </c>
      <c r="D2263" s="71">
        <v>501</v>
      </c>
      <c r="E2263" s="65" t="s">
        <v>1277</v>
      </c>
    </row>
    <row r="2264" spans="1:5" ht="15.75" hidden="1" thickBot="1" x14ac:dyDescent="0.3">
      <c r="A2264" s="65" t="s">
        <v>3684</v>
      </c>
      <c r="B2264" s="71">
        <v>685</v>
      </c>
      <c r="C2264" s="65" t="s">
        <v>78</v>
      </c>
      <c r="D2264" s="71">
        <v>701</v>
      </c>
      <c r="E2264" s="65" t="s">
        <v>1283</v>
      </c>
    </row>
    <row r="2265" spans="1:5" ht="15.75" hidden="1" thickBot="1" x14ac:dyDescent="0.3">
      <c r="A2265" s="65" t="s">
        <v>3684</v>
      </c>
      <c r="B2265" s="71">
        <v>685</v>
      </c>
      <c r="C2265" s="65" t="s">
        <v>78</v>
      </c>
      <c r="D2265" s="71">
        <v>502</v>
      </c>
      <c r="E2265" s="65" t="s">
        <v>1278</v>
      </c>
    </row>
    <row r="2266" spans="1:5" ht="15.75" hidden="1" thickBot="1" x14ac:dyDescent="0.3">
      <c r="A2266" s="65" t="s">
        <v>3684</v>
      </c>
      <c r="B2266" s="71">
        <v>685</v>
      </c>
      <c r="C2266" s="65" t="s">
        <v>78</v>
      </c>
      <c r="D2266" s="71">
        <v>500</v>
      </c>
      <c r="E2266" s="65" t="s">
        <v>1276</v>
      </c>
    </row>
    <row r="2267" spans="1:5" ht="15.75" hidden="1" thickBot="1" x14ac:dyDescent="0.3">
      <c r="A2267" s="65" t="s">
        <v>3684</v>
      </c>
      <c r="B2267" s="71">
        <v>685</v>
      </c>
      <c r="C2267" s="65" t="s">
        <v>78</v>
      </c>
      <c r="D2267" s="71">
        <v>693</v>
      </c>
      <c r="E2267" s="65" t="s">
        <v>1282</v>
      </c>
    </row>
    <row r="2268" spans="1:5" ht="15.75" hidden="1" thickBot="1" x14ac:dyDescent="0.3">
      <c r="A2268" s="65" t="s">
        <v>3684</v>
      </c>
      <c r="B2268" s="71">
        <v>685</v>
      </c>
      <c r="C2268" s="65" t="s">
        <v>78</v>
      </c>
      <c r="D2268" s="71">
        <v>632</v>
      </c>
      <c r="E2268" s="65" t="s">
        <v>1279</v>
      </c>
    </row>
    <row r="2269" spans="1:5" ht="15.75" hidden="1" thickBot="1" x14ac:dyDescent="0.3">
      <c r="A2269" s="65" t="s">
        <v>3684</v>
      </c>
      <c r="B2269" s="71">
        <v>685</v>
      </c>
      <c r="C2269" s="65" t="s">
        <v>78</v>
      </c>
      <c r="D2269" s="71">
        <v>633</v>
      </c>
      <c r="E2269" s="65" t="s">
        <v>1280</v>
      </c>
    </row>
    <row r="2270" spans="1:5" ht="15.75" hidden="1" thickBot="1" x14ac:dyDescent="0.3">
      <c r="A2270" s="65" t="s">
        <v>3684</v>
      </c>
      <c r="B2270" s="71">
        <v>685</v>
      </c>
      <c r="C2270" s="65" t="s">
        <v>78</v>
      </c>
      <c r="D2270" s="71">
        <v>692</v>
      </c>
      <c r="E2270" s="65" t="s">
        <v>1281</v>
      </c>
    </row>
    <row r="2271" spans="1:5" ht="15.75" hidden="1" thickBot="1" x14ac:dyDescent="0.3">
      <c r="A2271" s="65" t="s">
        <v>3684</v>
      </c>
      <c r="B2271" s="71">
        <v>685</v>
      </c>
      <c r="C2271" s="65" t="s">
        <v>78</v>
      </c>
      <c r="D2271" s="71">
        <v>735</v>
      </c>
      <c r="E2271" s="65" t="s">
        <v>1284</v>
      </c>
    </row>
    <row r="2272" spans="1:5" ht="15.75" hidden="1" thickBot="1" x14ac:dyDescent="0.3">
      <c r="A2272" s="65" t="s">
        <v>3684</v>
      </c>
      <c r="B2272" s="71">
        <v>685</v>
      </c>
      <c r="C2272" s="65" t="s">
        <v>78</v>
      </c>
      <c r="D2272" s="71">
        <v>780</v>
      </c>
      <c r="E2272" s="65" t="s">
        <v>1287</v>
      </c>
    </row>
    <row r="2273" spans="1:5" ht="15.75" hidden="1" thickBot="1" x14ac:dyDescent="0.3">
      <c r="A2273" s="65" t="s">
        <v>3684</v>
      </c>
      <c r="B2273" s="71">
        <v>685</v>
      </c>
      <c r="C2273" s="65" t="s">
        <v>78</v>
      </c>
      <c r="D2273" s="71">
        <v>779</v>
      </c>
      <c r="E2273" s="65" t="s">
        <v>1286</v>
      </c>
    </row>
    <row r="2274" spans="1:5" ht="15.75" hidden="1" thickBot="1" x14ac:dyDescent="0.3">
      <c r="A2274" s="65" t="s">
        <v>3684</v>
      </c>
      <c r="B2274" s="71">
        <v>685</v>
      </c>
      <c r="C2274" s="65" t="s">
        <v>78</v>
      </c>
      <c r="D2274" s="71">
        <v>795</v>
      </c>
      <c r="E2274" s="65" t="s">
        <v>1288</v>
      </c>
    </row>
    <row r="2275" spans="1:5" ht="15.75" hidden="1" thickBot="1" x14ac:dyDescent="0.3">
      <c r="A2275" s="65" t="s">
        <v>3684</v>
      </c>
      <c r="B2275" s="71">
        <v>580</v>
      </c>
      <c r="C2275" s="65" t="s">
        <v>79</v>
      </c>
      <c r="D2275" s="71">
        <v>2</v>
      </c>
      <c r="E2275" s="65" t="s">
        <v>1212</v>
      </c>
    </row>
    <row r="2276" spans="1:5" ht="15.75" hidden="1" thickBot="1" x14ac:dyDescent="0.3">
      <c r="A2276" s="65" t="s">
        <v>3684</v>
      </c>
      <c r="B2276" s="71">
        <v>580</v>
      </c>
      <c r="C2276" s="65" t="s">
        <v>79</v>
      </c>
      <c r="D2276" s="71">
        <v>1</v>
      </c>
      <c r="E2276" s="65" t="s">
        <v>1211</v>
      </c>
    </row>
    <row r="2277" spans="1:5" ht="15.75" hidden="1" thickBot="1" x14ac:dyDescent="0.3">
      <c r="A2277" s="65" t="s">
        <v>3684</v>
      </c>
      <c r="B2277" s="71">
        <v>580</v>
      </c>
      <c r="C2277" s="65" t="s">
        <v>79</v>
      </c>
      <c r="D2277" s="71">
        <v>65</v>
      </c>
      <c r="E2277" s="65" t="s">
        <v>1214</v>
      </c>
    </row>
    <row r="2278" spans="1:5" ht="15.75" hidden="1" thickBot="1" x14ac:dyDescent="0.3">
      <c r="A2278" s="65" t="s">
        <v>3684</v>
      </c>
      <c r="B2278" s="71">
        <v>580</v>
      </c>
      <c r="C2278" s="65" t="s">
        <v>79</v>
      </c>
      <c r="D2278" s="71">
        <v>225</v>
      </c>
      <c r="E2278" s="65" t="s">
        <v>1216</v>
      </c>
    </row>
    <row r="2279" spans="1:5" ht="15.75" hidden="1" thickBot="1" x14ac:dyDescent="0.3">
      <c r="A2279" s="65" t="s">
        <v>3684</v>
      </c>
      <c r="B2279" s="71">
        <v>580</v>
      </c>
      <c r="C2279" s="65" t="s">
        <v>79</v>
      </c>
      <c r="D2279" s="71">
        <v>999</v>
      </c>
      <c r="E2279" s="65" t="s">
        <v>79</v>
      </c>
    </row>
    <row r="2280" spans="1:5" ht="15.75" hidden="1" thickBot="1" x14ac:dyDescent="0.3">
      <c r="A2280" s="65" t="s">
        <v>3684</v>
      </c>
      <c r="B2280" s="71">
        <v>580</v>
      </c>
      <c r="C2280" s="65" t="s">
        <v>79</v>
      </c>
      <c r="D2280" s="71">
        <v>221</v>
      </c>
      <c r="E2280" s="65" t="s">
        <v>1215</v>
      </c>
    </row>
    <row r="2281" spans="1:5" ht="15.75" hidden="1" thickBot="1" x14ac:dyDescent="0.3">
      <c r="A2281" s="65" t="s">
        <v>3684</v>
      </c>
      <c r="B2281" s="71">
        <v>580</v>
      </c>
      <c r="C2281" s="65" t="s">
        <v>79</v>
      </c>
      <c r="D2281" s="71">
        <v>500</v>
      </c>
      <c r="E2281" s="65" t="s">
        <v>1217</v>
      </c>
    </row>
    <row r="2282" spans="1:5" ht="15.75" hidden="1" thickBot="1" x14ac:dyDescent="0.3">
      <c r="A2282" s="65" t="s">
        <v>3684</v>
      </c>
      <c r="B2282" s="71">
        <v>580</v>
      </c>
      <c r="C2282" s="65" t="s">
        <v>79</v>
      </c>
      <c r="D2282" s="71">
        <v>5</v>
      </c>
      <c r="E2282" s="65" t="s">
        <v>1213</v>
      </c>
    </row>
    <row r="2283" spans="1:5" ht="15.75" hidden="1" thickBot="1" x14ac:dyDescent="0.3">
      <c r="A2283" s="65" t="s">
        <v>3684</v>
      </c>
      <c r="B2283" s="71">
        <v>580</v>
      </c>
      <c r="C2283" s="65" t="s">
        <v>79</v>
      </c>
      <c r="D2283" s="71">
        <v>691</v>
      </c>
      <c r="E2283" s="65" t="s">
        <v>1218</v>
      </c>
    </row>
    <row r="2284" spans="1:5" ht="15.75" hidden="1" thickBot="1" x14ac:dyDescent="0.3">
      <c r="A2284" s="65" t="s">
        <v>3684</v>
      </c>
      <c r="B2284" s="71">
        <v>580</v>
      </c>
      <c r="C2284" s="65" t="s">
        <v>79</v>
      </c>
      <c r="D2284" s="71">
        <v>779</v>
      </c>
      <c r="E2284" s="65" t="s">
        <v>1220</v>
      </c>
    </row>
    <row r="2285" spans="1:5" ht="15.75" hidden="1" thickBot="1" x14ac:dyDescent="0.3">
      <c r="A2285" s="65" t="s">
        <v>3684</v>
      </c>
      <c r="B2285" s="71">
        <v>580</v>
      </c>
      <c r="C2285" s="65" t="s">
        <v>79</v>
      </c>
      <c r="D2285" s="71">
        <v>705</v>
      </c>
      <c r="E2285" s="65" t="s">
        <v>1219</v>
      </c>
    </row>
    <row r="2286" spans="1:5" ht="15.75" hidden="1" thickBot="1" x14ac:dyDescent="0.3">
      <c r="A2286" s="65" t="s">
        <v>3684</v>
      </c>
      <c r="B2286" s="71">
        <v>555</v>
      </c>
      <c r="C2286" s="65" t="s">
        <v>80</v>
      </c>
      <c r="D2286" s="71">
        <v>89</v>
      </c>
      <c r="E2286" s="65" t="s">
        <v>1196</v>
      </c>
    </row>
    <row r="2287" spans="1:5" ht="15.75" hidden="1" thickBot="1" x14ac:dyDescent="0.3">
      <c r="A2287" s="65" t="s">
        <v>3684</v>
      </c>
      <c r="B2287" s="71">
        <v>555</v>
      </c>
      <c r="C2287" s="65" t="s">
        <v>80</v>
      </c>
      <c r="D2287" s="71">
        <v>177</v>
      </c>
      <c r="E2287" s="65" t="s">
        <v>1197</v>
      </c>
    </row>
    <row r="2288" spans="1:5" ht="15.75" hidden="1" thickBot="1" x14ac:dyDescent="0.3">
      <c r="A2288" s="65" t="s">
        <v>3684</v>
      </c>
      <c r="B2288" s="71">
        <v>555</v>
      </c>
      <c r="C2288" s="65" t="s">
        <v>80</v>
      </c>
      <c r="D2288" s="71">
        <v>221</v>
      </c>
      <c r="E2288" s="65" t="s">
        <v>1198</v>
      </c>
    </row>
    <row r="2289" spans="1:5" ht="15.75" hidden="1" thickBot="1" x14ac:dyDescent="0.3">
      <c r="A2289" s="65" t="s">
        <v>3684</v>
      </c>
      <c r="B2289" s="71">
        <v>555</v>
      </c>
      <c r="C2289" s="65" t="s">
        <v>80</v>
      </c>
      <c r="D2289" s="71">
        <v>500</v>
      </c>
      <c r="E2289" s="65" t="s">
        <v>1199</v>
      </c>
    </row>
    <row r="2290" spans="1:5" ht="15.75" hidden="1" thickBot="1" x14ac:dyDescent="0.3">
      <c r="A2290" s="65" t="s">
        <v>3684</v>
      </c>
      <c r="B2290" s="71">
        <v>555</v>
      </c>
      <c r="C2290" s="65" t="s">
        <v>80</v>
      </c>
      <c r="D2290" s="71">
        <v>501</v>
      </c>
      <c r="E2290" s="65" t="s">
        <v>1200</v>
      </c>
    </row>
    <row r="2291" spans="1:5" ht="15.75" hidden="1" thickBot="1" x14ac:dyDescent="0.3">
      <c r="A2291" s="65" t="s">
        <v>3684</v>
      </c>
      <c r="B2291" s="71">
        <v>555</v>
      </c>
      <c r="C2291" s="65" t="s">
        <v>80</v>
      </c>
      <c r="D2291" s="71">
        <v>635</v>
      </c>
      <c r="E2291" s="65" t="s">
        <v>1203</v>
      </c>
    </row>
    <row r="2292" spans="1:5" ht="15.75" hidden="1" thickBot="1" x14ac:dyDescent="0.3">
      <c r="A2292" s="65" t="s">
        <v>3684</v>
      </c>
      <c r="B2292" s="71">
        <v>555</v>
      </c>
      <c r="C2292" s="65" t="s">
        <v>80</v>
      </c>
      <c r="D2292" s="71">
        <v>601</v>
      </c>
      <c r="E2292" s="65" t="s">
        <v>1201</v>
      </c>
    </row>
    <row r="2293" spans="1:5" ht="15.75" hidden="1" thickBot="1" x14ac:dyDescent="0.3">
      <c r="A2293" s="65" t="s">
        <v>3684</v>
      </c>
      <c r="B2293" s="71">
        <v>555</v>
      </c>
      <c r="C2293" s="65" t="s">
        <v>80</v>
      </c>
      <c r="D2293" s="71">
        <v>632</v>
      </c>
      <c r="E2293" s="65" t="s">
        <v>1202</v>
      </c>
    </row>
    <row r="2294" spans="1:5" ht="15.75" hidden="1" thickBot="1" x14ac:dyDescent="0.3">
      <c r="A2294" s="65" t="s">
        <v>3684</v>
      </c>
      <c r="B2294" s="71">
        <v>555</v>
      </c>
      <c r="C2294" s="65" t="s">
        <v>80</v>
      </c>
      <c r="D2294" s="71">
        <v>691</v>
      </c>
      <c r="E2294" s="65" t="s">
        <v>1204</v>
      </c>
    </row>
    <row r="2295" spans="1:5" ht="15.75" hidden="1" thickBot="1" x14ac:dyDescent="0.3">
      <c r="A2295" s="65" t="s">
        <v>3684</v>
      </c>
      <c r="B2295" s="71">
        <v>555</v>
      </c>
      <c r="C2295" s="65" t="s">
        <v>80</v>
      </c>
      <c r="D2295" s="71">
        <v>735</v>
      </c>
      <c r="E2295" s="65" t="s">
        <v>1205</v>
      </c>
    </row>
    <row r="2296" spans="1:5" ht="15.75" hidden="1" thickBot="1" x14ac:dyDescent="0.3">
      <c r="A2296" s="65" t="s">
        <v>3684</v>
      </c>
      <c r="B2296" s="71">
        <v>555</v>
      </c>
      <c r="C2296" s="65" t="s">
        <v>80</v>
      </c>
      <c r="D2296" s="71">
        <v>779</v>
      </c>
      <c r="E2296" s="65" t="s">
        <v>1206</v>
      </c>
    </row>
    <row r="2297" spans="1:5" ht="15.75" hidden="1" thickBot="1" x14ac:dyDescent="0.3">
      <c r="A2297" s="65" t="s">
        <v>3684</v>
      </c>
      <c r="B2297" s="71">
        <v>748</v>
      </c>
      <c r="C2297" s="65" t="s">
        <v>81</v>
      </c>
      <c r="D2297" s="71">
        <v>46</v>
      </c>
      <c r="E2297" s="65" t="s">
        <v>1299</v>
      </c>
    </row>
    <row r="2298" spans="1:5" ht="15.75" hidden="1" thickBot="1" x14ac:dyDescent="0.3">
      <c r="A2298" s="65" t="s">
        <v>3684</v>
      </c>
      <c r="B2298" s="71">
        <v>748</v>
      </c>
      <c r="C2298" s="65" t="s">
        <v>81</v>
      </c>
      <c r="D2298" s="71">
        <v>47</v>
      </c>
      <c r="E2298" s="65" t="s">
        <v>1300</v>
      </c>
    </row>
    <row r="2299" spans="1:5" ht="15.75" hidden="1" thickBot="1" x14ac:dyDescent="0.3">
      <c r="A2299" s="65" t="s">
        <v>3684</v>
      </c>
      <c r="B2299" s="71">
        <v>748</v>
      </c>
      <c r="C2299" s="65" t="s">
        <v>81</v>
      </c>
      <c r="D2299" s="71">
        <v>89</v>
      </c>
      <c r="E2299" s="65" t="s">
        <v>1301</v>
      </c>
    </row>
    <row r="2300" spans="1:5" ht="15.75" hidden="1" thickBot="1" x14ac:dyDescent="0.3">
      <c r="A2300" s="65" t="s">
        <v>3684</v>
      </c>
      <c r="B2300" s="71">
        <v>748</v>
      </c>
      <c r="C2300" s="65" t="s">
        <v>81</v>
      </c>
      <c r="D2300" s="71">
        <v>90</v>
      </c>
      <c r="E2300" s="65" t="s">
        <v>1302</v>
      </c>
    </row>
    <row r="2301" spans="1:5" ht="15.75" hidden="1" thickBot="1" x14ac:dyDescent="0.3">
      <c r="A2301" s="65" t="s">
        <v>3684</v>
      </c>
      <c r="B2301" s="71">
        <v>748</v>
      </c>
      <c r="C2301" s="65" t="s">
        <v>81</v>
      </c>
      <c r="D2301" s="71">
        <v>133</v>
      </c>
      <c r="E2301" s="65" t="s">
        <v>1303</v>
      </c>
    </row>
    <row r="2302" spans="1:5" ht="15.75" hidden="1" thickBot="1" x14ac:dyDescent="0.3">
      <c r="A2302" s="65" t="s">
        <v>3684</v>
      </c>
      <c r="B2302" s="71">
        <v>748</v>
      </c>
      <c r="C2302" s="65" t="s">
        <v>81</v>
      </c>
      <c r="D2302" s="71">
        <v>456</v>
      </c>
      <c r="E2302" s="65" t="s">
        <v>1304</v>
      </c>
    </row>
    <row r="2303" spans="1:5" ht="15.75" hidden="1" thickBot="1" x14ac:dyDescent="0.3">
      <c r="A2303" s="65" t="s">
        <v>3684</v>
      </c>
      <c r="B2303" s="71">
        <v>748</v>
      </c>
      <c r="C2303" s="65" t="s">
        <v>81</v>
      </c>
      <c r="D2303" s="71">
        <v>500</v>
      </c>
      <c r="E2303" s="65" t="s">
        <v>1305</v>
      </c>
    </row>
    <row r="2304" spans="1:5" ht="15.75" hidden="1" thickBot="1" x14ac:dyDescent="0.3">
      <c r="A2304" s="65" t="s">
        <v>3684</v>
      </c>
      <c r="B2304" s="71">
        <v>748</v>
      </c>
      <c r="C2304" s="65" t="s">
        <v>81</v>
      </c>
      <c r="D2304" s="71">
        <v>632</v>
      </c>
      <c r="E2304" s="65" t="s">
        <v>1306</v>
      </c>
    </row>
    <row r="2305" spans="1:5" ht="15.75" hidden="1" thickBot="1" x14ac:dyDescent="0.3">
      <c r="A2305" s="65" t="s">
        <v>3684</v>
      </c>
      <c r="B2305" s="71">
        <v>600</v>
      </c>
      <c r="C2305" s="65" t="s">
        <v>82</v>
      </c>
      <c r="D2305" s="71">
        <v>37</v>
      </c>
      <c r="E2305" s="65" t="s">
        <v>1238</v>
      </c>
    </row>
    <row r="2306" spans="1:5" ht="15.75" hidden="1" thickBot="1" x14ac:dyDescent="0.3">
      <c r="A2306" s="65" t="s">
        <v>3684</v>
      </c>
      <c r="B2306" s="71">
        <v>600</v>
      </c>
      <c r="C2306" s="65" t="s">
        <v>82</v>
      </c>
      <c r="D2306" s="71">
        <v>45</v>
      </c>
      <c r="E2306" s="65" t="s">
        <v>1239</v>
      </c>
    </row>
    <row r="2307" spans="1:5" ht="15.75" hidden="1" thickBot="1" x14ac:dyDescent="0.3">
      <c r="A2307" s="65" t="s">
        <v>3684</v>
      </c>
      <c r="B2307" s="71">
        <v>600</v>
      </c>
      <c r="C2307" s="65" t="s">
        <v>82</v>
      </c>
      <c r="D2307" s="71">
        <v>46</v>
      </c>
      <c r="E2307" s="65" t="s">
        <v>1240</v>
      </c>
    </row>
    <row r="2308" spans="1:5" ht="15.75" hidden="1" thickBot="1" x14ac:dyDescent="0.3">
      <c r="A2308" s="65" t="s">
        <v>3684</v>
      </c>
      <c r="B2308" s="71">
        <v>600</v>
      </c>
      <c r="C2308" s="65" t="s">
        <v>82</v>
      </c>
      <c r="D2308" s="71">
        <v>89</v>
      </c>
      <c r="E2308" s="65" t="s">
        <v>1241</v>
      </c>
    </row>
    <row r="2309" spans="1:5" ht="15.75" hidden="1" thickBot="1" x14ac:dyDescent="0.3">
      <c r="A2309" s="65" t="s">
        <v>3684</v>
      </c>
      <c r="B2309" s="71">
        <v>600</v>
      </c>
      <c r="C2309" s="65" t="s">
        <v>82</v>
      </c>
      <c r="D2309" s="71">
        <v>95</v>
      </c>
      <c r="E2309" s="65" t="s">
        <v>1242</v>
      </c>
    </row>
    <row r="2310" spans="1:5" ht="15.75" hidden="1" thickBot="1" x14ac:dyDescent="0.3">
      <c r="A2310" s="65" t="s">
        <v>3684</v>
      </c>
      <c r="B2310" s="71">
        <v>600</v>
      </c>
      <c r="C2310" s="65" t="s">
        <v>82</v>
      </c>
      <c r="D2310" s="71">
        <v>133</v>
      </c>
      <c r="E2310" s="65" t="s">
        <v>1243</v>
      </c>
    </row>
    <row r="2311" spans="1:5" ht="15.75" hidden="1" thickBot="1" x14ac:dyDescent="0.3">
      <c r="A2311" s="65" t="s">
        <v>3684</v>
      </c>
      <c r="B2311" s="71">
        <v>600</v>
      </c>
      <c r="C2311" s="65" t="s">
        <v>82</v>
      </c>
      <c r="D2311" s="71">
        <v>140</v>
      </c>
      <c r="E2311" s="65" t="s">
        <v>1244</v>
      </c>
    </row>
    <row r="2312" spans="1:5" ht="15.75" hidden="1" thickBot="1" x14ac:dyDescent="0.3">
      <c r="A2312" s="65" t="s">
        <v>3684</v>
      </c>
      <c r="B2312" s="71">
        <v>600</v>
      </c>
      <c r="C2312" s="65" t="s">
        <v>82</v>
      </c>
      <c r="D2312" s="71">
        <v>177</v>
      </c>
      <c r="E2312" s="65" t="s">
        <v>1245</v>
      </c>
    </row>
    <row r="2313" spans="1:5" ht="15.75" hidden="1" thickBot="1" x14ac:dyDescent="0.3">
      <c r="A2313" s="65" t="s">
        <v>3684</v>
      </c>
      <c r="B2313" s="71">
        <v>600</v>
      </c>
      <c r="C2313" s="65" t="s">
        <v>82</v>
      </c>
      <c r="D2313" s="71">
        <v>183</v>
      </c>
      <c r="E2313" s="65" t="s">
        <v>1246</v>
      </c>
    </row>
    <row r="2314" spans="1:5" ht="15.75" hidden="1" thickBot="1" x14ac:dyDescent="0.3">
      <c r="A2314" s="65" t="s">
        <v>3684</v>
      </c>
      <c r="B2314" s="71">
        <v>600</v>
      </c>
      <c r="C2314" s="65" t="s">
        <v>82</v>
      </c>
      <c r="D2314" s="71">
        <v>221</v>
      </c>
      <c r="E2314" s="65" t="s">
        <v>1247</v>
      </c>
    </row>
    <row r="2315" spans="1:5" ht="15.75" hidden="1" thickBot="1" x14ac:dyDescent="0.3">
      <c r="A2315" s="65" t="s">
        <v>3684</v>
      </c>
      <c r="B2315" s="71">
        <v>600</v>
      </c>
      <c r="C2315" s="65" t="s">
        <v>82</v>
      </c>
      <c r="D2315" s="71">
        <v>227</v>
      </c>
      <c r="E2315" s="65" t="s">
        <v>1248</v>
      </c>
    </row>
    <row r="2316" spans="1:5" ht="15.75" hidden="1" thickBot="1" x14ac:dyDescent="0.3">
      <c r="A2316" s="65" t="s">
        <v>3684</v>
      </c>
      <c r="B2316" s="71">
        <v>600</v>
      </c>
      <c r="C2316" s="65" t="s">
        <v>82</v>
      </c>
      <c r="D2316" s="71">
        <v>645</v>
      </c>
      <c r="E2316" s="65" t="s">
        <v>1253</v>
      </c>
    </row>
    <row r="2317" spans="1:5" ht="15.75" hidden="1" thickBot="1" x14ac:dyDescent="0.3">
      <c r="A2317" s="65" t="s">
        <v>3684</v>
      </c>
      <c r="B2317" s="71">
        <v>600</v>
      </c>
      <c r="C2317" s="65" t="s">
        <v>82</v>
      </c>
      <c r="D2317" s="71">
        <v>500</v>
      </c>
      <c r="E2317" s="65" t="s">
        <v>1249</v>
      </c>
    </row>
    <row r="2318" spans="1:5" ht="15.75" hidden="1" thickBot="1" x14ac:dyDescent="0.3">
      <c r="A2318" s="65" t="s">
        <v>3684</v>
      </c>
      <c r="B2318" s="71">
        <v>600</v>
      </c>
      <c r="C2318" s="65" t="s">
        <v>82</v>
      </c>
      <c r="D2318" s="71">
        <v>505</v>
      </c>
      <c r="E2318" s="65" t="s">
        <v>1250</v>
      </c>
    </row>
    <row r="2319" spans="1:5" ht="15.75" hidden="1" thickBot="1" x14ac:dyDescent="0.3">
      <c r="A2319" s="65" t="s">
        <v>3684</v>
      </c>
      <c r="B2319" s="71">
        <v>600</v>
      </c>
      <c r="C2319" s="65" t="s">
        <v>82</v>
      </c>
      <c r="D2319" s="71">
        <v>999</v>
      </c>
      <c r="E2319" s="65" t="s">
        <v>1259</v>
      </c>
    </row>
    <row r="2320" spans="1:5" ht="15.75" hidden="1" thickBot="1" x14ac:dyDescent="0.3">
      <c r="A2320" s="65" t="s">
        <v>3684</v>
      </c>
      <c r="B2320" s="71">
        <v>600</v>
      </c>
      <c r="C2320" s="65" t="s">
        <v>82</v>
      </c>
      <c r="D2320" s="71">
        <v>634</v>
      </c>
      <c r="E2320" s="65" t="s">
        <v>1252</v>
      </c>
    </row>
    <row r="2321" spans="1:5" ht="15.75" hidden="1" thickBot="1" x14ac:dyDescent="0.3">
      <c r="A2321" s="65" t="s">
        <v>3684</v>
      </c>
      <c r="B2321" s="71">
        <v>600</v>
      </c>
      <c r="C2321" s="65" t="s">
        <v>82</v>
      </c>
      <c r="D2321" s="71">
        <v>632</v>
      </c>
      <c r="E2321" s="65" t="s">
        <v>1251</v>
      </c>
    </row>
    <row r="2322" spans="1:5" ht="15.75" hidden="1" thickBot="1" x14ac:dyDescent="0.3">
      <c r="A2322" s="65" t="s">
        <v>3684</v>
      </c>
      <c r="B2322" s="71">
        <v>600</v>
      </c>
      <c r="C2322" s="65" t="s">
        <v>82</v>
      </c>
      <c r="D2322" s="71">
        <v>691</v>
      </c>
      <c r="E2322" s="65" t="s">
        <v>1254</v>
      </c>
    </row>
    <row r="2323" spans="1:5" ht="15.75" hidden="1" thickBot="1" x14ac:dyDescent="0.3">
      <c r="A2323" s="65" t="s">
        <v>3684</v>
      </c>
      <c r="B2323" s="71">
        <v>600</v>
      </c>
      <c r="C2323" s="65" t="s">
        <v>82</v>
      </c>
      <c r="D2323" s="71">
        <v>701</v>
      </c>
      <c r="E2323" s="65" t="s">
        <v>1255</v>
      </c>
    </row>
    <row r="2324" spans="1:5" ht="15.75" hidden="1" thickBot="1" x14ac:dyDescent="0.3">
      <c r="A2324" s="65" t="s">
        <v>3684</v>
      </c>
      <c r="B2324" s="71">
        <v>600</v>
      </c>
      <c r="C2324" s="65" t="s">
        <v>82</v>
      </c>
      <c r="D2324" s="71">
        <v>735</v>
      </c>
      <c r="E2324" s="65" t="s">
        <v>1256</v>
      </c>
    </row>
    <row r="2325" spans="1:5" ht="15.75" hidden="1" thickBot="1" x14ac:dyDescent="0.3">
      <c r="A2325" s="65" t="s">
        <v>3684</v>
      </c>
      <c r="B2325" s="71">
        <v>600</v>
      </c>
      <c r="C2325" s="65" t="s">
        <v>82</v>
      </c>
      <c r="D2325" s="71">
        <v>740</v>
      </c>
      <c r="E2325" s="65" t="s">
        <v>1257</v>
      </c>
    </row>
    <row r="2326" spans="1:5" ht="15.75" hidden="1" thickBot="1" x14ac:dyDescent="0.3">
      <c r="A2326" s="65" t="s">
        <v>3684</v>
      </c>
      <c r="B2326" s="71">
        <v>600</v>
      </c>
      <c r="C2326" s="65" t="s">
        <v>82</v>
      </c>
      <c r="D2326" s="71">
        <v>779</v>
      </c>
      <c r="E2326" s="65" t="s">
        <v>1258</v>
      </c>
    </row>
    <row r="2327" spans="1:5" ht="15.75" hidden="1" thickBot="1" x14ac:dyDescent="0.3">
      <c r="A2327" s="65" t="s">
        <v>3684</v>
      </c>
      <c r="B2327" s="71">
        <v>480</v>
      </c>
      <c r="C2327" s="65" t="s">
        <v>83</v>
      </c>
      <c r="D2327" s="71">
        <v>2</v>
      </c>
      <c r="E2327" s="65" t="s">
        <v>1109</v>
      </c>
    </row>
    <row r="2328" spans="1:5" ht="15.75" hidden="1" thickBot="1" x14ac:dyDescent="0.3">
      <c r="A2328" s="65" t="s">
        <v>3684</v>
      </c>
      <c r="B2328" s="71">
        <v>480</v>
      </c>
      <c r="C2328" s="65" t="s">
        <v>83</v>
      </c>
      <c r="D2328" s="71">
        <v>1</v>
      </c>
      <c r="E2328" s="65" t="s">
        <v>1108</v>
      </c>
    </row>
    <row r="2329" spans="1:5" ht="15.75" hidden="1" thickBot="1" x14ac:dyDescent="0.3">
      <c r="A2329" s="65" t="s">
        <v>3684</v>
      </c>
      <c r="B2329" s="71">
        <v>480</v>
      </c>
      <c r="C2329" s="65" t="s">
        <v>83</v>
      </c>
      <c r="D2329" s="71">
        <v>45</v>
      </c>
      <c r="E2329" s="65" t="s">
        <v>1110</v>
      </c>
    </row>
    <row r="2330" spans="1:5" ht="15.75" hidden="1" thickBot="1" x14ac:dyDescent="0.3">
      <c r="A2330" s="65" t="s">
        <v>3684</v>
      </c>
      <c r="B2330" s="71">
        <v>480</v>
      </c>
      <c r="C2330" s="65" t="s">
        <v>83</v>
      </c>
      <c r="D2330" s="71">
        <v>89</v>
      </c>
      <c r="E2330" s="65" t="s">
        <v>1111</v>
      </c>
    </row>
    <row r="2331" spans="1:5" ht="15.75" hidden="1" thickBot="1" x14ac:dyDescent="0.3">
      <c r="A2331" s="65" t="s">
        <v>3684</v>
      </c>
      <c r="B2331" s="71">
        <v>480</v>
      </c>
      <c r="C2331" s="65" t="s">
        <v>83</v>
      </c>
      <c r="D2331" s="71">
        <v>97</v>
      </c>
      <c r="E2331" s="65" t="s">
        <v>1119</v>
      </c>
    </row>
    <row r="2332" spans="1:5" ht="15.75" hidden="1" thickBot="1" x14ac:dyDescent="0.3">
      <c r="A2332" s="65" t="s">
        <v>3684</v>
      </c>
      <c r="B2332" s="71">
        <v>480</v>
      </c>
      <c r="C2332" s="65" t="s">
        <v>83</v>
      </c>
      <c r="D2332" s="71">
        <v>90</v>
      </c>
      <c r="E2332" s="65" t="s">
        <v>1112</v>
      </c>
    </row>
    <row r="2333" spans="1:5" ht="15.75" hidden="1" thickBot="1" x14ac:dyDescent="0.3">
      <c r="A2333" s="65" t="s">
        <v>3684</v>
      </c>
      <c r="B2333" s="71">
        <v>480</v>
      </c>
      <c r="C2333" s="65" t="s">
        <v>83</v>
      </c>
      <c r="D2333" s="71">
        <v>95</v>
      </c>
      <c r="E2333" s="65" t="s">
        <v>1117</v>
      </c>
    </row>
    <row r="2334" spans="1:5" ht="15.75" hidden="1" thickBot="1" x14ac:dyDescent="0.3">
      <c r="A2334" s="65" t="s">
        <v>3684</v>
      </c>
      <c r="B2334" s="71">
        <v>480</v>
      </c>
      <c r="C2334" s="65" t="s">
        <v>83</v>
      </c>
      <c r="D2334" s="71">
        <v>91</v>
      </c>
      <c r="E2334" s="65" t="s">
        <v>1113</v>
      </c>
    </row>
    <row r="2335" spans="1:5" ht="15.75" hidden="1" thickBot="1" x14ac:dyDescent="0.3">
      <c r="A2335" s="65" t="s">
        <v>3684</v>
      </c>
      <c r="B2335" s="71">
        <v>480</v>
      </c>
      <c r="C2335" s="65" t="s">
        <v>83</v>
      </c>
      <c r="D2335" s="71">
        <v>92</v>
      </c>
      <c r="E2335" s="65" t="s">
        <v>1114</v>
      </c>
    </row>
    <row r="2336" spans="1:5" ht="15.75" hidden="1" thickBot="1" x14ac:dyDescent="0.3">
      <c r="A2336" s="65" t="s">
        <v>3684</v>
      </c>
      <c r="B2336" s="71">
        <v>480</v>
      </c>
      <c r="C2336" s="65" t="s">
        <v>83</v>
      </c>
      <c r="D2336" s="71">
        <v>94</v>
      </c>
      <c r="E2336" s="65" t="s">
        <v>1116</v>
      </c>
    </row>
    <row r="2337" spans="1:5" ht="15.75" hidden="1" thickBot="1" x14ac:dyDescent="0.3">
      <c r="A2337" s="65" t="s">
        <v>3684</v>
      </c>
      <c r="B2337" s="71">
        <v>480</v>
      </c>
      <c r="C2337" s="65" t="s">
        <v>83</v>
      </c>
      <c r="D2337" s="71">
        <v>93</v>
      </c>
      <c r="E2337" s="65" t="s">
        <v>1115</v>
      </c>
    </row>
    <row r="2338" spans="1:5" ht="15.75" hidden="1" thickBot="1" x14ac:dyDescent="0.3">
      <c r="A2338" s="65" t="s">
        <v>3684</v>
      </c>
      <c r="B2338" s="71">
        <v>480</v>
      </c>
      <c r="C2338" s="65" t="s">
        <v>83</v>
      </c>
      <c r="D2338" s="71">
        <v>96</v>
      </c>
      <c r="E2338" s="65" t="s">
        <v>1118</v>
      </c>
    </row>
    <row r="2339" spans="1:5" ht="15.75" hidden="1" thickBot="1" x14ac:dyDescent="0.3">
      <c r="A2339" s="65" t="s">
        <v>3684</v>
      </c>
      <c r="B2339" s="71">
        <v>480</v>
      </c>
      <c r="C2339" s="65" t="s">
        <v>83</v>
      </c>
      <c r="D2339" s="71">
        <v>221</v>
      </c>
      <c r="E2339" s="65" t="s">
        <v>1121</v>
      </c>
    </row>
    <row r="2340" spans="1:5" ht="15.75" hidden="1" thickBot="1" x14ac:dyDescent="0.3">
      <c r="A2340" s="65" t="s">
        <v>3684</v>
      </c>
      <c r="B2340" s="71">
        <v>480</v>
      </c>
      <c r="C2340" s="65" t="s">
        <v>83</v>
      </c>
      <c r="D2340" s="71">
        <v>222</v>
      </c>
      <c r="E2340" s="65" t="s">
        <v>1122</v>
      </c>
    </row>
    <row r="2341" spans="1:5" ht="15.75" hidden="1" thickBot="1" x14ac:dyDescent="0.3">
      <c r="A2341" s="65" t="s">
        <v>3684</v>
      </c>
      <c r="B2341" s="71">
        <v>480</v>
      </c>
      <c r="C2341" s="65" t="s">
        <v>83</v>
      </c>
      <c r="D2341" s="71">
        <v>456</v>
      </c>
      <c r="E2341" s="65" t="s">
        <v>1123</v>
      </c>
    </row>
    <row r="2342" spans="1:5" ht="15.75" hidden="1" thickBot="1" x14ac:dyDescent="0.3">
      <c r="A2342" s="65" t="s">
        <v>3684</v>
      </c>
      <c r="B2342" s="71">
        <v>480</v>
      </c>
      <c r="C2342" s="65" t="s">
        <v>83</v>
      </c>
      <c r="D2342" s="71">
        <v>98</v>
      </c>
      <c r="E2342" s="65" t="s">
        <v>1120</v>
      </c>
    </row>
    <row r="2343" spans="1:5" ht="15.75" hidden="1" thickBot="1" x14ac:dyDescent="0.3">
      <c r="A2343" s="65" t="s">
        <v>3684</v>
      </c>
      <c r="B2343" s="71">
        <v>480</v>
      </c>
      <c r="C2343" s="65" t="s">
        <v>83</v>
      </c>
      <c r="D2343" s="71">
        <v>632</v>
      </c>
      <c r="E2343" s="65" t="s">
        <v>1124</v>
      </c>
    </row>
    <row r="2344" spans="1:5" ht="15.75" hidden="1" thickBot="1" x14ac:dyDescent="0.3">
      <c r="A2344" s="65" t="s">
        <v>3684</v>
      </c>
      <c r="B2344" s="71">
        <v>480</v>
      </c>
      <c r="C2344" s="65" t="s">
        <v>83</v>
      </c>
      <c r="D2344" s="71">
        <v>700</v>
      </c>
      <c r="E2344" s="65" t="s">
        <v>1128</v>
      </c>
    </row>
    <row r="2345" spans="1:5" ht="15.75" hidden="1" thickBot="1" x14ac:dyDescent="0.3">
      <c r="A2345" s="65" t="s">
        <v>3684</v>
      </c>
      <c r="B2345" s="71">
        <v>480</v>
      </c>
      <c r="C2345" s="65" t="s">
        <v>83</v>
      </c>
      <c r="D2345" s="71">
        <v>691</v>
      </c>
      <c r="E2345" s="65" t="s">
        <v>1125</v>
      </c>
    </row>
    <row r="2346" spans="1:5" ht="15.75" hidden="1" thickBot="1" x14ac:dyDescent="0.3">
      <c r="A2346" s="65" t="s">
        <v>3684</v>
      </c>
      <c r="B2346" s="71">
        <v>480</v>
      </c>
      <c r="C2346" s="65" t="s">
        <v>83</v>
      </c>
      <c r="D2346" s="71">
        <v>692</v>
      </c>
      <c r="E2346" s="65" t="s">
        <v>1126</v>
      </c>
    </row>
    <row r="2347" spans="1:5" ht="15.75" hidden="1" thickBot="1" x14ac:dyDescent="0.3">
      <c r="A2347" s="65" t="s">
        <v>3684</v>
      </c>
      <c r="B2347" s="71">
        <v>480</v>
      </c>
      <c r="C2347" s="65" t="s">
        <v>83</v>
      </c>
      <c r="D2347" s="71">
        <v>784</v>
      </c>
      <c r="E2347" s="65" t="s">
        <v>1134</v>
      </c>
    </row>
    <row r="2348" spans="1:5" ht="15.75" hidden="1" thickBot="1" x14ac:dyDescent="0.3">
      <c r="A2348" s="65" t="s">
        <v>3684</v>
      </c>
      <c r="B2348" s="71">
        <v>480</v>
      </c>
      <c r="C2348" s="65" t="s">
        <v>83</v>
      </c>
      <c r="D2348" s="71">
        <v>779</v>
      </c>
      <c r="E2348" s="65" t="s">
        <v>1129</v>
      </c>
    </row>
    <row r="2349" spans="1:5" ht="15.75" hidden="1" thickBot="1" x14ac:dyDescent="0.3">
      <c r="A2349" s="65" t="s">
        <v>3684</v>
      </c>
      <c r="B2349" s="71">
        <v>480</v>
      </c>
      <c r="C2349" s="65" t="s">
        <v>83</v>
      </c>
      <c r="D2349" s="71">
        <v>695</v>
      </c>
      <c r="E2349" s="65" t="s">
        <v>1127</v>
      </c>
    </row>
    <row r="2350" spans="1:5" ht="15.75" hidden="1" thickBot="1" x14ac:dyDescent="0.3">
      <c r="A2350" s="65" t="s">
        <v>3684</v>
      </c>
      <c r="B2350" s="71">
        <v>480</v>
      </c>
      <c r="C2350" s="65" t="s">
        <v>83</v>
      </c>
      <c r="D2350" s="71">
        <v>783</v>
      </c>
      <c r="E2350" s="65" t="s">
        <v>1133</v>
      </c>
    </row>
    <row r="2351" spans="1:5" ht="15.75" hidden="1" thickBot="1" x14ac:dyDescent="0.3">
      <c r="A2351" s="65" t="s">
        <v>3684</v>
      </c>
      <c r="B2351" s="71">
        <v>480</v>
      </c>
      <c r="C2351" s="65" t="s">
        <v>83</v>
      </c>
      <c r="D2351" s="71">
        <v>782</v>
      </c>
      <c r="E2351" s="65" t="s">
        <v>1132</v>
      </c>
    </row>
    <row r="2352" spans="1:5" ht="15.75" hidden="1" thickBot="1" x14ac:dyDescent="0.3">
      <c r="A2352" s="65" t="s">
        <v>3684</v>
      </c>
      <c r="B2352" s="71">
        <v>480</v>
      </c>
      <c r="C2352" s="65" t="s">
        <v>83</v>
      </c>
      <c r="D2352" s="71">
        <v>780</v>
      </c>
      <c r="E2352" s="65" t="s">
        <v>1130</v>
      </c>
    </row>
    <row r="2353" spans="1:5" ht="15.75" hidden="1" thickBot="1" x14ac:dyDescent="0.3">
      <c r="A2353" s="65" t="s">
        <v>3684</v>
      </c>
      <c r="B2353" s="71">
        <v>480</v>
      </c>
      <c r="C2353" s="65" t="s">
        <v>83</v>
      </c>
      <c r="D2353" s="71">
        <v>781</v>
      </c>
      <c r="E2353" s="65" t="s">
        <v>1131</v>
      </c>
    </row>
    <row r="2354" spans="1:5" ht="15.75" hidden="1" thickBot="1" x14ac:dyDescent="0.3">
      <c r="A2354" s="65" t="s">
        <v>3684</v>
      </c>
      <c r="B2354" s="71">
        <v>480</v>
      </c>
      <c r="C2354" s="65" t="s">
        <v>83</v>
      </c>
      <c r="D2354" s="71">
        <v>867</v>
      </c>
      <c r="E2354" s="65" t="s">
        <v>1135</v>
      </c>
    </row>
    <row r="2355" spans="1:5" ht="15.75" hidden="1" thickBot="1" x14ac:dyDescent="0.3">
      <c r="A2355" s="65" t="s">
        <v>3684</v>
      </c>
      <c r="B2355" s="71">
        <v>440</v>
      </c>
      <c r="C2355" s="65" t="s">
        <v>84</v>
      </c>
      <c r="D2355" s="71">
        <v>1</v>
      </c>
      <c r="E2355" s="65" t="s">
        <v>948</v>
      </c>
    </row>
    <row r="2356" spans="1:5" ht="15.75" hidden="1" thickBot="1" x14ac:dyDescent="0.3">
      <c r="A2356" s="65" t="s">
        <v>3684</v>
      </c>
      <c r="B2356" s="71">
        <v>440</v>
      </c>
      <c r="C2356" s="65" t="s">
        <v>84</v>
      </c>
      <c r="D2356" s="71">
        <v>2</v>
      </c>
      <c r="E2356" s="65" t="s">
        <v>949</v>
      </c>
    </row>
    <row r="2357" spans="1:5" ht="15.75" hidden="1" thickBot="1" x14ac:dyDescent="0.3">
      <c r="A2357" s="65" t="s">
        <v>3684</v>
      </c>
      <c r="B2357" s="71">
        <v>440</v>
      </c>
      <c r="C2357" s="65" t="s">
        <v>84</v>
      </c>
      <c r="D2357" s="71">
        <v>45</v>
      </c>
      <c r="E2357" s="65" t="s">
        <v>950</v>
      </c>
    </row>
    <row r="2358" spans="1:5" ht="15.75" hidden="1" thickBot="1" x14ac:dyDescent="0.3">
      <c r="A2358" s="65" t="s">
        <v>3684</v>
      </c>
      <c r="B2358" s="71">
        <v>440</v>
      </c>
      <c r="C2358" s="65" t="s">
        <v>84</v>
      </c>
      <c r="D2358" s="71">
        <v>46</v>
      </c>
      <c r="E2358" s="65" t="s">
        <v>951</v>
      </c>
    </row>
    <row r="2359" spans="1:5" ht="15.75" hidden="1" thickBot="1" x14ac:dyDescent="0.3">
      <c r="A2359" s="65" t="s">
        <v>3684</v>
      </c>
      <c r="B2359" s="71">
        <v>440</v>
      </c>
      <c r="C2359" s="65" t="s">
        <v>84</v>
      </c>
      <c r="D2359" s="71">
        <v>92</v>
      </c>
      <c r="E2359" s="65" t="s">
        <v>955</v>
      </c>
    </row>
    <row r="2360" spans="1:5" ht="15.75" hidden="1" thickBot="1" x14ac:dyDescent="0.3">
      <c r="A2360" s="65" t="s">
        <v>3684</v>
      </c>
      <c r="B2360" s="71">
        <v>440</v>
      </c>
      <c r="C2360" s="65" t="s">
        <v>84</v>
      </c>
      <c r="D2360" s="71">
        <v>89</v>
      </c>
      <c r="E2360" s="65" t="s">
        <v>952</v>
      </c>
    </row>
    <row r="2361" spans="1:5" ht="15.75" hidden="1" thickBot="1" x14ac:dyDescent="0.3">
      <c r="A2361" s="65" t="s">
        <v>3684</v>
      </c>
      <c r="B2361" s="71">
        <v>440</v>
      </c>
      <c r="C2361" s="65" t="s">
        <v>84</v>
      </c>
      <c r="D2361" s="71">
        <v>91</v>
      </c>
      <c r="E2361" s="65" t="s">
        <v>954</v>
      </c>
    </row>
    <row r="2362" spans="1:5" ht="15.75" hidden="1" thickBot="1" x14ac:dyDescent="0.3">
      <c r="A2362" s="65" t="s">
        <v>3684</v>
      </c>
      <c r="B2362" s="71">
        <v>440</v>
      </c>
      <c r="C2362" s="65" t="s">
        <v>84</v>
      </c>
      <c r="D2362" s="71">
        <v>90</v>
      </c>
      <c r="E2362" s="65" t="s">
        <v>953</v>
      </c>
    </row>
    <row r="2363" spans="1:5" ht="15.75" hidden="1" thickBot="1" x14ac:dyDescent="0.3">
      <c r="A2363" s="65" t="s">
        <v>3684</v>
      </c>
      <c r="B2363" s="71">
        <v>440</v>
      </c>
      <c r="C2363" s="65" t="s">
        <v>84</v>
      </c>
      <c r="D2363" s="71">
        <v>133</v>
      </c>
      <c r="E2363" s="65" t="s">
        <v>956</v>
      </c>
    </row>
    <row r="2364" spans="1:5" ht="15.75" hidden="1" thickBot="1" x14ac:dyDescent="0.3">
      <c r="A2364" s="65" t="s">
        <v>3684</v>
      </c>
      <c r="B2364" s="71">
        <v>440</v>
      </c>
      <c r="C2364" s="65" t="s">
        <v>84</v>
      </c>
      <c r="D2364" s="71">
        <v>177</v>
      </c>
      <c r="E2364" s="65" t="s">
        <v>957</v>
      </c>
    </row>
    <row r="2365" spans="1:5" ht="15.75" hidden="1" thickBot="1" x14ac:dyDescent="0.3">
      <c r="A2365" s="65" t="s">
        <v>3684</v>
      </c>
      <c r="B2365" s="71">
        <v>440</v>
      </c>
      <c r="C2365" s="65" t="s">
        <v>84</v>
      </c>
      <c r="D2365" s="71">
        <v>221</v>
      </c>
      <c r="E2365" s="65" t="s">
        <v>958</v>
      </c>
    </row>
    <row r="2366" spans="1:5" ht="15.75" hidden="1" thickBot="1" x14ac:dyDescent="0.3">
      <c r="A2366" s="65" t="s">
        <v>3684</v>
      </c>
      <c r="B2366" s="71">
        <v>440</v>
      </c>
      <c r="C2366" s="65" t="s">
        <v>84</v>
      </c>
      <c r="D2366" s="71">
        <v>227</v>
      </c>
      <c r="E2366" s="65" t="s">
        <v>964</v>
      </c>
    </row>
    <row r="2367" spans="1:5" ht="15.75" hidden="1" thickBot="1" x14ac:dyDescent="0.3">
      <c r="A2367" s="65" t="s">
        <v>3684</v>
      </c>
      <c r="B2367" s="71">
        <v>440</v>
      </c>
      <c r="C2367" s="65" t="s">
        <v>84</v>
      </c>
      <c r="D2367" s="71">
        <v>222</v>
      </c>
      <c r="E2367" s="65" t="s">
        <v>959</v>
      </c>
    </row>
    <row r="2368" spans="1:5" ht="15.75" hidden="1" thickBot="1" x14ac:dyDescent="0.3">
      <c r="A2368" s="65" t="s">
        <v>3684</v>
      </c>
      <c r="B2368" s="71">
        <v>440</v>
      </c>
      <c r="C2368" s="65" t="s">
        <v>84</v>
      </c>
      <c r="D2368" s="71">
        <v>223</v>
      </c>
      <c r="E2368" s="65" t="s">
        <v>960</v>
      </c>
    </row>
    <row r="2369" spans="1:5" ht="15.75" hidden="1" thickBot="1" x14ac:dyDescent="0.3">
      <c r="A2369" s="65" t="s">
        <v>3684</v>
      </c>
      <c r="B2369" s="71">
        <v>440</v>
      </c>
      <c r="C2369" s="65" t="s">
        <v>84</v>
      </c>
      <c r="D2369" s="71">
        <v>226</v>
      </c>
      <c r="E2369" s="65" t="s">
        <v>963</v>
      </c>
    </row>
    <row r="2370" spans="1:5" ht="15.75" hidden="1" thickBot="1" x14ac:dyDescent="0.3">
      <c r="A2370" s="65" t="s">
        <v>3684</v>
      </c>
      <c r="B2370" s="71">
        <v>440</v>
      </c>
      <c r="C2370" s="65" t="s">
        <v>84</v>
      </c>
      <c r="D2370" s="71">
        <v>225</v>
      </c>
      <c r="E2370" s="65" t="s">
        <v>962</v>
      </c>
    </row>
    <row r="2371" spans="1:5" ht="15.75" hidden="1" thickBot="1" x14ac:dyDescent="0.3">
      <c r="A2371" s="65" t="s">
        <v>3684</v>
      </c>
      <c r="B2371" s="71">
        <v>440</v>
      </c>
      <c r="C2371" s="65" t="s">
        <v>84</v>
      </c>
      <c r="D2371" s="71">
        <v>224</v>
      </c>
      <c r="E2371" s="65" t="s">
        <v>961</v>
      </c>
    </row>
    <row r="2372" spans="1:5" ht="15.75" hidden="1" thickBot="1" x14ac:dyDescent="0.3">
      <c r="A2372" s="65" t="s">
        <v>3684</v>
      </c>
      <c r="B2372" s="71">
        <v>440</v>
      </c>
      <c r="C2372" s="65" t="s">
        <v>84</v>
      </c>
      <c r="D2372" s="71">
        <v>265</v>
      </c>
      <c r="E2372" s="65" t="s">
        <v>965</v>
      </c>
    </row>
    <row r="2373" spans="1:5" ht="15.75" hidden="1" thickBot="1" x14ac:dyDescent="0.3">
      <c r="A2373" s="65" t="s">
        <v>3684</v>
      </c>
      <c r="B2373" s="71">
        <v>440</v>
      </c>
      <c r="C2373" s="65" t="s">
        <v>84</v>
      </c>
      <c r="D2373" s="71">
        <v>266</v>
      </c>
      <c r="E2373" s="65" t="s">
        <v>966</v>
      </c>
    </row>
    <row r="2374" spans="1:5" ht="15.75" hidden="1" thickBot="1" x14ac:dyDescent="0.3">
      <c r="A2374" s="65" t="s">
        <v>3684</v>
      </c>
      <c r="B2374" s="71">
        <v>440</v>
      </c>
      <c r="C2374" s="65" t="s">
        <v>84</v>
      </c>
      <c r="D2374" s="71">
        <v>456</v>
      </c>
      <c r="E2374" s="65" t="s">
        <v>967</v>
      </c>
    </row>
    <row r="2375" spans="1:5" ht="15.75" hidden="1" thickBot="1" x14ac:dyDescent="0.3">
      <c r="A2375" s="65" t="s">
        <v>3684</v>
      </c>
      <c r="B2375" s="71">
        <v>440</v>
      </c>
      <c r="C2375" s="65" t="s">
        <v>84</v>
      </c>
      <c r="D2375" s="71">
        <v>503</v>
      </c>
      <c r="E2375" s="65" t="s">
        <v>971</v>
      </c>
    </row>
    <row r="2376" spans="1:5" ht="15.75" hidden="1" thickBot="1" x14ac:dyDescent="0.3">
      <c r="A2376" s="65" t="s">
        <v>3684</v>
      </c>
      <c r="B2376" s="71">
        <v>440</v>
      </c>
      <c r="C2376" s="65" t="s">
        <v>84</v>
      </c>
      <c r="D2376" s="71">
        <v>502</v>
      </c>
      <c r="E2376" s="65" t="s">
        <v>970</v>
      </c>
    </row>
    <row r="2377" spans="1:5" ht="15.75" hidden="1" thickBot="1" x14ac:dyDescent="0.3">
      <c r="A2377" s="65" t="s">
        <v>3684</v>
      </c>
      <c r="B2377" s="71">
        <v>440</v>
      </c>
      <c r="C2377" s="65" t="s">
        <v>84</v>
      </c>
      <c r="D2377" s="71">
        <v>500</v>
      </c>
      <c r="E2377" s="65" t="s">
        <v>968</v>
      </c>
    </row>
    <row r="2378" spans="1:5" ht="15.75" hidden="1" thickBot="1" x14ac:dyDescent="0.3">
      <c r="A2378" s="65" t="s">
        <v>3684</v>
      </c>
      <c r="B2378" s="71">
        <v>440</v>
      </c>
      <c r="C2378" s="65" t="s">
        <v>84</v>
      </c>
      <c r="D2378" s="71">
        <v>501</v>
      </c>
      <c r="E2378" s="65" t="s">
        <v>969</v>
      </c>
    </row>
    <row r="2379" spans="1:5" ht="15.75" hidden="1" thickBot="1" x14ac:dyDescent="0.3">
      <c r="A2379" s="65" t="s">
        <v>3684</v>
      </c>
      <c r="B2379" s="71">
        <v>440</v>
      </c>
      <c r="C2379" s="65" t="s">
        <v>84</v>
      </c>
      <c r="D2379" s="71">
        <v>504</v>
      </c>
      <c r="E2379" s="65" t="s">
        <v>972</v>
      </c>
    </row>
    <row r="2380" spans="1:5" ht="15.75" hidden="1" thickBot="1" x14ac:dyDescent="0.3">
      <c r="A2380" s="65" t="s">
        <v>3684</v>
      </c>
      <c r="B2380" s="71">
        <v>440</v>
      </c>
      <c r="C2380" s="65" t="s">
        <v>84</v>
      </c>
      <c r="D2380" s="71">
        <v>632</v>
      </c>
      <c r="E2380" s="65" t="s">
        <v>973</v>
      </c>
    </row>
    <row r="2381" spans="1:5" ht="15.75" hidden="1" thickBot="1" x14ac:dyDescent="0.3">
      <c r="A2381" s="65" t="s">
        <v>3684</v>
      </c>
      <c r="B2381" s="71">
        <v>440</v>
      </c>
      <c r="C2381" s="65" t="s">
        <v>84</v>
      </c>
      <c r="D2381" s="71">
        <v>633</v>
      </c>
      <c r="E2381" s="65" t="s">
        <v>974</v>
      </c>
    </row>
    <row r="2382" spans="1:5" ht="15.75" hidden="1" thickBot="1" x14ac:dyDescent="0.3">
      <c r="A2382" s="65" t="s">
        <v>3684</v>
      </c>
      <c r="B2382" s="71">
        <v>440</v>
      </c>
      <c r="C2382" s="65" t="s">
        <v>84</v>
      </c>
      <c r="D2382" s="71">
        <v>634</v>
      </c>
      <c r="E2382" s="65" t="s">
        <v>975</v>
      </c>
    </row>
    <row r="2383" spans="1:5" ht="15.75" hidden="1" thickBot="1" x14ac:dyDescent="0.3">
      <c r="A2383" s="65" t="s">
        <v>3684</v>
      </c>
      <c r="B2383" s="71">
        <v>440</v>
      </c>
      <c r="C2383" s="65" t="s">
        <v>84</v>
      </c>
      <c r="D2383" s="71">
        <v>636</v>
      </c>
      <c r="E2383" s="65" t="s">
        <v>977</v>
      </c>
    </row>
    <row r="2384" spans="1:5" ht="15.75" hidden="1" thickBot="1" x14ac:dyDescent="0.3">
      <c r="A2384" s="65" t="s">
        <v>3684</v>
      </c>
      <c r="B2384" s="71">
        <v>440</v>
      </c>
      <c r="C2384" s="65" t="s">
        <v>84</v>
      </c>
      <c r="D2384" s="71">
        <v>637</v>
      </c>
      <c r="E2384" s="65" t="s">
        <v>978</v>
      </c>
    </row>
    <row r="2385" spans="1:5" ht="15.75" hidden="1" thickBot="1" x14ac:dyDescent="0.3">
      <c r="A2385" s="65" t="s">
        <v>3684</v>
      </c>
      <c r="B2385" s="71">
        <v>440</v>
      </c>
      <c r="C2385" s="65" t="s">
        <v>84</v>
      </c>
      <c r="D2385" s="71">
        <v>635</v>
      </c>
      <c r="E2385" s="65" t="s">
        <v>976</v>
      </c>
    </row>
    <row r="2386" spans="1:5" ht="15.75" hidden="1" thickBot="1" x14ac:dyDescent="0.3">
      <c r="A2386" s="65" t="s">
        <v>3684</v>
      </c>
      <c r="B2386" s="71">
        <v>440</v>
      </c>
      <c r="C2386" s="65" t="s">
        <v>84</v>
      </c>
      <c r="D2386" s="71">
        <v>691</v>
      </c>
      <c r="E2386" s="65" t="s">
        <v>979</v>
      </c>
    </row>
    <row r="2387" spans="1:5" ht="15.75" hidden="1" thickBot="1" x14ac:dyDescent="0.3">
      <c r="A2387" s="65" t="s">
        <v>3684</v>
      </c>
      <c r="B2387" s="71">
        <v>440</v>
      </c>
      <c r="C2387" s="65" t="s">
        <v>84</v>
      </c>
      <c r="D2387" s="71">
        <v>735</v>
      </c>
      <c r="E2387" s="65" t="s">
        <v>980</v>
      </c>
    </row>
    <row r="2388" spans="1:5" ht="15.75" hidden="1" thickBot="1" x14ac:dyDescent="0.3">
      <c r="A2388" s="65" t="s">
        <v>3684</v>
      </c>
      <c r="B2388" s="71">
        <v>440</v>
      </c>
      <c r="C2388" s="65" t="s">
        <v>84</v>
      </c>
      <c r="D2388" s="71">
        <v>736</v>
      </c>
      <c r="E2388" s="65" t="s">
        <v>981</v>
      </c>
    </row>
    <row r="2389" spans="1:5" ht="15.75" hidden="1" thickBot="1" x14ac:dyDescent="0.3">
      <c r="A2389" s="65" t="s">
        <v>3684</v>
      </c>
      <c r="B2389" s="71">
        <v>440</v>
      </c>
      <c r="C2389" s="65" t="s">
        <v>84</v>
      </c>
      <c r="D2389" s="71">
        <v>779</v>
      </c>
      <c r="E2389" s="65" t="s">
        <v>982</v>
      </c>
    </row>
    <row r="2390" spans="1:5" ht="15.75" hidden="1" thickBot="1" x14ac:dyDescent="0.3">
      <c r="A2390" s="65" t="s">
        <v>3684</v>
      </c>
      <c r="B2390" s="71">
        <v>440</v>
      </c>
      <c r="C2390" s="65" t="s">
        <v>84</v>
      </c>
      <c r="D2390" s="71">
        <v>782</v>
      </c>
      <c r="E2390" s="65" t="s">
        <v>985</v>
      </c>
    </row>
    <row r="2391" spans="1:5" ht="15.75" hidden="1" thickBot="1" x14ac:dyDescent="0.3">
      <c r="A2391" s="65" t="s">
        <v>3684</v>
      </c>
      <c r="B2391" s="71">
        <v>440</v>
      </c>
      <c r="C2391" s="65" t="s">
        <v>84</v>
      </c>
      <c r="D2391" s="71">
        <v>780</v>
      </c>
      <c r="E2391" s="65" t="s">
        <v>983</v>
      </c>
    </row>
    <row r="2392" spans="1:5" ht="15.75" hidden="1" thickBot="1" x14ac:dyDescent="0.3">
      <c r="A2392" s="65" t="s">
        <v>3684</v>
      </c>
      <c r="B2392" s="71">
        <v>440</v>
      </c>
      <c r="C2392" s="65" t="s">
        <v>84</v>
      </c>
      <c r="D2392" s="71">
        <v>781</v>
      </c>
      <c r="E2392" s="65" t="s">
        <v>984</v>
      </c>
    </row>
    <row r="2393" spans="1:5" ht="15.75" hidden="1" thickBot="1" x14ac:dyDescent="0.3">
      <c r="A2393" s="65" t="s">
        <v>3684</v>
      </c>
      <c r="B2393" s="71">
        <v>450</v>
      </c>
      <c r="C2393" s="65" t="s">
        <v>85</v>
      </c>
      <c r="D2393" s="71">
        <v>1</v>
      </c>
      <c r="E2393" s="65" t="s">
        <v>1007</v>
      </c>
    </row>
    <row r="2394" spans="1:5" ht="15.75" hidden="1" thickBot="1" x14ac:dyDescent="0.3">
      <c r="A2394" s="65" t="s">
        <v>3684</v>
      </c>
      <c r="B2394" s="71">
        <v>450</v>
      </c>
      <c r="C2394" s="65" t="s">
        <v>85</v>
      </c>
      <c r="D2394" s="71">
        <v>2</v>
      </c>
      <c r="E2394" s="65" t="s">
        <v>1008</v>
      </c>
    </row>
    <row r="2395" spans="1:5" ht="15.75" hidden="1" thickBot="1" x14ac:dyDescent="0.3">
      <c r="A2395" s="65" t="s">
        <v>3684</v>
      </c>
      <c r="B2395" s="71">
        <v>450</v>
      </c>
      <c r="C2395" s="65" t="s">
        <v>85</v>
      </c>
      <c r="D2395" s="71">
        <v>49</v>
      </c>
      <c r="E2395" s="65" t="s">
        <v>1011</v>
      </c>
    </row>
    <row r="2396" spans="1:5" ht="15.75" hidden="1" thickBot="1" x14ac:dyDescent="0.3">
      <c r="A2396" s="65" t="s">
        <v>3684</v>
      </c>
      <c r="B2396" s="71">
        <v>450</v>
      </c>
      <c r="C2396" s="65" t="s">
        <v>85</v>
      </c>
      <c r="D2396" s="71">
        <v>50</v>
      </c>
      <c r="E2396" s="65" t="s">
        <v>1012</v>
      </c>
    </row>
    <row r="2397" spans="1:5" ht="15.75" hidden="1" thickBot="1" x14ac:dyDescent="0.3">
      <c r="A2397" s="65" t="s">
        <v>3684</v>
      </c>
      <c r="B2397" s="71">
        <v>450</v>
      </c>
      <c r="C2397" s="65" t="s">
        <v>85</v>
      </c>
      <c r="D2397" s="71">
        <v>51</v>
      </c>
      <c r="E2397" s="65" t="s">
        <v>1013</v>
      </c>
    </row>
    <row r="2398" spans="1:5" ht="15.75" hidden="1" thickBot="1" x14ac:dyDescent="0.3">
      <c r="A2398" s="65" t="s">
        <v>3684</v>
      </c>
      <c r="B2398" s="71">
        <v>450</v>
      </c>
      <c r="C2398" s="65" t="s">
        <v>85</v>
      </c>
      <c r="D2398" s="71">
        <v>47</v>
      </c>
      <c r="E2398" s="65" t="s">
        <v>1009</v>
      </c>
    </row>
    <row r="2399" spans="1:5" ht="15.75" hidden="1" thickBot="1" x14ac:dyDescent="0.3">
      <c r="A2399" s="65" t="s">
        <v>3684</v>
      </c>
      <c r="B2399" s="71">
        <v>450</v>
      </c>
      <c r="C2399" s="65" t="s">
        <v>85</v>
      </c>
      <c r="D2399" s="71">
        <v>48</v>
      </c>
      <c r="E2399" s="65" t="s">
        <v>1010</v>
      </c>
    </row>
    <row r="2400" spans="1:5" ht="15.75" hidden="1" thickBot="1" x14ac:dyDescent="0.3">
      <c r="A2400" s="65" t="s">
        <v>3684</v>
      </c>
      <c r="B2400" s="71">
        <v>450</v>
      </c>
      <c r="C2400" s="65" t="s">
        <v>85</v>
      </c>
      <c r="D2400" s="71">
        <v>55</v>
      </c>
      <c r="E2400" s="65" t="s">
        <v>1014</v>
      </c>
    </row>
    <row r="2401" spans="1:5" ht="15.75" hidden="1" thickBot="1" x14ac:dyDescent="0.3">
      <c r="A2401" s="65" t="s">
        <v>3684</v>
      </c>
      <c r="B2401" s="71">
        <v>450</v>
      </c>
      <c r="C2401" s="65" t="s">
        <v>85</v>
      </c>
      <c r="D2401" s="71">
        <v>90</v>
      </c>
      <c r="E2401" s="65" t="s">
        <v>1015</v>
      </c>
    </row>
    <row r="2402" spans="1:5" ht="15.75" hidden="1" thickBot="1" x14ac:dyDescent="0.3">
      <c r="A2402" s="65" t="s">
        <v>3684</v>
      </c>
      <c r="B2402" s="71">
        <v>450</v>
      </c>
      <c r="C2402" s="65" t="s">
        <v>85</v>
      </c>
      <c r="D2402" s="71">
        <v>133</v>
      </c>
      <c r="E2402" s="65" t="s">
        <v>1016</v>
      </c>
    </row>
    <row r="2403" spans="1:5" ht="15.75" hidden="1" thickBot="1" x14ac:dyDescent="0.3">
      <c r="A2403" s="65" t="s">
        <v>3684</v>
      </c>
      <c r="B2403" s="71">
        <v>450</v>
      </c>
      <c r="C2403" s="65" t="s">
        <v>85</v>
      </c>
      <c r="D2403" s="71">
        <v>221</v>
      </c>
      <c r="E2403" s="65" t="s">
        <v>1017</v>
      </c>
    </row>
    <row r="2404" spans="1:5" ht="15.75" hidden="1" thickBot="1" x14ac:dyDescent="0.3">
      <c r="A2404" s="65" t="s">
        <v>3684</v>
      </c>
      <c r="B2404" s="71">
        <v>450</v>
      </c>
      <c r="C2404" s="65" t="s">
        <v>85</v>
      </c>
      <c r="D2404" s="71">
        <v>222</v>
      </c>
      <c r="E2404" s="65" t="s">
        <v>1018</v>
      </c>
    </row>
    <row r="2405" spans="1:5" ht="15.75" hidden="1" thickBot="1" x14ac:dyDescent="0.3">
      <c r="A2405" s="65" t="s">
        <v>3684</v>
      </c>
      <c r="B2405" s="71">
        <v>450</v>
      </c>
      <c r="C2405" s="65" t="s">
        <v>85</v>
      </c>
      <c r="D2405" s="71">
        <v>266</v>
      </c>
      <c r="E2405" s="65" t="s">
        <v>1019</v>
      </c>
    </row>
    <row r="2406" spans="1:5" ht="15.75" hidden="1" thickBot="1" x14ac:dyDescent="0.3">
      <c r="A2406" s="65" t="s">
        <v>3684</v>
      </c>
      <c r="B2406" s="71">
        <v>450</v>
      </c>
      <c r="C2406" s="65" t="s">
        <v>85</v>
      </c>
      <c r="D2406" s="71">
        <v>458</v>
      </c>
      <c r="E2406" s="65" t="s">
        <v>1020</v>
      </c>
    </row>
    <row r="2407" spans="1:5" ht="15.75" hidden="1" thickBot="1" x14ac:dyDescent="0.3">
      <c r="A2407" s="65" t="s">
        <v>3684</v>
      </c>
      <c r="B2407" s="71">
        <v>450</v>
      </c>
      <c r="C2407" s="65" t="s">
        <v>85</v>
      </c>
      <c r="D2407" s="71">
        <v>501</v>
      </c>
      <c r="E2407" s="65" t="s">
        <v>1021</v>
      </c>
    </row>
    <row r="2408" spans="1:5" ht="15.75" hidden="1" thickBot="1" x14ac:dyDescent="0.3">
      <c r="A2408" s="65" t="s">
        <v>3684</v>
      </c>
      <c r="B2408" s="71">
        <v>450</v>
      </c>
      <c r="C2408" s="65" t="s">
        <v>85</v>
      </c>
      <c r="D2408" s="71">
        <v>505</v>
      </c>
      <c r="E2408" s="65" t="s">
        <v>1025</v>
      </c>
    </row>
    <row r="2409" spans="1:5" ht="15.75" hidden="1" thickBot="1" x14ac:dyDescent="0.3">
      <c r="A2409" s="65" t="s">
        <v>3684</v>
      </c>
      <c r="B2409" s="71">
        <v>450</v>
      </c>
      <c r="C2409" s="65" t="s">
        <v>85</v>
      </c>
      <c r="D2409" s="71">
        <v>503</v>
      </c>
      <c r="E2409" s="65" t="s">
        <v>1023</v>
      </c>
    </row>
    <row r="2410" spans="1:5" ht="15.75" hidden="1" thickBot="1" x14ac:dyDescent="0.3">
      <c r="A2410" s="65" t="s">
        <v>3684</v>
      </c>
      <c r="B2410" s="71">
        <v>450</v>
      </c>
      <c r="C2410" s="65" t="s">
        <v>85</v>
      </c>
      <c r="D2410" s="71">
        <v>504</v>
      </c>
      <c r="E2410" s="65" t="s">
        <v>1024</v>
      </c>
    </row>
    <row r="2411" spans="1:5" ht="15.75" hidden="1" thickBot="1" x14ac:dyDescent="0.3">
      <c r="A2411" s="65" t="s">
        <v>3684</v>
      </c>
      <c r="B2411" s="71">
        <v>450</v>
      </c>
      <c r="C2411" s="65" t="s">
        <v>85</v>
      </c>
      <c r="D2411" s="71">
        <v>502</v>
      </c>
      <c r="E2411" s="65" t="s">
        <v>1022</v>
      </c>
    </row>
    <row r="2412" spans="1:5" ht="15.75" hidden="1" thickBot="1" x14ac:dyDescent="0.3">
      <c r="A2412" s="65" t="s">
        <v>3684</v>
      </c>
      <c r="B2412" s="71">
        <v>450</v>
      </c>
      <c r="C2412" s="65" t="s">
        <v>85</v>
      </c>
      <c r="D2412" s="71">
        <v>632</v>
      </c>
      <c r="E2412" s="65" t="s">
        <v>1026</v>
      </c>
    </row>
    <row r="2413" spans="1:5" ht="15.75" hidden="1" thickBot="1" x14ac:dyDescent="0.3">
      <c r="A2413" s="65" t="s">
        <v>3684</v>
      </c>
      <c r="B2413" s="71">
        <v>450</v>
      </c>
      <c r="C2413" s="65" t="s">
        <v>85</v>
      </c>
      <c r="D2413" s="71">
        <v>634</v>
      </c>
      <c r="E2413" s="65" t="s">
        <v>1028</v>
      </c>
    </row>
    <row r="2414" spans="1:5" ht="15.75" hidden="1" thickBot="1" x14ac:dyDescent="0.3">
      <c r="A2414" s="65" t="s">
        <v>3684</v>
      </c>
      <c r="B2414" s="71">
        <v>450</v>
      </c>
      <c r="C2414" s="65" t="s">
        <v>85</v>
      </c>
      <c r="D2414" s="71">
        <v>633</v>
      </c>
      <c r="E2414" s="65" t="s">
        <v>1027</v>
      </c>
    </row>
    <row r="2415" spans="1:5" ht="15.75" hidden="1" thickBot="1" x14ac:dyDescent="0.3">
      <c r="A2415" s="65" t="s">
        <v>3684</v>
      </c>
      <c r="B2415" s="71">
        <v>450</v>
      </c>
      <c r="C2415" s="65" t="s">
        <v>85</v>
      </c>
      <c r="D2415" s="71">
        <v>635</v>
      </c>
      <c r="E2415" s="65" t="s">
        <v>1029</v>
      </c>
    </row>
    <row r="2416" spans="1:5" ht="15.75" hidden="1" thickBot="1" x14ac:dyDescent="0.3">
      <c r="A2416" s="65" t="s">
        <v>3684</v>
      </c>
      <c r="B2416" s="71">
        <v>450</v>
      </c>
      <c r="C2416" s="65" t="s">
        <v>85</v>
      </c>
      <c r="D2416" s="71">
        <v>691</v>
      </c>
      <c r="E2416" s="65" t="s">
        <v>1030</v>
      </c>
    </row>
    <row r="2417" spans="1:5" ht="15.75" hidden="1" thickBot="1" x14ac:dyDescent="0.3">
      <c r="A2417" s="65" t="s">
        <v>3684</v>
      </c>
      <c r="B2417" s="71">
        <v>450</v>
      </c>
      <c r="C2417" s="65" t="s">
        <v>85</v>
      </c>
      <c r="D2417" s="71">
        <v>735</v>
      </c>
      <c r="E2417" s="65" t="s">
        <v>1031</v>
      </c>
    </row>
    <row r="2418" spans="1:5" ht="15.75" hidden="1" thickBot="1" x14ac:dyDescent="0.3">
      <c r="A2418" s="65" t="s">
        <v>3684</v>
      </c>
      <c r="B2418" s="71">
        <v>450</v>
      </c>
      <c r="C2418" s="65" t="s">
        <v>85</v>
      </c>
      <c r="D2418" s="71">
        <v>779</v>
      </c>
      <c r="E2418" s="65" t="s">
        <v>1032</v>
      </c>
    </row>
    <row r="2419" spans="1:5" ht="15.75" hidden="1" thickBot="1" x14ac:dyDescent="0.3">
      <c r="A2419" s="65" t="s">
        <v>3684</v>
      </c>
      <c r="B2419" s="71">
        <v>960</v>
      </c>
      <c r="C2419" s="65" t="s">
        <v>86</v>
      </c>
      <c r="D2419" s="71">
        <v>2</v>
      </c>
      <c r="E2419" s="65" t="s">
        <v>1825</v>
      </c>
    </row>
    <row r="2420" spans="1:5" ht="15.75" hidden="1" thickBot="1" x14ac:dyDescent="0.3">
      <c r="A2420" s="65" t="s">
        <v>3684</v>
      </c>
      <c r="B2420" s="71">
        <v>960</v>
      </c>
      <c r="C2420" s="65" t="s">
        <v>86</v>
      </c>
      <c r="D2420" s="71">
        <v>1</v>
      </c>
      <c r="E2420" s="65" t="s">
        <v>1367</v>
      </c>
    </row>
    <row r="2421" spans="1:5" ht="15.75" hidden="1" thickBot="1" x14ac:dyDescent="0.3">
      <c r="A2421" s="65" t="s">
        <v>3684</v>
      </c>
      <c r="B2421" s="71">
        <v>960</v>
      </c>
      <c r="C2421" s="65" t="s">
        <v>86</v>
      </c>
      <c r="D2421" s="71">
        <v>3</v>
      </c>
      <c r="E2421" s="65" t="s">
        <v>1826</v>
      </c>
    </row>
    <row r="2422" spans="1:5" ht="15.75" hidden="1" thickBot="1" x14ac:dyDescent="0.3">
      <c r="A2422" s="65" t="s">
        <v>3684</v>
      </c>
      <c r="B2422" s="71">
        <v>960</v>
      </c>
      <c r="C2422" s="65" t="s">
        <v>86</v>
      </c>
      <c r="D2422" s="71">
        <v>89</v>
      </c>
      <c r="E2422" s="65" t="s">
        <v>1827</v>
      </c>
    </row>
    <row r="2423" spans="1:5" ht="15.75" hidden="1" thickBot="1" x14ac:dyDescent="0.3">
      <c r="A2423" s="65" t="s">
        <v>3684</v>
      </c>
      <c r="B2423" s="71">
        <v>960</v>
      </c>
      <c r="C2423" s="65" t="s">
        <v>86</v>
      </c>
      <c r="D2423" s="71">
        <v>177</v>
      </c>
      <c r="E2423" s="65" t="s">
        <v>1828</v>
      </c>
    </row>
    <row r="2424" spans="1:5" ht="15.75" hidden="1" thickBot="1" x14ac:dyDescent="0.3">
      <c r="A2424" s="65" t="s">
        <v>3684</v>
      </c>
      <c r="B2424" s="71">
        <v>960</v>
      </c>
      <c r="C2424" s="65" t="s">
        <v>86</v>
      </c>
      <c r="D2424" s="71">
        <v>221</v>
      </c>
      <c r="E2424" s="65" t="s">
        <v>1829</v>
      </c>
    </row>
    <row r="2425" spans="1:5" ht="15.75" hidden="1" thickBot="1" x14ac:dyDescent="0.3">
      <c r="A2425" s="65" t="s">
        <v>3684</v>
      </c>
      <c r="B2425" s="71">
        <v>960</v>
      </c>
      <c r="C2425" s="65" t="s">
        <v>86</v>
      </c>
      <c r="D2425" s="71">
        <v>691</v>
      </c>
      <c r="E2425" s="65" t="s">
        <v>1830</v>
      </c>
    </row>
    <row r="2426" spans="1:5" ht="15.75" hidden="1" thickBot="1" x14ac:dyDescent="0.3">
      <c r="A2426" s="65" t="s">
        <v>3684</v>
      </c>
      <c r="B2426" s="71">
        <v>960</v>
      </c>
      <c r="C2426" s="65" t="s">
        <v>86</v>
      </c>
      <c r="D2426" s="71">
        <v>735</v>
      </c>
      <c r="E2426" s="65" t="s">
        <v>1831</v>
      </c>
    </row>
    <row r="2427" spans="1:5" ht="15.75" hidden="1" thickBot="1" x14ac:dyDescent="0.3">
      <c r="A2427" s="65" t="s">
        <v>3684</v>
      </c>
      <c r="B2427" s="71">
        <v>960</v>
      </c>
      <c r="C2427" s="65" t="s">
        <v>86</v>
      </c>
      <c r="D2427" s="71">
        <v>736</v>
      </c>
      <c r="E2427" s="65" t="s">
        <v>1832</v>
      </c>
    </row>
    <row r="2428" spans="1:5" ht="15.75" hidden="1" thickBot="1" x14ac:dyDescent="0.3">
      <c r="A2428" s="65" t="s">
        <v>3684</v>
      </c>
      <c r="B2428" s="71">
        <v>150</v>
      </c>
      <c r="C2428" s="65" t="s">
        <v>87</v>
      </c>
      <c r="D2428" s="71">
        <v>45</v>
      </c>
      <c r="E2428" s="65" t="s">
        <v>618</v>
      </c>
    </row>
    <row r="2429" spans="1:5" ht="15.75" hidden="1" thickBot="1" x14ac:dyDescent="0.3">
      <c r="A2429" s="65" t="s">
        <v>3684</v>
      </c>
      <c r="B2429" s="71">
        <v>150</v>
      </c>
      <c r="C2429" s="65" t="s">
        <v>87</v>
      </c>
      <c r="D2429" s="71">
        <v>89</v>
      </c>
      <c r="E2429" s="65" t="s">
        <v>619</v>
      </c>
    </row>
    <row r="2430" spans="1:5" ht="15.75" hidden="1" thickBot="1" x14ac:dyDescent="0.3">
      <c r="A2430" s="65" t="s">
        <v>3684</v>
      </c>
      <c r="B2430" s="71">
        <v>150</v>
      </c>
      <c r="C2430" s="65" t="s">
        <v>87</v>
      </c>
      <c r="D2430" s="71">
        <v>353</v>
      </c>
      <c r="E2430" s="65" t="s">
        <v>620</v>
      </c>
    </row>
    <row r="2431" spans="1:5" ht="15.75" hidden="1" thickBot="1" x14ac:dyDescent="0.3">
      <c r="A2431" s="65" t="s">
        <v>3684</v>
      </c>
      <c r="B2431" s="71">
        <v>150</v>
      </c>
      <c r="C2431" s="65" t="s">
        <v>87</v>
      </c>
      <c r="D2431" s="71">
        <v>354</v>
      </c>
      <c r="E2431" s="65" t="s">
        <v>621</v>
      </c>
    </row>
    <row r="2432" spans="1:5" ht="15.75" hidden="1" thickBot="1" x14ac:dyDescent="0.3">
      <c r="A2432" s="65" t="s">
        <v>3684</v>
      </c>
      <c r="B2432" s="71">
        <v>150</v>
      </c>
      <c r="C2432" s="65" t="s">
        <v>87</v>
      </c>
      <c r="D2432" s="71">
        <v>355</v>
      </c>
      <c r="E2432" s="65" t="s">
        <v>622</v>
      </c>
    </row>
    <row r="2433" spans="1:5" ht="15.75" hidden="1" thickBot="1" x14ac:dyDescent="0.3">
      <c r="A2433" s="65" t="s">
        <v>3684</v>
      </c>
      <c r="B2433" s="71">
        <v>150</v>
      </c>
      <c r="C2433" s="65" t="s">
        <v>87</v>
      </c>
      <c r="D2433" s="71">
        <v>360</v>
      </c>
      <c r="E2433" s="65" t="s">
        <v>623</v>
      </c>
    </row>
    <row r="2434" spans="1:5" ht="15.75" hidden="1" thickBot="1" x14ac:dyDescent="0.3">
      <c r="A2434" s="65" t="s">
        <v>3684</v>
      </c>
      <c r="B2434" s="71">
        <v>105</v>
      </c>
      <c r="C2434" s="65" t="s">
        <v>88</v>
      </c>
      <c r="D2434" s="71">
        <v>1</v>
      </c>
      <c r="E2434" s="65" t="s">
        <v>542</v>
      </c>
    </row>
    <row r="2435" spans="1:5" ht="15.75" hidden="1" thickBot="1" x14ac:dyDescent="0.3">
      <c r="A2435" s="65" t="s">
        <v>3684</v>
      </c>
      <c r="B2435" s="71">
        <v>105</v>
      </c>
      <c r="C2435" s="65" t="s">
        <v>88</v>
      </c>
      <c r="D2435" s="71">
        <v>89</v>
      </c>
      <c r="E2435" s="65" t="s">
        <v>543</v>
      </c>
    </row>
    <row r="2436" spans="1:5" ht="15.75" hidden="1" thickBot="1" x14ac:dyDescent="0.3">
      <c r="A2436" s="65" t="s">
        <v>3684</v>
      </c>
      <c r="B2436" s="71">
        <v>105</v>
      </c>
      <c r="C2436" s="65" t="s">
        <v>88</v>
      </c>
      <c r="D2436" s="71">
        <v>133</v>
      </c>
      <c r="E2436" s="65" t="s">
        <v>544</v>
      </c>
    </row>
    <row r="2437" spans="1:5" ht="15.75" hidden="1" thickBot="1" x14ac:dyDescent="0.3">
      <c r="A2437" s="65" t="s">
        <v>3684</v>
      </c>
      <c r="B2437" s="71">
        <v>105</v>
      </c>
      <c r="C2437" s="65" t="s">
        <v>88</v>
      </c>
      <c r="D2437" s="71">
        <v>456</v>
      </c>
      <c r="E2437" s="65" t="s">
        <v>545</v>
      </c>
    </row>
    <row r="2438" spans="1:5" ht="15.75" hidden="1" thickBot="1" x14ac:dyDescent="0.3">
      <c r="A2438" s="65" t="s">
        <v>3684</v>
      </c>
      <c r="B2438" s="71">
        <v>105</v>
      </c>
      <c r="C2438" s="65" t="s">
        <v>88</v>
      </c>
      <c r="D2438" s="71">
        <v>468</v>
      </c>
      <c r="E2438" s="65" t="s">
        <v>556</v>
      </c>
    </row>
    <row r="2439" spans="1:5" ht="15.75" hidden="1" thickBot="1" x14ac:dyDescent="0.3">
      <c r="A2439" s="65" t="s">
        <v>3684</v>
      </c>
      <c r="B2439" s="71">
        <v>105</v>
      </c>
      <c r="C2439" s="65" t="s">
        <v>88</v>
      </c>
      <c r="D2439" s="71">
        <v>466</v>
      </c>
      <c r="E2439" s="65" t="s">
        <v>554</v>
      </c>
    </row>
    <row r="2440" spans="1:5" ht="15.75" hidden="1" thickBot="1" x14ac:dyDescent="0.3">
      <c r="A2440" s="65" t="s">
        <v>3684</v>
      </c>
      <c r="B2440" s="71">
        <v>105</v>
      </c>
      <c r="C2440" s="65" t="s">
        <v>88</v>
      </c>
      <c r="D2440" s="71">
        <v>465</v>
      </c>
      <c r="E2440" s="65" t="s">
        <v>553</v>
      </c>
    </row>
    <row r="2441" spans="1:5" ht="15.75" hidden="1" thickBot="1" x14ac:dyDescent="0.3">
      <c r="A2441" s="65" t="s">
        <v>3684</v>
      </c>
      <c r="B2441" s="71">
        <v>105</v>
      </c>
      <c r="C2441" s="65" t="s">
        <v>88</v>
      </c>
      <c r="D2441" s="71">
        <v>467</v>
      </c>
      <c r="E2441" s="65" t="s">
        <v>555</v>
      </c>
    </row>
    <row r="2442" spans="1:5" ht="15.75" hidden="1" thickBot="1" x14ac:dyDescent="0.3">
      <c r="A2442" s="65" t="s">
        <v>3684</v>
      </c>
      <c r="B2442" s="71">
        <v>105</v>
      </c>
      <c r="C2442" s="65" t="s">
        <v>88</v>
      </c>
      <c r="D2442" s="71">
        <v>461</v>
      </c>
      <c r="E2442" s="65" t="s">
        <v>549</v>
      </c>
    </row>
    <row r="2443" spans="1:5" ht="15.75" hidden="1" thickBot="1" x14ac:dyDescent="0.3">
      <c r="A2443" s="65" t="s">
        <v>3684</v>
      </c>
      <c r="B2443" s="71">
        <v>105</v>
      </c>
      <c r="C2443" s="65" t="s">
        <v>88</v>
      </c>
      <c r="D2443" s="71">
        <v>462</v>
      </c>
      <c r="E2443" s="65" t="s">
        <v>550</v>
      </c>
    </row>
    <row r="2444" spans="1:5" ht="15.75" hidden="1" thickBot="1" x14ac:dyDescent="0.3">
      <c r="A2444" s="65" t="s">
        <v>3684</v>
      </c>
      <c r="B2444" s="71">
        <v>105</v>
      </c>
      <c r="C2444" s="65" t="s">
        <v>88</v>
      </c>
      <c r="D2444" s="71">
        <v>469</v>
      </c>
      <c r="E2444" s="65" t="s">
        <v>557</v>
      </c>
    </row>
    <row r="2445" spans="1:5" ht="15.75" hidden="1" thickBot="1" x14ac:dyDescent="0.3">
      <c r="A2445" s="65" t="s">
        <v>3684</v>
      </c>
      <c r="B2445" s="71">
        <v>105</v>
      </c>
      <c r="C2445" s="65" t="s">
        <v>88</v>
      </c>
      <c r="D2445" s="71">
        <v>471</v>
      </c>
      <c r="E2445" s="65" t="s">
        <v>559</v>
      </c>
    </row>
    <row r="2446" spans="1:5" ht="15.75" hidden="1" thickBot="1" x14ac:dyDescent="0.3">
      <c r="A2446" s="65" t="s">
        <v>3684</v>
      </c>
      <c r="B2446" s="71">
        <v>105</v>
      </c>
      <c r="C2446" s="65" t="s">
        <v>88</v>
      </c>
      <c r="D2446" s="71">
        <v>464</v>
      </c>
      <c r="E2446" s="65" t="s">
        <v>552</v>
      </c>
    </row>
    <row r="2447" spans="1:5" ht="15.75" hidden="1" thickBot="1" x14ac:dyDescent="0.3">
      <c r="A2447" s="65" t="s">
        <v>3684</v>
      </c>
      <c r="B2447" s="71">
        <v>105</v>
      </c>
      <c r="C2447" s="65" t="s">
        <v>88</v>
      </c>
      <c r="D2447" s="71">
        <v>463</v>
      </c>
      <c r="E2447" s="65" t="s">
        <v>551</v>
      </c>
    </row>
    <row r="2448" spans="1:5" ht="15.75" hidden="1" thickBot="1" x14ac:dyDescent="0.3">
      <c r="A2448" s="65" t="s">
        <v>3684</v>
      </c>
      <c r="B2448" s="71">
        <v>105</v>
      </c>
      <c r="C2448" s="65" t="s">
        <v>88</v>
      </c>
      <c r="D2448" s="71">
        <v>458</v>
      </c>
      <c r="E2448" s="65" t="s">
        <v>546</v>
      </c>
    </row>
    <row r="2449" spans="1:5" ht="15.75" hidden="1" thickBot="1" x14ac:dyDescent="0.3">
      <c r="A2449" s="65" t="s">
        <v>3684</v>
      </c>
      <c r="B2449" s="71">
        <v>105</v>
      </c>
      <c r="C2449" s="65" t="s">
        <v>88</v>
      </c>
      <c r="D2449" s="71">
        <v>470</v>
      </c>
      <c r="E2449" s="65" t="s">
        <v>558</v>
      </c>
    </row>
    <row r="2450" spans="1:5" ht="15.75" hidden="1" thickBot="1" x14ac:dyDescent="0.3">
      <c r="A2450" s="65" t="s">
        <v>3684</v>
      </c>
      <c r="B2450" s="71">
        <v>105</v>
      </c>
      <c r="C2450" s="65" t="s">
        <v>88</v>
      </c>
      <c r="D2450" s="71">
        <v>459</v>
      </c>
      <c r="E2450" s="65" t="s">
        <v>547</v>
      </c>
    </row>
    <row r="2451" spans="1:5" ht="15.75" hidden="1" thickBot="1" x14ac:dyDescent="0.3">
      <c r="A2451" s="65" t="s">
        <v>3684</v>
      </c>
      <c r="B2451" s="71">
        <v>105</v>
      </c>
      <c r="C2451" s="65" t="s">
        <v>88</v>
      </c>
      <c r="D2451" s="71">
        <v>460</v>
      </c>
      <c r="E2451" s="65" t="s">
        <v>548</v>
      </c>
    </row>
    <row r="2452" spans="1:5" ht="15.75" hidden="1" thickBot="1" x14ac:dyDescent="0.3">
      <c r="A2452" s="65" t="s">
        <v>3684</v>
      </c>
      <c r="B2452" s="71">
        <v>105</v>
      </c>
      <c r="C2452" s="65" t="s">
        <v>88</v>
      </c>
      <c r="D2452" s="71">
        <v>691</v>
      </c>
      <c r="E2452" s="65" t="s">
        <v>560</v>
      </c>
    </row>
    <row r="2453" spans="1:5" ht="15.75" hidden="1" thickBot="1" x14ac:dyDescent="0.3">
      <c r="A2453" s="65" t="s">
        <v>3684</v>
      </c>
      <c r="B2453" s="71">
        <v>105</v>
      </c>
      <c r="C2453" s="65" t="s">
        <v>88</v>
      </c>
      <c r="D2453" s="71">
        <v>870</v>
      </c>
      <c r="E2453" s="65" t="s">
        <v>561</v>
      </c>
    </row>
    <row r="2454" spans="1:5" ht="15.75" hidden="1" thickBot="1" x14ac:dyDescent="0.3">
      <c r="A2454" s="65" t="s">
        <v>3684</v>
      </c>
      <c r="B2454" s="71">
        <v>460</v>
      </c>
      <c r="C2454" s="65" t="s">
        <v>89</v>
      </c>
      <c r="D2454" s="71">
        <v>1</v>
      </c>
      <c r="E2454" s="65" t="s">
        <v>1040</v>
      </c>
    </row>
    <row r="2455" spans="1:5" ht="15.75" hidden="1" thickBot="1" x14ac:dyDescent="0.3">
      <c r="A2455" s="65" t="s">
        <v>3684</v>
      </c>
      <c r="B2455" s="71">
        <v>460</v>
      </c>
      <c r="C2455" s="65" t="s">
        <v>89</v>
      </c>
      <c r="D2455" s="71">
        <v>89</v>
      </c>
      <c r="E2455" s="65" t="s">
        <v>1041</v>
      </c>
    </row>
    <row r="2456" spans="1:5" ht="15.75" hidden="1" thickBot="1" x14ac:dyDescent="0.3">
      <c r="A2456" s="65" t="s">
        <v>3684</v>
      </c>
      <c r="B2456" s="71">
        <v>460</v>
      </c>
      <c r="C2456" s="65" t="s">
        <v>89</v>
      </c>
      <c r="D2456" s="71">
        <v>91</v>
      </c>
      <c r="E2456" s="65" t="s">
        <v>1043</v>
      </c>
    </row>
    <row r="2457" spans="1:5" ht="15.75" hidden="1" thickBot="1" x14ac:dyDescent="0.3">
      <c r="A2457" s="65" t="s">
        <v>3684</v>
      </c>
      <c r="B2457" s="71">
        <v>460</v>
      </c>
      <c r="C2457" s="65" t="s">
        <v>89</v>
      </c>
      <c r="D2457" s="71">
        <v>90</v>
      </c>
      <c r="E2457" s="65" t="s">
        <v>1042</v>
      </c>
    </row>
    <row r="2458" spans="1:5" ht="15.75" hidden="1" thickBot="1" x14ac:dyDescent="0.3">
      <c r="A2458" s="65" t="s">
        <v>3684</v>
      </c>
      <c r="B2458" s="71">
        <v>460</v>
      </c>
      <c r="C2458" s="65" t="s">
        <v>89</v>
      </c>
      <c r="D2458" s="71">
        <v>177</v>
      </c>
      <c r="E2458" s="65" t="s">
        <v>1044</v>
      </c>
    </row>
    <row r="2459" spans="1:5" ht="15.75" hidden="1" thickBot="1" x14ac:dyDescent="0.3">
      <c r="A2459" s="65" t="s">
        <v>3684</v>
      </c>
      <c r="B2459" s="71">
        <v>460</v>
      </c>
      <c r="C2459" s="65" t="s">
        <v>89</v>
      </c>
      <c r="D2459" s="71">
        <v>221</v>
      </c>
      <c r="E2459" s="65" t="s">
        <v>1045</v>
      </c>
    </row>
    <row r="2460" spans="1:5" ht="15.75" hidden="1" thickBot="1" x14ac:dyDescent="0.3">
      <c r="A2460" s="65" t="s">
        <v>3684</v>
      </c>
      <c r="B2460" s="71">
        <v>460</v>
      </c>
      <c r="C2460" s="65" t="s">
        <v>89</v>
      </c>
      <c r="D2460" s="71">
        <v>265</v>
      </c>
      <c r="E2460" s="65" t="s">
        <v>1046</v>
      </c>
    </row>
    <row r="2461" spans="1:5" ht="15.75" hidden="1" thickBot="1" x14ac:dyDescent="0.3">
      <c r="A2461" s="65" t="s">
        <v>3684</v>
      </c>
      <c r="B2461" s="71">
        <v>460</v>
      </c>
      <c r="C2461" s="65" t="s">
        <v>89</v>
      </c>
      <c r="D2461" s="71">
        <v>456</v>
      </c>
      <c r="E2461" s="65" t="s">
        <v>1047</v>
      </c>
    </row>
    <row r="2462" spans="1:5" ht="15.75" hidden="1" thickBot="1" x14ac:dyDescent="0.3">
      <c r="A2462" s="65" t="s">
        <v>3684</v>
      </c>
      <c r="B2462" s="71">
        <v>460</v>
      </c>
      <c r="C2462" s="65" t="s">
        <v>89</v>
      </c>
      <c r="D2462" s="71">
        <v>457</v>
      </c>
      <c r="E2462" s="65" t="s">
        <v>1048</v>
      </c>
    </row>
    <row r="2463" spans="1:5" ht="15.75" hidden="1" thickBot="1" x14ac:dyDescent="0.3">
      <c r="A2463" s="65" t="s">
        <v>3684</v>
      </c>
      <c r="B2463" s="71">
        <v>460</v>
      </c>
      <c r="C2463" s="65" t="s">
        <v>89</v>
      </c>
      <c r="D2463" s="71">
        <v>505</v>
      </c>
      <c r="E2463" s="65" t="s">
        <v>1050</v>
      </c>
    </row>
    <row r="2464" spans="1:5" ht="15.75" hidden="1" thickBot="1" x14ac:dyDescent="0.3">
      <c r="A2464" s="65" t="s">
        <v>3684</v>
      </c>
      <c r="B2464" s="71">
        <v>460</v>
      </c>
      <c r="C2464" s="65" t="s">
        <v>89</v>
      </c>
      <c r="D2464" s="71">
        <v>500</v>
      </c>
      <c r="E2464" s="65" t="s">
        <v>1049</v>
      </c>
    </row>
    <row r="2465" spans="1:5" ht="15.75" hidden="1" thickBot="1" x14ac:dyDescent="0.3">
      <c r="A2465" s="65" t="s">
        <v>3684</v>
      </c>
      <c r="B2465" s="71">
        <v>460</v>
      </c>
      <c r="C2465" s="65" t="s">
        <v>89</v>
      </c>
      <c r="D2465" s="71">
        <v>632</v>
      </c>
      <c r="E2465" s="65" t="s">
        <v>1051</v>
      </c>
    </row>
    <row r="2466" spans="1:5" ht="15.75" hidden="1" thickBot="1" x14ac:dyDescent="0.3">
      <c r="A2466" s="65" t="s">
        <v>3684</v>
      </c>
      <c r="B2466" s="71">
        <v>460</v>
      </c>
      <c r="C2466" s="65" t="s">
        <v>89</v>
      </c>
      <c r="D2466" s="71">
        <v>691</v>
      </c>
      <c r="E2466" s="65" t="s">
        <v>1052</v>
      </c>
    </row>
    <row r="2467" spans="1:5" ht="15.75" hidden="1" thickBot="1" x14ac:dyDescent="0.3">
      <c r="A2467" s="65" t="s">
        <v>3684</v>
      </c>
      <c r="B2467" s="71">
        <v>460</v>
      </c>
      <c r="C2467" s="65" t="s">
        <v>89</v>
      </c>
      <c r="D2467" s="71">
        <v>692</v>
      </c>
      <c r="E2467" s="65" t="s">
        <v>1053</v>
      </c>
    </row>
    <row r="2468" spans="1:5" ht="15.75" hidden="1" thickBot="1" x14ac:dyDescent="0.3">
      <c r="A2468" s="65" t="s">
        <v>3684</v>
      </c>
      <c r="B2468" s="71">
        <v>460</v>
      </c>
      <c r="C2468" s="65" t="s">
        <v>89</v>
      </c>
      <c r="D2468" s="71">
        <v>735</v>
      </c>
      <c r="E2468" s="65" t="s">
        <v>1054</v>
      </c>
    </row>
    <row r="2469" spans="1:5" ht="15.75" hidden="1" thickBot="1" x14ac:dyDescent="0.3">
      <c r="A2469" s="65" t="s">
        <v>3684</v>
      </c>
      <c r="B2469" s="71">
        <v>460</v>
      </c>
      <c r="C2469" s="65" t="s">
        <v>89</v>
      </c>
      <c r="D2469" s="71">
        <v>779</v>
      </c>
      <c r="E2469" s="65" t="s">
        <v>1055</v>
      </c>
    </row>
    <row r="2470" spans="1:5" ht="15.75" hidden="1" thickBot="1" x14ac:dyDescent="0.3">
      <c r="A2470" s="65" t="s">
        <v>3684</v>
      </c>
      <c r="B2470" s="71">
        <v>70</v>
      </c>
      <c r="C2470" s="65" t="s">
        <v>90</v>
      </c>
      <c r="D2470" s="71">
        <v>535</v>
      </c>
      <c r="E2470" s="65" t="s">
        <v>529</v>
      </c>
    </row>
    <row r="2471" spans="1:5" ht="15.75" hidden="1" thickBot="1" x14ac:dyDescent="0.3">
      <c r="A2471" s="65" t="s">
        <v>3684</v>
      </c>
      <c r="B2471" s="71">
        <v>70</v>
      </c>
      <c r="C2471" s="65" t="s">
        <v>90</v>
      </c>
      <c r="D2471" s="71">
        <v>1</v>
      </c>
      <c r="E2471" s="65" t="s">
        <v>522</v>
      </c>
    </row>
    <row r="2472" spans="1:5" ht="15.75" hidden="1" thickBot="1" x14ac:dyDescent="0.3">
      <c r="A2472" s="65" t="s">
        <v>3684</v>
      </c>
      <c r="B2472" s="71">
        <v>70</v>
      </c>
      <c r="C2472" s="65" t="s">
        <v>90</v>
      </c>
      <c r="D2472" s="71">
        <v>501</v>
      </c>
      <c r="E2472" s="65" t="s">
        <v>526</v>
      </c>
    </row>
    <row r="2473" spans="1:5" ht="15.75" hidden="1" thickBot="1" x14ac:dyDescent="0.3">
      <c r="A2473" s="65" t="s">
        <v>3684</v>
      </c>
      <c r="B2473" s="71">
        <v>70</v>
      </c>
      <c r="C2473" s="65" t="s">
        <v>90</v>
      </c>
      <c r="D2473" s="71">
        <v>503</v>
      </c>
      <c r="E2473" s="65" t="s">
        <v>528</v>
      </c>
    </row>
    <row r="2474" spans="1:5" ht="15.75" hidden="1" thickBot="1" x14ac:dyDescent="0.3">
      <c r="A2474" s="65" t="s">
        <v>3684</v>
      </c>
      <c r="B2474" s="71">
        <v>70</v>
      </c>
      <c r="C2474" s="65" t="s">
        <v>90</v>
      </c>
      <c r="D2474" s="71">
        <v>502</v>
      </c>
      <c r="E2474" s="65" t="s">
        <v>527</v>
      </c>
    </row>
    <row r="2475" spans="1:5" ht="15.75" hidden="1" thickBot="1" x14ac:dyDescent="0.3">
      <c r="A2475" s="65" t="s">
        <v>3684</v>
      </c>
      <c r="B2475" s="71">
        <v>70</v>
      </c>
      <c r="C2475" s="65" t="s">
        <v>90</v>
      </c>
      <c r="D2475" s="71">
        <v>353</v>
      </c>
      <c r="E2475" s="65" t="s">
        <v>524</v>
      </c>
    </row>
    <row r="2476" spans="1:5" ht="15.75" hidden="1" thickBot="1" x14ac:dyDescent="0.3">
      <c r="A2476" s="65" t="s">
        <v>3684</v>
      </c>
      <c r="B2476" s="71">
        <v>70</v>
      </c>
      <c r="C2476" s="65" t="s">
        <v>90</v>
      </c>
      <c r="D2476" s="71">
        <v>632</v>
      </c>
      <c r="E2476" s="65" t="s">
        <v>530</v>
      </c>
    </row>
    <row r="2477" spans="1:5" ht="15.75" hidden="1" thickBot="1" x14ac:dyDescent="0.3">
      <c r="A2477" s="65" t="s">
        <v>3684</v>
      </c>
      <c r="B2477" s="71">
        <v>70</v>
      </c>
      <c r="C2477" s="65" t="s">
        <v>90</v>
      </c>
      <c r="D2477" s="71">
        <v>221</v>
      </c>
      <c r="E2477" s="65" t="s">
        <v>523</v>
      </c>
    </row>
    <row r="2478" spans="1:5" ht="15.75" hidden="1" thickBot="1" x14ac:dyDescent="0.3">
      <c r="A2478" s="65" t="s">
        <v>3684</v>
      </c>
      <c r="B2478" s="71">
        <v>70</v>
      </c>
      <c r="C2478" s="65" t="s">
        <v>90</v>
      </c>
      <c r="D2478" s="71">
        <v>500</v>
      </c>
      <c r="E2478" s="65" t="s">
        <v>525</v>
      </c>
    </row>
    <row r="2479" spans="1:5" ht="15.75" hidden="1" thickBot="1" x14ac:dyDescent="0.3">
      <c r="A2479" s="65" t="s">
        <v>3684</v>
      </c>
      <c r="B2479" s="71">
        <v>70</v>
      </c>
      <c r="C2479" s="65" t="s">
        <v>90</v>
      </c>
      <c r="D2479" s="71">
        <v>779</v>
      </c>
      <c r="E2479" s="65" t="s">
        <v>532</v>
      </c>
    </row>
    <row r="2480" spans="1:5" ht="15.75" hidden="1" thickBot="1" x14ac:dyDescent="0.3">
      <c r="A2480" s="65" t="s">
        <v>3684</v>
      </c>
      <c r="B2480" s="71">
        <v>70</v>
      </c>
      <c r="C2480" s="65" t="s">
        <v>90</v>
      </c>
      <c r="D2480" s="71">
        <v>675</v>
      </c>
      <c r="E2480" s="65" t="s">
        <v>531</v>
      </c>
    </row>
    <row r="2481" spans="1:5" ht="15.75" hidden="1" thickBot="1" x14ac:dyDescent="0.3">
      <c r="A2481" s="65" t="s">
        <v>3684</v>
      </c>
      <c r="B2481" s="71">
        <v>255</v>
      </c>
      <c r="C2481" s="65" t="s">
        <v>91</v>
      </c>
      <c r="D2481" s="71">
        <v>1</v>
      </c>
      <c r="E2481" s="65" t="s">
        <v>705</v>
      </c>
    </row>
    <row r="2482" spans="1:5" ht="15.75" hidden="1" thickBot="1" x14ac:dyDescent="0.3">
      <c r="A2482" s="65" t="s">
        <v>3684</v>
      </c>
      <c r="B2482" s="71">
        <v>255</v>
      </c>
      <c r="C2482" s="65" t="s">
        <v>91</v>
      </c>
      <c r="D2482" s="71">
        <v>221</v>
      </c>
      <c r="E2482" s="65" t="s">
        <v>706</v>
      </c>
    </row>
    <row r="2483" spans="1:5" ht="15.75" hidden="1" thickBot="1" x14ac:dyDescent="0.3">
      <c r="A2483" s="65" t="s">
        <v>3684</v>
      </c>
      <c r="B2483" s="71">
        <v>255</v>
      </c>
      <c r="C2483" s="65" t="s">
        <v>91</v>
      </c>
      <c r="D2483" s="71">
        <v>456</v>
      </c>
      <c r="E2483" s="65" t="s">
        <v>707</v>
      </c>
    </row>
    <row r="2484" spans="1:5" ht="15.75" hidden="1" thickBot="1" x14ac:dyDescent="0.3">
      <c r="A2484" s="65" t="s">
        <v>3684</v>
      </c>
      <c r="B2484" s="71">
        <v>255</v>
      </c>
      <c r="C2484" s="65" t="s">
        <v>91</v>
      </c>
      <c r="D2484" s="71">
        <v>779</v>
      </c>
      <c r="E2484" s="65" t="s">
        <v>708</v>
      </c>
    </row>
    <row r="2485" spans="1:5" ht="15.75" hidden="1" thickBot="1" x14ac:dyDescent="0.3">
      <c r="A2485" s="65" t="s">
        <v>3684</v>
      </c>
      <c r="B2485" s="71">
        <v>260</v>
      </c>
      <c r="C2485" s="65" t="s">
        <v>92</v>
      </c>
      <c r="D2485" s="71">
        <v>89</v>
      </c>
      <c r="E2485" s="65" t="s">
        <v>709</v>
      </c>
    </row>
    <row r="2486" spans="1:5" ht="15.75" hidden="1" thickBot="1" x14ac:dyDescent="0.3">
      <c r="A2486" s="65" t="s">
        <v>3684</v>
      </c>
      <c r="B2486" s="71">
        <v>260</v>
      </c>
      <c r="C2486" s="65" t="s">
        <v>92</v>
      </c>
      <c r="D2486" s="71">
        <v>456</v>
      </c>
      <c r="E2486" s="65" t="s">
        <v>710</v>
      </c>
    </row>
    <row r="2487" spans="1:5" ht="15.75" hidden="1" thickBot="1" x14ac:dyDescent="0.3">
      <c r="A2487" s="65" t="s">
        <v>3684</v>
      </c>
      <c r="B2487" s="71">
        <v>260</v>
      </c>
      <c r="C2487" s="65" t="s">
        <v>92</v>
      </c>
      <c r="D2487" s="71">
        <v>457</v>
      </c>
      <c r="E2487" s="65" t="s">
        <v>711</v>
      </c>
    </row>
    <row r="2488" spans="1:5" ht="15.75" hidden="1" thickBot="1" x14ac:dyDescent="0.3">
      <c r="A2488" s="65" t="s">
        <v>3684</v>
      </c>
      <c r="B2488" s="71">
        <v>260</v>
      </c>
      <c r="C2488" s="65" t="s">
        <v>92</v>
      </c>
      <c r="D2488" s="71">
        <v>779</v>
      </c>
      <c r="E2488" s="65" t="s">
        <v>712</v>
      </c>
    </row>
    <row r="2489" spans="1:5" ht="15.75" hidden="1" thickBot="1" x14ac:dyDescent="0.3">
      <c r="A2489" s="65" t="s">
        <v>3684</v>
      </c>
      <c r="B2489" s="71">
        <v>505</v>
      </c>
      <c r="C2489" s="65" t="s">
        <v>93</v>
      </c>
      <c r="D2489" s="71">
        <v>785</v>
      </c>
      <c r="E2489" s="65" t="s">
        <v>1147</v>
      </c>
    </row>
    <row r="2490" spans="1:5" ht="15.75" hidden="1" thickBot="1" x14ac:dyDescent="0.3">
      <c r="A2490" s="65" t="s">
        <v>3684</v>
      </c>
      <c r="B2490" s="71">
        <v>505</v>
      </c>
      <c r="C2490" s="65" t="s">
        <v>93</v>
      </c>
      <c r="D2490" s="71">
        <v>89</v>
      </c>
      <c r="E2490" s="65" t="s">
        <v>1140</v>
      </c>
    </row>
    <row r="2491" spans="1:5" ht="15.75" hidden="1" thickBot="1" x14ac:dyDescent="0.3">
      <c r="A2491" s="65" t="s">
        <v>3684</v>
      </c>
      <c r="B2491" s="71">
        <v>505</v>
      </c>
      <c r="C2491" s="65" t="s">
        <v>93</v>
      </c>
      <c r="D2491" s="71">
        <v>133</v>
      </c>
      <c r="E2491" s="65" t="s">
        <v>1141</v>
      </c>
    </row>
    <row r="2492" spans="1:5" ht="15.75" hidden="1" thickBot="1" x14ac:dyDescent="0.3">
      <c r="A2492" s="65" t="s">
        <v>3684</v>
      </c>
      <c r="B2492" s="71">
        <v>505</v>
      </c>
      <c r="C2492" s="65" t="s">
        <v>93</v>
      </c>
      <c r="D2492" s="71">
        <v>265</v>
      </c>
      <c r="E2492" s="65" t="s">
        <v>1142</v>
      </c>
    </row>
    <row r="2493" spans="1:5" ht="15.75" hidden="1" thickBot="1" x14ac:dyDescent="0.3">
      <c r="A2493" s="65" t="s">
        <v>3684</v>
      </c>
      <c r="B2493" s="71">
        <v>505</v>
      </c>
      <c r="C2493" s="65" t="s">
        <v>93</v>
      </c>
      <c r="D2493" s="71">
        <v>510</v>
      </c>
      <c r="E2493" s="65" t="s">
        <v>1143</v>
      </c>
    </row>
    <row r="2494" spans="1:5" ht="15.75" hidden="1" thickBot="1" x14ac:dyDescent="0.3">
      <c r="A2494" s="65" t="s">
        <v>3684</v>
      </c>
      <c r="B2494" s="71">
        <v>505</v>
      </c>
      <c r="C2494" s="65" t="s">
        <v>93</v>
      </c>
      <c r="D2494" s="71">
        <v>570</v>
      </c>
      <c r="E2494" s="65" t="s">
        <v>1144</v>
      </c>
    </row>
    <row r="2495" spans="1:5" ht="15.75" hidden="1" thickBot="1" x14ac:dyDescent="0.3">
      <c r="A2495" s="65" t="s">
        <v>3684</v>
      </c>
      <c r="B2495" s="71">
        <v>505</v>
      </c>
      <c r="C2495" s="65" t="s">
        <v>93</v>
      </c>
      <c r="D2495" s="71">
        <v>779</v>
      </c>
      <c r="E2495" s="65" t="s">
        <v>1145</v>
      </c>
    </row>
    <row r="2496" spans="1:5" ht="15.75" hidden="1" thickBot="1" x14ac:dyDescent="0.3">
      <c r="A2496" s="65" t="s">
        <v>3684</v>
      </c>
      <c r="B2496" s="71">
        <v>505</v>
      </c>
      <c r="C2496" s="65" t="s">
        <v>93</v>
      </c>
      <c r="D2496" s="71">
        <v>781</v>
      </c>
      <c r="E2496" s="65" t="s">
        <v>1146</v>
      </c>
    </row>
    <row r="2497" spans="1:5" ht="15.75" hidden="1" thickBot="1" x14ac:dyDescent="0.3">
      <c r="A2497" s="65" t="s">
        <v>3684</v>
      </c>
      <c r="B2497" s="71">
        <v>890</v>
      </c>
      <c r="C2497" s="65" t="s">
        <v>95</v>
      </c>
      <c r="D2497" s="71">
        <v>502</v>
      </c>
      <c r="E2497" s="65" t="s">
        <v>1716</v>
      </c>
    </row>
    <row r="2498" spans="1:5" ht="15.75" hidden="1" thickBot="1" x14ac:dyDescent="0.3">
      <c r="A2498" s="65" t="s">
        <v>3684</v>
      </c>
      <c r="B2498" s="71">
        <v>890</v>
      </c>
      <c r="C2498" s="65" t="s">
        <v>95</v>
      </c>
      <c r="D2498" s="71">
        <v>505</v>
      </c>
      <c r="E2498" s="65" t="s">
        <v>1717</v>
      </c>
    </row>
    <row r="2499" spans="1:5" ht="15.75" hidden="1" thickBot="1" x14ac:dyDescent="0.3">
      <c r="A2499" s="65" t="s">
        <v>3684</v>
      </c>
      <c r="B2499" s="71">
        <v>890</v>
      </c>
      <c r="C2499" s="65" t="s">
        <v>95</v>
      </c>
      <c r="D2499" s="71">
        <v>500</v>
      </c>
      <c r="E2499" s="65" t="s">
        <v>1714</v>
      </c>
    </row>
    <row r="2500" spans="1:5" ht="15.75" hidden="1" thickBot="1" x14ac:dyDescent="0.3">
      <c r="A2500" s="65" t="s">
        <v>3684</v>
      </c>
      <c r="B2500" s="71">
        <v>890</v>
      </c>
      <c r="C2500" s="65" t="s">
        <v>95</v>
      </c>
      <c r="D2500" s="71">
        <v>501</v>
      </c>
      <c r="E2500" s="65" t="s">
        <v>1715</v>
      </c>
    </row>
    <row r="2501" spans="1:5" ht="15.75" hidden="1" thickBot="1" x14ac:dyDescent="0.3">
      <c r="A2501" s="65" t="s">
        <v>3684</v>
      </c>
      <c r="B2501" s="71">
        <v>34</v>
      </c>
      <c r="C2501" s="65" t="s">
        <v>96</v>
      </c>
      <c r="D2501" s="71">
        <v>1</v>
      </c>
      <c r="E2501" s="65" t="s">
        <v>384</v>
      </c>
    </row>
    <row r="2502" spans="1:5" ht="15.75" hidden="1" thickBot="1" x14ac:dyDescent="0.3">
      <c r="A2502" s="65" t="s">
        <v>3684</v>
      </c>
      <c r="B2502" s="71">
        <v>34</v>
      </c>
      <c r="C2502" s="65" t="s">
        <v>96</v>
      </c>
      <c r="D2502" s="71">
        <v>2</v>
      </c>
      <c r="E2502" s="65" t="s">
        <v>385</v>
      </c>
    </row>
    <row r="2503" spans="1:5" ht="15.75" hidden="1" thickBot="1" x14ac:dyDescent="0.3">
      <c r="A2503" s="65" t="s">
        <v>3684</v>
      </c>
      <c r="B2503" s="71">
        <v>34</v>
      </c>
      <c r="C2503" s="65" t="s">
        <v>96</v>
      </c>
      <c r="D2503" s="71">
        <v>89</v>
      </c>
      <c r="E2503" s="65" t="s">
        <v>386</v>
      </c>
    </row>
    <row r="2504" spans="1:5" ht="15.75" hidden="1" thickBot="1" x14ac:dyDescent="0.3">
      <c r="A2504" s="65" t="s">
        <v>3684</v>
      </c>
      <c r="B2504" s="71">
        <v>34</v>
      </c>
      <c r="C2504" s="65" t="s">
        <v>96</v>
      </c>
      <c r="D2504" s="71">
        <v>133</v>
      </c>
      <c r="E2504" s="65" t="s">
        <v>387</v>
      </c>
    </row>
    <row r="2505" spans="1:5" ht="15.75" hidden="1" thickBot="1" x14ac:dyDescent="0.3">
      <c r="A2505" s="65" t="s">
        <v>3684</v>
      </c>
      <c r="B2505" s="71">
        <v>34</v>
      </c>
      <c r="C2505" s="65" t="s">
        <v>96</v>
      </c>
      <c r="D2505" s="71">
        <v>177</v>
      </c>
      <c r="E2505" s="65" t="s">
        <v>388</v>
      </c>
    </row>
    <row r="2506" spans="1:5" ht="15.75" hidden="1" thickBot="1" x14ac:dyDescent="0.3">
      <c r="A2506" s="65" t="s">
        <v>3684</v>
      </c>
      <c r="B2506" s="71">
        <v>34</v>
      </c>
      <c r="C2506" s="65" t="s">
        <v>96</v>
      </c>
      <c r="D2506" s="71">
        <v>221</v>
      </c>
      <c r="E2506" s="65" t="s">
        <v>389</v>
      </c>
    </row>
    <row r="2507" spans="1:5" ht="15.75" hidden="1" thickBot="1" x14ac:dyDescent="0.3">
      <c r="A2507" s="65" t="s">
        <v>3684</v>
      </c>
      <c r="B2507" s="71">
        <v>34</v>
      </c>
      <c r="C2507" s="65" t="s">
        <v>96</v>
      </c>
      <c r="D2507" s="71">
        <v>779</v>
      </c>
      <c r="E2507" s="65" t="s">
        <v>390</v>
      </c>
    </row>
    <row r="2508" spans="1:5" ht="15.75" hidden="1" thickBot="1" x14ac:dyDescent="0.3">
      <c r="A2508" s="65" t="s">
        <v>3684</v>
      </c>
      <c r="B2508" s="71">
        <v>750</v>
      </c>
      <c r="C2508" s="65" t="s">
        <v>97</v>
      </c>
      <c r="D2508" s="71">
        <v>1</v>
      </c>
      <c r="E2508" s="65" t="s">
        <v>1307</v>
      </c>
    </row>
    <row r="2509" spans="1:5" ht="15.75" hidden="1" thickBot="1" x14ac:dyDescent="0.3">
      <c r="A2509" s="65" t="s">
        <v>3684</v>
      </c>
      <c r="B2509" s="71">
        <v>461</v>
      </c>
      <c r="C2509" s="65" t="s">
        <v>98</v>
      </c>
      <c r="D2509" s="71">
        <v>1</v>
      </c>
      <c r="E2509" s="65" t="s">
        <v>1056</v>
      </c>
    </row>
    <row r="2510" spans="1:5" ht="15.75" hidden="1" thickBot="1" x14ac:dyDescent="0.3">
      <c r="A2510" s="65" t="s">
        <v>3684</v>
      </c>
      <c r="B2510" s="71">
        <v>461</v>
      </c>
      <c r="C2510" s="65" t="s">
        <v>98</v>
      </c>
      <c r="D2510" s="71">
        <v>2</v>
      </c>
      <c r="E2510" s="65" t="s">
        <v>1057</v>
      </c>
    </row>
    <row r="2511" spans="1:5" ht="15.75" hidden="1" thickBot="1" x14ac:dyDescent="0.3">
      <c r="A2511" s="65" t="s">
        <v>3684</v>
      </c>
      <c r="B2511" s="71">
        <v>461</v>
      </c>
      <c r="C2511" s="65" t="s">
        <v>98</v>
      </c>
      <c r="D2511" s="71">
        <v>90</v>
      </c>
      <c r="E2511" s="65" t="s">
        <v>1059</v>
      </c>
    </row>
    <row r="2512" spans="1:5" ht="15.75" hidden="1" thickBot="1" x14ac:dyDescent="0.3">
      <c r="A2512" s="65" t="s">
        <v>3684</v>
      </c>
      <c r="B2512" s="71">
        <v>461</v>
      </c>
      <c r="C2512" s="65" t="s">
        <v>98</v>
      </c>
      <c r="D2512" s="71">
        <v>89</v>
      </c>
      <c r="E2512" s="65" t="s">
        <v>1058</v>
      </c>
    </row>
    <row r="2513" spans="1:5" ht="15.75" hidden="1" thickBot="1" x14ac:dyDescent="0.3">
      <c r="A2513" s="65" t="s">
        <v>3684</v>
      </c>
      <c r="B2513" s="71">
        <v>461</v>
      </c>
      <c r="C2513" s="65" t="s">
        <v>98</v>
      </c>
      <c r="D2513" s="71">
        <v>501</v>
      </c>
      <c r="E2513" s="65" t="s">
        <v>1060</v>
      </c>
    </row>
    <row r="2514" spans="1:5" ht="15.75" hidden="1" thickBot="1" x14ac:dyDescent="0.3">
      <c r="A2514" s="65" t="s">
        <v>3684</v>
      </c>
      <c r="B2514" s="71">
        <v>463</v>
      </c>
      <c r="C2514" s="65" t="s">
        <v>99</v>
      </c>
      <c r="D2514" s="71">
        <v>5</v>
      </c>
      <c r="E2514" s="65" t="s">
        <v>1061</v>
      </c>
    </row>
    <row r="2515" spans="1:5" ht="15.75" hidden="1" thickBot="1" x14ac:dyDescent="0.3">
      <c r="A2515" s="65" t="s">
        <v>3684</v>
      </c>
      <c r="B2515" s="71">
        <v>463</v>
      </c>
      <c r="C2515" s="65" t="s">
        <v>99</v>
      </c>
      <c r="D2515" s="71">
        <v>9</v>
      </c>
      <c r="E2515" s="65" t="s">
        <v>1062</v>
      </c>
    </row>
    <row r="2516" spans="1:5" ht="15.75" hidden="1" thickBot="1" x14ac:dyDescent="0.3">
      <c r="A2516" s="65" t="s">
        <v>3684</v>
      </c>
      <c r="B2516" s="71">
        <v>880</v>
      </c>
      <c r="C2516" s="65" t="s">
        <v>100</v>
      </c>
      <c r="D2516" s="71">
        <v>900</v>
      </c>
      <c r="E2516" s="65" t="s">
        <v>3810</v>
      </c>
    </row>
    <row r="2517" spans="1:5" ht="15.75" hidden="1" thickBot="1" x14ac:dyDescent="0.3">
      <c r="A2517" s="65" t="s">
        <v>3684</v>
      </c>
      <c r="B2517" s="71">
        <v>880</v>
      </c>
      <c r="C2517" s="65" t="s">
        <v>100</v>
      </c>
      <c r="D2517" s="71">
        <v>879</v>
      </c>
      <c r="E2517" s="65" t="s">
        <v>3804</v>
      </c>
    </row>
    <row r="2518" spans="1:5" ht="15.75" hidden="1" thickBot="1" x14ac:dyDescent="0.3">
      <c r="A2518" s="65" t="s">
        <v>3684</v>
      </c>
      <c r="B2518" s="71">
        <v>880</v>
      </c>
      <c r="C2518" s="65" t="s">
        <v>100</v>
      </c>
      <c r="D2518" s="71">
        <v>28</v>
      </c>
      <c r="E2518" s="65" t="s">
        <v>1566</v>
      </c>
    </row>
    <row r="2519" spans="1:5" ht="15.75" hidden="1" thickBot="1" x14ac:dyDescent="0.3">
      <c r="A2519" s="65" t="s">
        <v>3684</v>
      </c>
      <c r="B2519" s="71">
        <v>880</v>
      </c>
      <c r="C2519" s="65" t="s">
        <v>100</v>
      </c>
      <c r="D2519" s="71">
        <v>4</v>
      </c>
      <c r="E2519" s="65" t="s">
        <v>1542</v>
      </c>
    </row>
    <row r="2520" spans="1:5" ht="15.75" hidden="1" thickBot="1" x14ac:dyDescent="0.3">
      <c r="A2520" s="65" t="s">
        <v>3684</v>
      </c>
      <c r="B2520" s="71">
        <v>880</v>
      </c>
      <c r="C2520" s="65" t="s">
        <v>100</v>
      </c>
      <c r="D2520" s="71">
        <v>873</v>
      </c>
      <c r="E2520" s="65" t="s">
        <v>3820</v>
      </c>
    </row>
    <row r="2521" spans="1:5" ht="15.75" hidden="1" thickBot="1" x14ac:dyDescent="0.3">
      <c r="A2521" s="65" t="s">
        <v>3684</v>
      </c>
      <c r="B2521" s="71">
        <v>880</v>
      </c>
      <c r="C2521" s="65" t="s">
        <v>100</v>
      </c>
      <c r="D2521" s="71">
        <v>5</v>
      </c>
      <c r="E2521" s="65" t="s">
        <v>1543</v>
      </c>
    </row>
    <row r="2522" spans="1:5" ht="15.75" hidden="1" thickBot="1" x14ac:dyDescent="0.3">
      <c r="A2522" s="65" t="s">
        <v>3684</v>
      </c>
      <c r="B2522" s="71">
        <v>880</v>
      </c>
      <c r="C2522" s="65" t="s">
        <v>100</v>
      </c>
      <c r="D2522" s="71">
        <v>6</v>
      </c>
      <c r="E2522" s="65" t="s">
        <v>1544</v>
      </c>
    </row>
    <row r="2523" spans="1:5" ht="15.75" hidden="1" thickBot="1" x14ac:dyDescent="0.3">
      <c r="A2523" s="65" t="s">
        <v>3684</v>
      </c>
      <c r="B2523" s="71">
        <v>880</v>
      </c>
      <c r="C2523" s="65" t="s">
        <v>100</v>
      </c>
      <c r="D2523" s="71">
        <v>8</v>
      </c>
      <c r="E2523" s="65" t="s">
        <v>1546</v>
      </c>
    </row>
    <row r="2524" spans="1:5" ht="15.75" hidden="1" thickBot="1" x14ac:dyDescent="0.3">
      <c r="A2524" s="65" t="s">
        <v>3684</v>
      </c>
      <c r="B2524" s="71">
        <v>880</v>
      </c>
      <c r="C2524" s="65" t="s">
        <v>100</v>
      </c>
      <c r="D2524" s="71">
        <v>7</v>
      </c>
      <c r="E2524" s="65" t="s">
        <v>1545</v>
      </c>
    </row>
    <row r="2525" spans="1:5" ht="15.75" hidden="1" thickBot="1" x14ac:dyDescent="0.3">
      <c r="A2525" s="65" t="s">
        <v>3684</v>
      </c>
      <c r="B2525" s="71">
        <v>880</v>
      </c>
      <c r="C2525" s="65" t="s">
        <v>100</v>
      </c>
      <c r="D2525" s="71">
        <v>29</v>
      </c>
      <c r="E2525" s="65" t="s">
        <v>1567</v>
      </c>
    </row>
    <row r="2526" spans="1:5" ht="15.75" hidden="1" thickBot="1" x14ac:dyDescent="0.3">
      <c r="A2526" s="65" t="s">
        <v>3684</v>
      </c>
      <c r="B2526" s="71">
        <v>880</v>
      </c>
      <c r="C2526" s="65" t="s">
        <v>100</v>
      </c>
      <c r="D2526" s="71">
        <v>13</v>
      </c>
      <c r="E2526" s="65" t="s">
        <v>1551</v>
      </c>
    </row>
    <row r="2527" spans="1:5" ht="15.75" hidden="1" thickBot="1" x14ac:dyDescent="0.3">
      <c r="A2527" s="65" t="s">
        <v>3684</v>
      </c>
      <c r="B2527" s="71">
        <v>880</v>
      </c>
      <c r="C2527" s="65" t="s">
        <v>100</v>
      </c>
      <c r="D2527" s="71">
        <v>14</v>
      </c>
      <c r="E2527" s="65" t="s">
        <v>1552</v>
      </c>
    </row>
    <row r="2528" spans="1:5" ht="15.75" hidden="1" thickBot="1" x14ac:dyDescent="0.3">
      <c r="A2528" s="65" t="s">
        <v>3684</v>
      </c>
      <c r="B2528" s="71">
        <v>880</v>
      </c>
      <c r="C2528" s="65" t="s">
        <v>100</v>
      </c>
      <c r="D2528" s="71">
        <v>15</v>
      </c>
      <c r="E2528" s="65" t="s">
        <v>1553</v>
      </c>
    </row>
    <row r="2529" spans="1:5" ht="15.75" hidden="1" thickBot="1" x14ac:dyDescent="0.3">
      <c r="A2529" s="65" t="s">
        <v>3684</v>
      </c>
      <c r="B2529" s="71">
        <v>880</v>
      </c>
      <c r="C2529" s="65" t="s">
        <v>100</v>
      </c>
      <c r="D2529" s="71">
        <v>16</v>
      </c>
      <c r="E2529" s="65" t="s">
        <v>1554</v>
      </c>
    </row>
    <row r="2530" spans="1:5" ht="15.75" hidden="1" thickBot="1" x14ac:dyDescent="0.3">
      <c r="A2530" s="65" t="s">
        <v>3684</v>
      </c>
      <c r="B2530" s="71">
        <v>880</v>
      </c>
      <c r="C2530" s="65" t="s">
        <v>100</v>
      </c>
      <c r="D2530" s="71">
        <v>17</v>
      </c>
      <c r="E2530" s="65" t="s">
        <v>1555</v>
      </c>
    </row>
    <row r="2531" spans="1:5" ht="15.75" hidden="1" thickBot="1" x14ac:dyDescent="0.3">
      <c r="A2531" s="65" t="s">
        <v>3684</v>
      </c>
      <c r="B2531" s="71">
        <v>880</v>
      </c>
      <c r="C2531" s="65" t="s">
        <v>100</v>
      </c>
      <c r="D2531" s="71">
        <v>18</v>
      </c>
      <c r="E2531" s="65" t="s">
        <v>1556</v>
      </c>
    </row>
    <row r="2532" spans="1:5" ht="15.75" hidden="1" thickBot="1" x14ac:dyDescent="0.3">
      <c r="A2532" s="65" t="s">
        <v>3684</v>
      </c>
      <c r="B2532" s="71">
        <v>880</v>
      </c>
      <c r="C2532" s="65" t="s">
        <v>100</v>
      </c>
      <c r="D2532" s="71">
        <v>19</v>
      </c>
      <c r="E2532" s="65" t="s">
        <v>1557</v>
      </c>
    </row>
    <row r="2533" spans="1:5" ht="15.75" hidden="1" thickBot="1" x14ac:dyDescent="0.3">
      <c r="A2533" s="65" t="s">
        <v>3684</v>
      </c>
      <c r="B2533" s="71">
        <v>880</v>
      </c>
      <c r="C2533" s="65" t="s">
        <v>100</v>
      </c>
      <c r="D2533" s="71">
        <v>20</v>
      </c>
      <c r="E2533" s="65" t="s">
        <v>1558</v>
      </c>
    </row>
    <row r="2534" spans="1:5" ht="15.75" hidden="1" thickBot="1" x14ac:dyDescent="0.3">
      <c r="A2534" s="65" t="s">
        <v>3684</v>
      </c>
      <c r="B2534" s="71">
        <v>880</v>
      </c>
      <c r="C2534" s="65" t="s">
        <v>100</v>
      </c>
      <c r="D2534" s="71">
        <v>49</v>
      </c>
      <c r="E2534" s="65" t="s">
        <v>1583</v>
      </c>
    </row>
    <row r="2535" spans="1:5" ht="15.75" hidden="1" thickBot="1" x14ac:dyDescent="0.3">
      <c r="A2535" s="65" t="s">
        <v>3684</v>
      </c>
      <c r="B2535" s="71">
        <v>880</v>
      </c>
      <c r="C2535" s="65" t="s">
        <v>100</v>
      </c>
      <c r="D2535" s="71">
        <v>21</v>
      </c>
      <c r="E2535" s="65" t="s">
        <v>1559</v>
      </c>
    </row>
    <row r="2536" spans="1:5" ht="15.75" hidden="1" thickBot="1" x14ac:dyDescent="0.3">
      <c r="A2536" s="65" t="s">
        <v>3684</v>
      </c>
      <c r="B2536" s="71">
        <v>880</v>
      </c>
      <c r="C2536" s="65" t="s">
        <v>100</v>
      </c>
      <c r="D2536" s="71">
        <v>38</v>
      </c>
      <c r="E2536" s="65" t="s">
        <v>1576</v>
      </c>
    </row>
    <row r="2537" spans="1:5" ht="15.75" hidden="1" thickBot="1" x14ac:dyDescent="0.3">
      <c r="A2537" s="65" t="s">
        <v>3684</v>
      </c>
      <c r="B2537" s="71">
        <v>880</v>
      </c>
      <c r="C2537" s="65" t="s">
        <v>100</v>
      </c>
      <c r="D2537" s="71">
        <v>22</v>
      </c>
      <c r="E2537" s="65" t="s">
        <v>1560</v>
      </c>
    </row>
    <row r="2538" spans="1:5" ht="15.75" hidden="1" thickBot="1" x14ac:dyDescent="0.3">
      <c r="A2538" s="65" t="s">
        <v>3684</v>
      </c>
      <c r="B2538" s="71">
        <v>880</v>
      </c>
      <c r="C2538" s="65" t="s">
        <v>100</v>
      </c>
      <c r="D2538" s="71">
        <v>23</v>
      </c>
      <c r="E2538" s="65" t="s">
        <v>1561</v>
      </c>
    </row>
    <row r="2539" spans="1:5" ht="15.75" hidden="1" thickBot="1" x14ac:dyDescent="0.3">
      <c r="A2539" s="65" t="s">
        <v>3684</v>
      </c>
      <c r="B2539" s="71">
        <v>880</v>
      </c>
      <c r="C2539" s="65" t="s">
        <v>100</v>
      </c>
      <c r="D2539" s="71">
        <v>36</v>
      </c>
      <c r="E2539" s="65" t="s">
        <v>1574</v>
      </c>
    </row>
    <row r="2540" spans="1:5" ht="15.75" hidden="1" thickBot="1" x14ac:dyDescent="0.3">
      <c r="A2540" s="65" t="s">
        <v>3684</v>
      </c>
      <c r="B2540" s="71">
        <v>880</v>
      </c>
      <c r="C2540" s="65" t="s">
        <v>100</v>
      </c>
      <c r="D2540" s="71">
        <v>24</v>
      </c>
      <c r="E2540" s="65" t="s">
        <v>1562</v>
      </c>
    </row>
    <row r="2541" spans="1:5" ht="15.75" hidden="1" thickBot="1" x14ac:dyDescent="0.3">
      <c r="A2541" s="65" t="s">
        <v>3684</v>
      </c>
      <c r="B2541" s="71">
        <v>880</v>
      </c>
      <c r="C2541" s="65" t="s">
        <v>100</v>
      </c>
      <c r="D2541" s="71">
        <v>25</v>
      </c>
      <c r="E2541" s="65" t="s">
        <v>1563</v>
      </c>
    </row>
    <row r="2542" spans="1:5" ht="15.75" hidden="1" thickBot="1" x14ac:dyDescent="0.3">
      <c r="A2542" s="65" t="s">
        <v>3684</v>
      </c>
      <c r="B2542" s="71">
        <v>880</v>
      </c>
      <c r="C2542" s="65" t="s">
        <v>100</v>
      </c>
      <c r="D2542" s="71">
        <v>41</v>
      </c>
      <c r="E2542" s="65" t="s">
        <v>1579</v>
      </c>
    </row>
    <row r="2543" spans="1:5" ht="15.75" hidden="1" thickBot="1" x14ac:dyDescent="0.3">
      <c r="A2543" s="65" t="s">
        <v>3684</v>
      </c>
      <c r="B2543" s="71">
        <v>880</v>
      </c>
      <c r="C2543" s="65" t="s">
        <v>100</v>
      </c>
      <c r="D2543" s="71">
        <v>26</v>
      </c>
      <c r="E2543" s="65" t="s">
        <v>1564</v>
      </c>
    </row>
    <row r="2544" spans="1:5" ht="15.75" hidden="1" thickBot="1" x14ac:dyDescent="0.3">
      <c r="A2544" s="65" t="s">
        <v>3684</v>
      </c>
      <c r="B2544" s="71">
        <v>880</v>
      </c>
      <c r="C2544" s="65" t="s">
        <v>100</v>
      </c>
      <c r="D2544" s="71">
        <v>27</v>
      </c>
      <c r="E2544" s="65" t="s">
        <v>1565</v>
      </c>
    </row>
    <row r="2545" spans="1:5" ht="15.75" hidden="1" thickBot="1" x14ac:dyDescent="0.3">
      <c r="A2545" s="65" t="s">
        <v>3684</v>
      </c>
      <c r="B2545" s="71">
        <v>880</v>
      </c>
      <c r="C2545" s="65" t="s">
        <v>100</v>
      </c>
      <c r="D2545" s="71">
        <v>9</v>
      </c>
      <c r="E2545" s="65" t="s">
        <v>1547</v>
      </c>
    </row>
    <row r="2546" spans="1:5" ht="15.75" hidden="1" thickBot="1" x14ac:dyDescent="0.3">
      <c r="A2546" s="65" t="s">
        <v>3684</v>
      </c>
      <c r="B2546" s="71">
        <v>880</v>
      </c>
      <c r="C2546" s="65" t="s">
        <v>100</v>
      </c>
      <c r="D2546" s="71">
        <v>1</v>
      </c>
      <c r="E2546" s="65" t="s">
        <v>1539</v>
      </c>
    </row>
    <row r="2547" spans="1:5" ht="15.75" hidden="1" thickBot="1" x14ac:dyDescent="0.3">
      <c r="A2547" s="65" t="s">
        <v>3684</v>
      </c>
      <c r="B2547" s="71">
        <v>880</v>
      </c>
      <c r="C2547" s="65" t="s">
        <v>100</v>
      </c>
      <c r="D2547" s="71">
        <v>10</v>
      </c>
      <c r="E2547" s="65" t="s">
        <v>1548</v>
      </c>
    </row>
    <row r="2548" spans="1:5" ht="15.75" hidden="1" thickBot="1" x14ac:dyDescent="0.3">
      <c r="A2548" s="65" t="s">
        <v>3684</v>
      </c>
      <c r="B2548" s="71">
        <v>880</v>
      </c>
      <c r="C2548" s="65" t="s">
        <v>100</v>
      </c>
      <c r="D2548" s="71">
        <v>11</v>
      </c>
      <c r="E2548" s="65" t="s">
        <v>1549</v>
      </c>
    </row>
    <row r="2549" spans="1:5" ht="15.75" hidden="1" thickBot="1" x14ac:dyDescent="0.3">
      <c r="A2549" s="65" t="s">
        <v>3684</v>
      </c>
      <c r="B2549" s="71">
        <v>880</v>
      </c>
      <c r="C2549" s="65" t="s">
        <v>100</v>
      </c>
      <c r="D2549" s="71">
        <v>2</v>
      </c>
      <c r="E2549" s="65" t="s">
        <v>1540</v>
      </c>
    </row>
    <row r="2550" spans="1:5" ht="15.75" hidden="1" thickBot="1" x14ac:dyDescent="0.3">
      <c r="A2550" s="65" t="s">
        <v>3684</v>
      </c>
      <c r="B2550" s="71">
        <v>880</v>
      </c>
      <c r="C2550" s="65" t="s">
        <v>100</v>
      </c>
      <c r="D2550" s="71">
        <v>870</v>
      </c>
      <c r="E2550" s="65" t="s">
        <v>3817</v>
      </c>
    </row>
    <row r="2551" spans="1:5" ht="15.75" hidden="1" thickBot="1" x14ac:dyDescent="0.3">
      <c r="A2551" s="65" t="s">
        <v>3684</v>
      </c>
      <c r="B2551" s="71">
        <v>880</v>
      </c>
      <c r="C2551" s="65" t="s">
        <v>100</v>
      </c>
      <c r="D2551" s="71">
        <v>39</v>
      </c>
      <c r="E2551" s="65" t="s">
        <v>1577</v>
      </c>
    </row>
    <row r="2552" spans="1:5" ht="15.75" hidden="1" thickBot="1" x14ac:dyDescent="0.3">
      <c r="A2552" s="65" t="s">
        <v>3684</v>
      </c>
      <c r="B2552" s="71">
        <v>880</v>
      </c>
      <c r="C2552" s="65" t="s">
        <v>100</v>
      </c>
      <c r="D2552" s="71">
        <v>37</v>
      </c>
      <c r="E2552" s="65" t="s">
        <v>1575</v>
      </c>
    </row>
    <row r="2553" spans="1:5" ht="15.75" hidden="1" thickBot="1" x14ac:dyDescent="0.3">
      <c r="A2553" s="65" t="s">
        <v>3684</v>
      </c>
      <c r="B2553" s="71">
        <v>880</v>
      </c>
      <c r="C2553" s="65" t="s">
        <v>100</v>
      </c>
      <c r="D2553" s="71">
        <v>30</v>
      </c>
      <c r="E2553" s="65" t="s">
        <v>1568</v>
      </c>
    </row>
    <row r="2554" spans="1:5" ht="15.75" hidden="1" thickBot="1" x14ac:dyDescent="0.3">
      <c r="A2554" s="65" t="s">
        <v>3684</v>
      </c>
      <c r="B2554" s="71">
        <v>880</v>
      </c>
      <c r="C2554" s="65" t="s">
        <v>100</v>
      </c>
      <c r="D2554" s="71">
        <v>871</v>
      </c>
      <c r="E2554" s="65" t="s">
        <v>3818</v>
      </c>
    </row>
    <row r="2555" spans="1:5" ht="15.75" hidden="1" thickBot="1" x14ac:dyDescent="0.3">
      <c r="A2555" s="65" t="s">
        <v>3684</v>
      </c>
      <c r="B2555" s="71">
        <v>880</v>
      </c>
      <c r="C2555" s="65" t="s">
        <v>100</v>
      </c>
      <c r="D2555" s="71">
        <v>31</v>
      </c>
      <c r="E2555" s="65" t="s">
        <v>1569</v>
      </c>
    </row>
    <row r="2556" spans="1:5" ht="15.75" hidden="1" thickBot="1" x14ac:dyDescent="0.3">
      <c r="A2556" s="65" t="s">
        <v>3684</v>
      </c>
      <c r="B2556" s="71">
        <v>880</v>
      </c>
      <c r="C2556" s="65" t="s">
        <v>100</v>
      </c>
      <c r="D2556" s="71">
        <v>32</v>
      </c>
      <c r="E2556" s="65" t="s">
        <v>1570</v>
      </c>
    </row>
    <row r="2557" spans="1:5" ht="15.75" hidden="1" thickBot="1" x14ac:dyDescent="0.3">
      <c r="A2557" s="65" t="s">
        <v>3684</v>
      </c>
      <c r="B2557" s="71">
        <v>880</v>
      </c>
      <c r="C2557" s="65" t="s">
        <v>100</v>
      </c>
      <c r="D2557" s="71">
        <v>42</v>
      </c>
      <c r="E2557" s="65" t="s">
        <v>1580</v>
      </c>
    </row>
    <row r="2558" spans="1:5" ht="15.75" hidden="1" thickBot="1" x14ac:dyDescent="0.3">
      <c r="A2558" s="65" t="s">
        <v>3684</v>
      </c>
      <c r="B2558" s="71">
        <v>880</v>
      </c>
      <c r="C2558" s="65" t="s">
        <v>100</v>
      </c>
      <c r="D2558" s="71">
        <v>33</v>
      </c>
      <c r="E2558" s="65" t="s">
        <v>1571</v>
      </c>
    </row>
    <row r="2559" spans="1:5" ht="15.75" hidden="1" thickBot="1" x14ac:dyDescent="0.3">
      <c r="A2559" s="65" t="s">
        <v>3684</v>
      </c>
      <c r="B2559" s="71">
        <v>880</v>
      </c>
      <c r="C2559" s="65" t="s">
        <v>100</v>
      </c>
      <c r="D2559" s="71">
        <v>3</v>
      </c>
      <c r="E2559" s="65" t="s">
        <v>1541</v>
      </c>
    </row>
    <row r="2560" spans="1:5" ht="15.75" hidden="1" thickBot="1" x14ac:dyDescent="0.3">
      <c r="A2560" s="65" t="s">
        <v>3684</v>
      </c>
      <c r="B2560" s="71">
        <v>880</v>
      </c>
      <c r="C2560" s="65" t="s">
        <v>100</v>
      </c>
      <c r="D2560" s="71">
        <v>12</v>
      </c>
      <c r="E2560" s="65" t="s">
        <v>1550</v>
      </c>
    </row>
    <row r="2561" spans="1:5" ht="15.75" hidden="1" thickBot="1" x14ac:dyDescent="0.3">
      <c r="A2561" s="65" t="s">
        <v>3684</v>
      </c>
      <c r="B2561" s="71">
        <v>880</v>
      </c>
      <c r="C2561" s="65" t="s">
        <v>100</v>
      </c>
      <c r="D2561" s="71">
        <v>40</v>
      </c>
      <c r="E2561" s="65" t="s">
        <v>1578</v>
      </c>
    </row>
    <row r="2562" spans="1:5" ht="15.75" hidden="1" thickBot="1" x14ac:dyDescent="0.3">
      <c r="A2562" s="65" t="s">
        <v>3684</v>
      </c>
      <c r="B2562" s="71">
        <v>880</v>
      </c>
      <c r="C2562" s="65" t="s">
        <v>100</v>
      </c>
      <c r="D2562" s="71">
        <v>34</v>
      </c>
      <c r="E2562" s="65" t="s">
        <v>1572</v>
      </c>
    </row>
    <row r="2563" spans="1:5" ht="15.75" hidden="1" thickBot="1" x14ac:dyDescent="0.3">
      <c r="A2563" s="65" t="s">
        <v>3684</v>
      </c>
      <c r="B2563" s="71">
        <v>880</v>
      </c>
      <c r="C2563" s="65" t="s">
        <v>100</v>
      </c>
      <c r="D2563" s="71">
        <v>35</v>
      </c>
      <c r="E2563" s="65" t="s">
        <v>1573</v>
      </c>
    </row>
    <row r="2564" spans="1:5" ht="15.75" hidden="1" thickBot="1" x14ac:dyDescent="0.3">
      <c r="A2564" s="65" t="s">
        <v>3684</v>
      </c>
      <c r="B2564" s="71">
        <v>880</v>
      </c>
      <c r="C2564" s="65" t="s">
        <v>100</v>
      </c>
      <c r="D2564" s="71">
        <v>45</v>
      </c>
      <c r="E2564" s="65" t="s">
        <v>1581</v>
      </c>
    </row>
    <row r="2565" spans="1:5" ht="15.75" hidden="1" thickBot="1" x14ac:dyDescent="0.3">
      <c r="A2565" s="65" t="s">
        <v>3684</v>
      </c>
      <c r="B2565" s="71">
        <v>880</v>
      </c>
      <c r="C2565" s="65" t="s">
        <v>100</v>
      </c>
      <c r="D2565" s="71">
        <v>46</v>
      </c>
      <c r="E2565" s="65" t="s">
        <v>1582</v>
      </c>
    </row>
    <row r="2566" spans="1:5" ht="15.75" hidden="1" thickBot="1" x14ac:dyDescent="0.3">
      <c r="A2566" s="65" t="s">
        <v>3684</v>
      </c>
      <c r="B2566" s="71">
        <v>880</v>
      </c>
      <c r="C2566" s="65" t="s">
        <v>100</v>
      </c>
      <c r="D2566" s="71">
        <v>89</v>
      </c>
      <c r="E2566" s="65" t="s">
        <v>1584</v>
      </c>
    </row>
    <row r="2567" spans="1:5" ht="15.75" hidden="1" thickBot="1" x14ac:dyDescent="0.3">
      <c r="A2567" s="65" t="s">
        <v>3684</v>
      </c>
      <c r="B2567" s="71">
        <v>880</v>
      </c>
      <c r="C2567" s="65" t="s">
        <v>100</v>
      </c>
      <c r="D2567" s="71">
        <v>93</v>
      </c>
      <c r="E2567" s="65" t="s">
        <v>1588</v>
      </c>
    </row>
    <row r="2568" spans="1:5" ht="15.75" hidden="1" thickBot="1" x14ac:dyDescent="0.3">
      <c r="A2568" s="65" t="s">
        <v>3684</v>
      </c>
      <c r="B2568" s="71">
        <v>880</v>
      </c>
      <c r="C2568" s="65" t="s">
        <v>100</v>
      </c>
      <c r="D2568" s="71">
        <v>880</v>
      </c>
      <c r="E2568" s="65" t="s">
        <v>3805</v>
      </c>
    </row>
    <row r="2569" spans="1:5" ht="15.75" hidden="1" thickBot="1" x14ac:dyDescent="0.3">
      <c r="A2569" s="65" t="s">
        <v>3684</v>
      </c>
      <c r="B2569" s="71">
        <v>880</v>
      </c>
      <c r="C2569" s="65" t="s">
        <v>100</v>
      </c>
      <c r="D2569" s="71">
        <v>90</v>
      </c>
      <c r="E2569" s="65" t="s">
        <v>1585</v>
      </c>
    </row>
    <row r="2570" spans="1:5" ht="15.75" hidden="1" thickBot="1" x14ac:dyDescent="0.3">
      <c r="A2570" s="65" t="s">
        <v>3684</v>
      </c>
      <c r="B2570" s="71">
        <v>880</v>
      </c>
      <c r="C2570" s="65" t="s">
        <v>100</v>
      </c>
      <c r="D2570" s="71">
        <v>91</v>
      </c>
      <c r="E2570" s="65" t="s">
        <v>1586</v>
      </c>
    </row>
    <row r="2571" spans="1:5" ht="15.75" hidden="1" thickBot="1" x14ac:dyDescent="0.3">
      <c r="A2571" s="65" t="s">
        <v>3684</v>
      </c>
      <c r="B2571" s="71">
        <v>880</v>
      </c>
      <c r="C2571" s="65" t="s">
        <v>100</v>
      </c>
      <c r="D2571" s="71">
        <v>92</v>
      </c>
      <c r="E2571" s="65" t="s">
        <v>1587</v>
      </c>
    </row>
    <row r="2572" spans="1:5" ht="15.75" hidden="1" thickBot="1" x14ac:dyDescent="0.3">
      <c r="A2572" s="65" t="s">
        <v>3684</v>
      </c>
      <c r="B2572" s="71">
        <v>880</v>
      </c>
      <c r="C2572" s="65" t="s">
        <v>100</v>
      </c>
      <c r="D2572" s="71">
        <v>133</v>
      </c>
      <c r="E2572" s="65" t="s">
        <v>1589</v>
      </c>
    </row>
    <row r="2573" spans="1:5" ht="15.75" hidden="1" thickBot="1" x14ac:dyDescent="0.3">
      <c r="A2573" s="65" t="s">
        <v>3684</v>
      </c>
      <c r="B2573" s="71">
        <v>880</v>
      </c>
      <c r="C2573" s="65" t="s">
        <v>100</v>
      </c>
      <c r="D2573" s="71">
        <v>889</v>
      </c>
      <c r="E2573" s="65" t="s">
        <v>1641</v>
      </c>
    </row>
    <row r="2574" spans="1:5" ht="15.75" hidden="1" thickBot="1" x14ac:dyDescent="0.3">
      <c r="A2574" s="65" t="s">
        <v>3684</v>
      </c>
      <c r="B2574" s="71">
        <v>880</v>
      </c>
      <c r="C2574" s="65" t="s">
        <v>100</v>
      </c>
      <c r="D2574" s="71">
        <v>176</v>
      </c>
      <c r="E2574" s="65" t="s">
        <v>1591</v>
      </c>
    </row>
    <row r="2575" spans="1:5" ht="15.75" hidden="1" thickBot="1" x14ac:dyDescent="0.3">
      <c r="A2575" s="65" t="s">
        <v>3684</v>
      </c>
      <c r="B2575" s="71">
        <v>880</v>
      </c>
      <c r="C2575" s="65" t="s">
        <v>100</v>
      </c>
      <c r="D2575" s="71">
        <v>877</v>
      </c>
      <c r="E2575" s="65" t="s">
        <v>1635</v>
      </c>
    </row>
    <row r="2576" spans="1:5" ht="15.75" hidden="1" thickBot="1" x14ac:dyDescent="0.3">
      <c r="A2576" s="65" t="s">
        <v>3684</v>
      </c>
      <c r="B2576" s="71">
        <v>880</v>
      </c>
      <c r="C2576" s="65" t="s">
        <v>100</v>
      </c>
      <c r="D2576" s="71">
        <v>134</v>
      </c>
      <c r="E2576" s="65" t="s">
        <v>1590</v>
      </c>
    </row>
    <row r="2577" spans="1:5" ht="15.75" hidden="1" thickBot="1" x14ac:dyDescent="0.3">
      <c r="A2577" s="65" t="s">
        <v>3684</v>
      </c>
      <c r="B2577" s="71">
        <v>880</v>
      </c>
      <c r="C2577" s="65" t="s">
        <v>100</v>
      </c>
      <c r="D2577" s="71">
        <v>177</v>
      </c>
      <c r="E2577" s="65" t="s">
        <v>1592</v>
      </c>
    </row>
    <row r="2578" spans="1:5" ht="15.75" hidden="1" thickBot="1" x14ac:dyDescent="0.3">
      <c r="A2578" s="65" t="s">
        <v>3684</v>
      </c>
      <c r="B2578" s="71">
        <v>880</v>
      </c>
      <c r="C2578" s="65" t="s">
        <v>100</v>
      </c>
      <c r="D2578" s="71">
        <v>178</v>
      </c>
      <c r="E2578" s="65" t="s">
        <v>1593</v>
      </c>
    </row>
    <row r="2579" spans="1:5" ht="15.75" hidden="1" thickBot="1" x14ac:dyDescent="0.3">
      <c r="A2579" s="65" t="s">
        <v>3684</v>
      </c>
      <c r="B2579" s="71">
        <v>880</v>
      </c>
      <c r="C2579" s="65" t="s">
        <v>100</v>
      </c>
      <c r="D2579" s="71">
        <v>180</v>
      </c>
      <c r="E2579" s="65" t="s">
        <v>1595</v>
      </c>
    </row>
    <row r="2580" spans="1:5" ht="15.75" hidden="1" thickBot="1" x14ac:dyDescent="0.3">
      <c r="A2580" s="65" t="s">
        <v>3684</v>
      </c>
      <c r="B2580" s="71">
        <v>880</v>
      </c>
      <c r="C2580" s="65" t="s">
        <v>100</v>
      </c>
      <c r="D2580" s="71">
        <v>886</v>
      </c>
      <c r="E2580" s="65" t="s">
        <v>1640</v>
      </c>
    </row>
    <row r="2581" spans="1:5" ht="15.75" hidden="1" thickBot="1" x14ac:dyDescent="0.3">
      <c r="A2581" s="65" t="s">
        <v>3684</v>
      </c>
      <c r="B2581" s="71">
        <v>880</v>
      </c>
      <c r="C2581" s="65" t="s">
        <v>100</v>
      </c>
      <c r="D2581" s="71">
        <v>182</v>
      </c>
      <c r="E2581" s="65" t="s">
        <v>1597</v>
      </c>
    </row>
    <row r="2582" spans="1:5" ht="15.75" hidden="1" thickBot="1" x14ac:dyDescent="0.3">
      <c r="A2582" s="65" t="s">
        <v>3684</v>
      </c>
      <c r="B2582" s="71">
        <v>880</v>
      </c>
      <c r="C2582" s="65" t="s">
        <v>100</v>
      </c>
      <c r="D2582" s="71">
        <v>181</v>
      </c>
      <c r="E2582" s="65" t="s">
        <v>1596</v>
      </c>
    </row>
    <row r="2583" spans="1:5" ht="15.75" hidden="1" thickBot="1" x14ac:dyDescent="0.3">
      <c r="A2583" s="65" t="s">
        <v>3684</v>
      </c>
      <c r="B2583" s="71">
        <v>880</v>
      </c>
      <c r="C2583" s="65" t="s">
        <v>100</v>
      </c>
      <c r="D2583" s="71">
        <v>179</v>
      </c>
      <c r="E2583" s="65" t="s">
        <v>1594</v>
      </c>
    </row>
    <row r="2584" spans="1:5" ht="15.75" hidden="1" thickBot="1" x14ac:dyDescent="0.3">
      <c r="A2584" s="65" t="s">
        <v>3684</v>
      </c>
      <c r="B2584" s="71">
        <v>880</v>
      </c>
      <c r="C2584" s="65" t="s">
        <v>100</v>
      </c>
      <c r="D2584" s="71">
        <v>872</v>
      </c>
      <c r="E2584" s="65" t="s">
        <v>3819</v>
      </c>
    </row>
    <row r="2585" spans="1:5" ht="15.75" hidden="1" thickBot="1" x14ac:dyDescent="0.3">
      <c r="A2585" s="65" t="s">
        <v>3684</v>
      </c>
      <c r="B2585" s="71">
        <v>880</v>
      </c>
      <c r="C2585" s="65" t="s">
        <v>100</v>
      </c>
      <c r="D2585" s="71">
        <v>878</v>
      </c>
      <c r="E2585" s="65" t="s">
        <v>1636</v>
      </c>
    </row>
    <row r="2586" spans="1:5" ht="15.75" hidden="1" thickBot="1" x14ac:dyDescent="0.3">
      <c r="A2586" s="65" t="s">
        <v>3684</v>
      </c>
      <c r="B2586" s="71">
        <v>880</v>
      </c>
      <c r="C2586" s="65" t="s">
        <v>100</v>
      </c>
      <c r="D2586" s="71">
        <v>311</v>
      </c>
      <c r="E2586" s="65" t="s">
        <v>1600</v>
      </c>
    </row>
    <row r="2587" spans="1:5" ht="15.75" hidden="1" thickBot="1" x14ac:dyDescent="0.3">
      <c r="A2587" s="65" t="s">
        <v>3684</v>
      </c>
      <c r="B2587" s="71">
        <v>880</v>
      </c>
      <c r="C2587" s="65" t="s">
        <v>100</v>
      </c>
      <c r="D2587" s="71">
        <v>309</v>
      </c>
      <c r="E2587" s="65" t="s">
        <v>1598</v>
      </c>
    </row>
    <row r="2588" spans="1:5" ht="15.75" hidden="1" thickBot="1" x14ac:dyDescent="0.3">
      <c r="A2588" s="65" t="s">
        <v>3684</v>
      </c>
      <c r="B2588" s="71">
        <v>880</v>
      </c>
      <c r="C2588" s="65" t="s">
        <v>100</v>
      </c>
      <c r="D2588" s="71">
        <v>310</v>
      </c>
      <c r="E2588" s="65" t="s">
        <v>1599</v>
      </c>
    </row>
    <row r="2589" spans="1:5" ht="15.75" hidden="1" thickBot="1" x14ac:dyDescent="0.3">
      <c r="A2589" s="65" t="s">
        <v>3684</v>
      </c>
      <c r="B2589" s="71">
        <v>880</v>
      </c>
      <c r="C2589" s="65" t="s">
        <v>100</v>
      </c>
      <c r="D2589" s="71">
        <v>313</v>
      </c>
      <c r="E2589" s="65" t="s">
        <v>1601</v>
      </c>
    </row>
    <row r="2590" spans="1:5" ht="15.75" hidden="1" thickBot="1" x14ac:dyDescent="0.3">
      <c r="A2590" s="65" t="s">
        <v>3684</v>
      </c>
      <c r="B2590" s="71">
        <v>880</v>
      </c>
      <c r="C2590" s="65" t="s">
        <v>100</v>
      </c>
      <c r="D2590" s="71">
        <v>315</v>
      </c>
      <c r="E2590" s="65" t="s">
        <v>1602</v>
      </c>
    </row>
    <row r="2591" spans="1:5" ht="15.75" hidden="1" thickBot="1" x14ac:dyDescent="0.3">
      <c r="A2591" s="65" t="s">
        <v>3684</v>
      </c>
      <c r="B2591" s="71">
        <v>880</v>
      </c>
      <c r="C2591" s="65" t="s">
        <v>100</v>
      </c>
      <c r="D2591" s="71">
        <v>874</v>
      </c>
      <c r="E2591" s="65" t="s">
        <v>3803</v>
      </c>
    </row>
    <row r="2592" spans="1:5" ht="15.75" hidden="1" thickBot="1" x14ac:dyDescent="0.3">
      <c r="A2592" s="65" t="s">
        <v>3684</v>
      </c>
      <c r="B2592" s="71">
        <v>880</v>
      </c>
      <c r="C2592" s="65" t="s">
        <v>100</v>
      </c>
      <c r="D2592" s="71">
        <v>353</v>
      </c>
      <c r="E2592" s="65" t="s">
        <v>1603</v>
      </c>
    </row>
    <row r="2593" spans="1:5" ht="15.75" hidden="1" thickBot="1" x14ac:dyDescent="0.3">
      <c r="A2593" s="65" t="s">
        <v>3684</v>
      </c>
      <c r="B2593" s="71">
        <v>880</v>
      </c>
      <c r="C2593" s="65" t="s">
        <v>100</v>
      </c>
      <c r="D2593" s="71">
        <v>354</v>
      </c>
      <c r="E2593" s="65" t="s">
        <v>1604</v>
      </c>
    </row>
    <row r="2594" spans="1:5" ht="15.75" hidden="1" thickBot="1" x14ac:dyDescent="0.3">
      <c r="A2594" s="65" t="s">
        <v>3684</v>
      </c>
      <c r="B2594" s="71">
        <v>880</v>
      </c>
      <c r="C2594" s="65" t="s">
        <v>100</v>
      </c>
      <c r="D2594" s="71">
        <v>355</v>
      </c>
      <c r="E2594" s="65" t="s">
        <v>1605</v>
      </c>
    </row>
    <row r="2595" spans="1:5" ht="15.75" hidden="1" thickBot="1" x14ac:dyDescent="0.3">
      <c r="A2595" s="65" t="s">
        <v>3684</v>
      </c>
      <c r="B2595" s="71">
        <v>880</v>
      </c>
      <c r="C2595" s="65" t="s">
        <v>100</v>
      </c>
      <c r="D2595" s="71">
        <v>359</v>
      </c>
      <c r="E2595" s="65" t="s">
        <v>1609</v>
      </c>
    </row>
    <row r="2596" spans="1:5" ht="15.75" hidden="1" thickBot="1" x14ac:dyDescent="0.3">
      <c r="A2596" s="65" t="s">
        <v>3684</v>
      </c>
      <c r="B2596" s="71">
        <v>880</v>
      </c>
      <c r="C2596" s="65" t="s">
        <v>100</v>
      </c>
      <c r="D2596" s="71">
        <v>356</v>
      </c>
      <c r="E2596" s="65" t="s">
        <v>1606</v>
      </c>
    </row>
    <row r="2597" spans="1:5" ht="15.75" hidden="1" thickBot="1" x14ac:dyDescent="0.3">
      <c r="A2597" s="65" t="s">
        <v>3684</v>
      </c>
      <c r="B2597" s="71">
        <v>880</v>
      </c>
      <c r="C2597" s="65" t="s">
        <v>100</v>
      </c>
      <c r="D2597" s="71">
        <v>357</v>
      </c>
      <c r="E2597" s="65" t="s">
        <v>1607</v>
      </c>
    </row>
    <row r="2598" spans="1:5" ht="15.75" hidden="1" thickBot="1" x14ac:dyDescent="0.3">
      <c r="A2598" s="65" t="s">
        <v>3684</v>
      </c>
      <c r="B2598" s="71">
        <v>880</v>
      </c>
      <c r="C2598" s="65" t="s">
        <v>100</v>
      </c>
      <c r="D2598" s="71">
        <v>358</v>
      </c>
      <c r="E2598" s="65" t="s">
        <v>1608</v>
      </c>
    </row>
    <row r="2599" spans="1:5" ht="15.75" hidden="1" thickBot="1" x14ac:dyDescent="0.3">
      <c r="A2599" s="65" t="s">
        <v>3684</v>
      </c>
      <c r="B2599" s="71">
        <v>880</v>
      </c>
      <c r="C2599" s="65" t="s">
        <v>100</v>
      </c>
      <c r="D2599" s="71">
        <v>901</v>
      </c>
      <c r="E2599" s="65" t="s">
        <v>3811</v>
      </c>
    </row>
    <row r="2600" spans="1:5" ht="15.75" hidden="1" thickBot="1" x14ac:dyDescent="0.3">
      <c r="A2600" s="65" t="s">
        <v>3684</v>
      </c>
      <c r="B2600" s="71">
        <v>880</v>
      </c>
      <c r="C2600" s="65" t="s">
        <v>100</v>
      </c>
      <c r="D2600" s="71">
        <v>456</v>
      </c>
      <c r="E2600" s="65" t="s">
        <v>1610</v>
      </c>
    </row>
    <row r="2601" spans="1:5" ht="15.75" hidden="1" thickBot="1" x14ac:dyDescent="0.3">
      <c r="A2601" s="65" t="s">
        <v>3684</v>
      </c>
      <c r="B2601" s="71">
        <v>880</v>
      </c>
      <c r="C2601" s="65" t="s">
        <v>100</v>
      </c>
      <c r="D2601" s="71">
        <v>875</v>
      </c>
      <c r="E2601" s="65" t="s">
        <v>1633</v>
      </c>
    </row>
    <row r="2602" spans="1:5" ht="15.75" hidden="1" thickBot="1" x14ac:dyDescent="0.3">
      <c r="A2602" s="65" t="s">
        <v>3684</v>
      </c>
      <c r="B2602" s="71">
        <v>880</v>
      </c>
      <c r="C2602" s="65" t="s">
        <v>100</v>
      </c>
      <c r="D2602" s="71">
        <v>890</v>
      </c>
      <c r="E2602" s="65" t="s">
        <v>1642</v>
      </c>
    </row>
    <row r="2603" spans="1:5" ht="15.75" hidden="1" thickBot="1" x14ac:dyDescent="0.3">
      <c r="A2603" s="65" t="s">
        <v>3684</v>
      </c>
      <c r="B2603" s="71">
        <v>880</v>
      </c>
      <c r="C2603" s="65" t="s">
        <v>100</v>
      </c>
      <c r="D2603" s="71">
        <v>883</v>
      </c>
      <c r="E2603" s="65" t="s">
        <v>3806</v>
      </c>
    </row>
    <row r="2604" spans="1:5" ht="15.75" hidden="1" thickBot="1" x14ac:dyDescent="0.3">
      <c r="A2604" s="65" t="s">
        <v>3684</v>
      </c>
      <c r="B2604" s="71">
        <v>880</v>
      </c>
      <c r="C2604" s="65" t="s">
        <v>100</v>
      </c>
      <c r="D2604" s="71">
        <v>500</v>
      </c>
      <c r="E2604" s="65" t="s">
        <v>1611</v>
      </c>
    </row>
    <row r="2605" spans="1:5" ht="15.75" hidden="1" thickBot="1" x14ac:dyDescent="0.3">
      <c r="A2605" s="65" t="s">
        <v>3684</v>
      </c>
      <c r="B2605" s="71">
        <v>880</v>
      </c>
      <c r="C2605" s="65" t="s">
        <v>100</v>
      </c>
      <c r="D2605" s="71">
        <v>888</v>
      </c>
      <c r="E2605" s="65" t="s">
        <v>3808</v>
      </c>
    </row>
    <row r="2606" spans="1:5" ht="15.75" hidden="1" thickBot="1" x14ac:dyDescent="0.3">
      <c r="A2606" s="65" t="s">
        <v>3684</v>
      </c>
      <c r="B2606" s="71">
        <v>880</v>
      </c>
      <c r="C2606" s="65" t="s">
        <v>100</v>
      </c>
      <c r="D2606" s="71">
        <v>544</v>
      </c>
      <c r="E2606" s="65" t="s">
        <v>1612</v>
      </c>
    </row>
    <row r="2607" spans="1:5" ht="15.75" hidden="1" thickBot="1" x14ac:dyDescent="0.3">
      <c r="A2607" s="65" t="s">
        <v>3684</v>
      </c>
      <c r="B2607" s="71">
        <v>880</v>
      </c>
      <c r="C2607" s="65" t="s">
        <v>100</v>
      </c>
      <c r="D2607" s="71">
        <v>887</v>
      </c>
      <c r="E2607" s="65" t="s">
        <v>3807</v>
      </c>
    </row>
    <row r="2608" spans="1:5" ht="15.75" hidden="1" thickBot="1" x14ac:dyDescent="0.3">
      <c r="A2608" s="65" t="s">
        <v>3684</v>
      </c>
      <c r="B2608" s="71">
        <v>880</v>
      </c>
      <c r="C2608" s="65" t="s">
        <v>100</v>
      </c>
      <c r="D2608" s="71">
        <v>588</v>
      </c>
      <c r="E2608" s="65" t="s">
        <v>1613</v>
      </c>
    </row>
    <row r="2609" spans="1:5" ht="15.75" hidden="1" thickBot="1" x14ac:dyDescent="0.3">
      <c r="A2609" s="65" t="s">
        <v>3684</v>
      </c>
      <c r="B2609" s="71">
        <v>880</v>
      </c>
      <c r="C2609" s="65" t="s">
        <v>100</v>
      </c>
      <c r="D2609" s="71">
        <v>589</v>
      </c>
      <c r="E2609" s="65" t="s">
        <v>1614</v>
      </c>
    </row>
    <row r="2610" spans="1:5" ht="15.75" hidden="1" thickBot="1" x14ac:dyDescent="0.3">
      <c r="A2610" s="65" t="s">
        <v>3684</v>
      </c>
      <c r="B2610" s="71">
        <v>880</v>
      </c>
      <c r="C2610" s="65" t="s">
        <v>100</v>
      </c>
      <c r="D2610" s="71">
        <v>590</v>
      </c>
      <c r="E2610" s="65" t="s">
        <v>1615</v>
      </c>
    </row>
    <row r="2611" spans="1:5" ht="15.75" hidden="1" thickBot="1" x14ac:dyDescent="0.3">
      <c r="A2611" s="65" t="s">
        <v>3684</v>
      </c>
      <c r="B2611" s="71">
        <v>880</v>
      </c>
      <c r="C2611" s="65" t="s">
        <v>100</v>
      </c>
      <c r="D2611" s="71">
        <v>632</v>
      </c>
      <c r="E2611" s="65" t="s">
        <v>1616</v>
      </c>
    </row>
    <row r="2612" spans="1:5" ht="15.75" hidden="1" thickBot="1" x14ac:dyDescent="0.3">
      <c r="A2612" s="65" t="s">
        <v>3684</v>
      </c>
      <c r="B2612" s="71">
        <v>880</v>
      </c>
      <c r="C2612" s="65" t="s">
        <v>100</v>
      </c>
      <c r="D2612" s="71">
        <v>633</v>
      </c>
      <c r="E2612" s="65" t="s">
        <v>1617</v>
      </c>
    </row>
    <row r="2613" spans="1:5" ht="15.75" hidden="1" thickBot="1" x14ac:dyDescent="0.3">
      <c r="A2613" s="65" t="s">
        <v>3684</v>
      </c>
      <c r="B2613" s="71">
        <v>880</v>
      </c>
      <c r="C2613" s="65" t="s">
        <v>100</v>
      </c>
      <c r="D2613" s="71">
        <v>884</v>
      </c>
      <c r="E2613" s="65" t="s">
        <v>1638</v>
      </c>
    </row>
    <row r="2614" spans="1:5" ht="15.75" hidden="1" thickBot="1" x14ac:dyDescent="0.3">
      <c r="A2614" s="65" t="s">
        <v>3684</v>
      </c>
      <c r="B2614" s="71">
        <v>880</v>
      </c>
      <c r="C2614" s="65" t="s">
        <v>100</v>
      </c>
      <c r="D2614" s="71">
        <v>634</v>
      </c>
      <c r="E2614" s="65" t="s">
        <v>1618</v>
      </c>
    </row>
    <row r="2615" spans="1:5" ht="15.75" hidden="1" thickBot="1" x14ac:dyDescent="0.3">
      <c r="A2615" s="65" t="s">
        <v>3684</v>
      </c>
      <c r="B2615" s="71">
        <v>880</v>
      </c>
      <c r="C2615" s="65" t="s">
        <v>100</v>
      </c>
      <c r="D2615" s="71">
        <v>635</v>
      </c>
      <c r="E2615" s="65" t="s">
        <v>1619</v>
      </c>
    </row>
    <row r="2616" spans="1:5" ht="15.75" hidden="1" thickBot="1" x14ac:dyDescent="0.3">
      <c r="A2616" s="65" t="s">
        <v>3684</v>
      </c>
      <c r="B2616" s="71">
        <v>880</v>
      </c>
      <c r="C2616" s="65" t="s">
        <v>100</v>
      </c>
      <c r="D2616" s="71">
        <v>676</v>
      </c>
      <c r="E2616" s="65" t="s">
        <v>1620</v>
      </c>
    </row>
    <row r="2617" spans="1:5" ht="15.75" hidden="1" thickBot="1" x14ac:dyDescent="0.3">
      <c r="A2617" s="65" t="s">
        <v>3684</v>
      </c>
      <c r="B2617" s="71">
        <v>880</v>
      </c>
      <c r="C2617" s="65" t="s">
        <v>100</v>
      </c>
      <c r="D2617" s="71">
        <v>691</v>
      </c>
      <c r="E2617" s="65" t="s">
        <v>1621</v>
      </c>
    </row>
    <row r="2618" spans="1:5" ht="15.75" hidden="1" thickBot="1" x14ac:dyDescent="0.3">
      <c r="A2618" s="65" t="s">
        <v>3684</v>
      </c>
      <c r="B2618" s="71">
        <v>880</v>
      </c>
      <c r="C2618" s="65" t="s">
        <v>100</v>
      </c>
      <c r="D2618" s="71">
        <v>692</v>
      </c>
      <c r="E2618" s="65" t="s">
        <v>1622</v>
      </c>
    </row>
    <row r="2619" spans="1:5" ht="15.75" hidden="1" thickBot="1" x14ac:dyDescent="0.3">
      <c r="A2619" s="65" t="s">
        <v>3684</v>
      </c>
      <c r="B2619" s="71">
        <v>880</v>
      </c>
      <c r="C2619" s="65" t="s">
        <v>100</v>
      </c>
      <c r="D2619" s="71">
        <v>693</v>
      </c>
      <c r="E2619" s="65" t="s">
        <v>1623</v>
      </c>
    </row>
    <row r="2620" spans="1:5" ht="15.75" hidden="1" thickBot="1" x14ac:dyDescent="0.3">
      <c r="A2620" s="65" t="s">
        <v>3684</v>
      </c>
      <c r="B2620" s="71">
        <v>880</v>
      </c>
      <c r="C2620" s="65" t="s">
        <v>100</v>
      </c>
      <c r="D2620" s="71">
        <v>735</v>
      </c>
      <c r="E2620" s="65" t="s">
        <v>1626</v>
      </c>
    </row>
    <row r="2621" spans="1:5" ht="15.75" hidden="1" thickBot="1" x14ac:dyDescent="0.3">
      <c r="A2621" s="65" t="s">
        <v>3684</v>
      </c>
      <c r="B2621" s="71">
        <v>880</v>
      </c>
      <c r="C2621" s="65" t="s">
        <v>100</v>
      </c>
      <c r="D2621" s="71">
        <v>720</v>
      </c>
      <c r="E2621" s="65" t="s">
        <v>1624</v>
      </c>
    </row>
    <row r="2622" spans="1:5" ht="15.75" hidden="1" thickBot="1" x14ac:dyDescent="0.3">
      <c r="A2622" s="65" t="s">
        <v>3684</v>
      </c>
      <c r="B2622" s="71">
        <v>880</v>
      </c>
      <c r="C2622" s="65" t="s">
        <v>100</v>
      </c>
      <c r="D2622" s="71">
        <v>876</v>
      </c>
      <c r="E2622" s="65" t="s">
        <v>1634</v>
      </c>
    </row>
    <row r="2623" spans="1:5" ht="15.75" hidden="1" thickBot="1" x14ac:dyDescent="0.3">
      <c r="A2623" s="65" t="s">
        <v>3684</v>
      </c>
      <c r="B2623" s="71">
        <v>880</v>
      </c>
      <c r="C2623" s="65" t="s">
        <v>100</v>
      </c>
      <c r="D2623" s="71">
        <v>734</v>
      </c>
      <c r="E2623" s="65" t="s">
        <v>1625</v>
      </c>
    </row>
    <row r="2624" spans="1:5" ht="15.75" hidden="1" thickBot="1" x14ac:dyDescent="0.3">
      <c r="A2624" s="65" t="s">
        <v>3684</v>
      </c>
      <c r="B2624" s="71">
        <v>880</v>
      </c>
      <c r="C2624" s="65" t="s">
        <v>100</v>
      </c>
      <c r="D2624" s="71">
        <v>891</v>
      </c>
      <c r="E2624" s="65" t="s">
        <v>3809</v>
      </c>
    </row>
    <row r="2625" spans="1:5" ht="15.75" hidden="1" thickBot="1" x14ac:dyDescent="0.3">
      <c r="A2625" s="65" t="s">
        <v>3684</v>
      </c>
      <c r="B2625" s="71">
        <v>880</v>
      </c>
      <c r="C2625" s="65" t="s">
        <v>100</v>
      </c>
      <c r="D2625" s="71">
        <v>736</v>
      </c>
      <c r="E2625" s="65" t="s">
        <v>1627</v>
      </c>
    </row>
    <row r="2626" spans="1:5" ht="15.75" hidden="1" thickBot="1" x14ac:dyDescent="0.3">
      <c r="A2626" s="65" t="s">
        <v>3684</v>
      </c>
      <c r="B2626" s="71">
        <v>880</v>
      </c>
      <c r="C2626" s="65" t="s">
        <v>100</v>
      </c>
      <c r="D2626" s="71">
        <v>760</v>
      </c>
      <c r="E2626" s="65" t="s">
        <v>1628</v>
      </c>
    </row>
    <row r="2627" spans="1:5" ht="15.75" hidden="1" thickBot="1" x14ac:dyDescent="0.3">
      <c r="A2627" s="65" t="s">
        <v>3684</v>
      </c>
      <c r="B2627" s="71">
        <v>880</v>
      </c>
      <c r="C2627" s="65" t="s">
        <v>100</v>
      </c>
      <c r="D2627" s="71">
        <v>779</v>
      </c>
      <c r="E2627" s="65" t="s">
        <v>1629</v>
      </c>
    </row>
    <row r="2628" spans="1:5" ht="15.75" hidden="1" thickBot="1" x14ac:dyDescent="0.3">
      <c r="A2628" s="65" t="s">
        <v>3684</v>
      </c>
      <c r="B2628" s="71">
        <v>880</v>
      </c>
      <c r="C2628" s="65" t="s">
        <v>100</v>
      </c>
      <c r="D2628" s="71">
        <v>867</v>
      </c>
      <c r="E2628" s="65" t="s">
        <v>1630</v>
      </c>
    </row>
    <row r="2629" spans="1:5" ht="15.75" hidden="1" thickBot="1" x14ac:dyDescent="0.3">
      <c r="A2629" s="65" t="s">
        <v>3684</v>
      </c>
      <c r="B2629" s="71">
        <v>880</v>
      </c>
      <c r="C2629" s="65" t="s">
        <v>100</v>
      </c>
      <c r="D2629" s="71">
        <v>881</v>
      </c>
      <c r="E2629" s="65" t="s">
        <v>1637</v>
      </c>
    </row>
    <row r="2630" spans="1:5" ht="15.75" hidden="1" thickBot="1" x14ac:dyDescent="0.3">
      <c r="A2630" s="65" t="s">
        <v>3684</v>
      </c>
      <c r="B2630" s="71">
        <v>880</v>
      </c>
      <c r="C2630" s="65" t="s">
        <v>100</v>
      </c>
      <c r="D2630" s="71">
        <v>868</v>
      </c>
      <c r="E2630" s="65" t="s">
        <v>1631</v>
      </c>
    </row>
    <row r="2631" spans="1:5" ht="15.75" hidden="1" thickBot="1" x14ac:dyDescent="0.3">
      <c r="A2631" s="65" t="s">
        <v>3684</v>
      </c>
      <c r="B2631" s="71">
        <v>880</v>
      </c>
      <c r="C2631" s="65" t="s">
        <v>100</v>
      </c>
      <c r="D2631" s="71">
        <v>869</v>
      </c>
      <c r="E2631" s="65" t="s">
        <v>1632</v>
      </c>
    </row>
    <row r="2632" spans="1:5" ht="15.75" hidden="1" thickBot="1" x14ac:dyDescent="0.3">
      <c r="A2632" s="65" t="s">
        <v>3684</v>
      </c>
      <c r="B2632" s="71">
        <v>880</v>
      </c>
      <c r="C2632" s="65" t="s">
        <v>100</v>
      </c>
      <c r="D2632" s="71">
        <v>885</v>
      </c>
      <c r="E2632" s="65" t="s">
        <v>1639</v>
      </c>
    </row>
    <row r="2633" spans="1:5" ht="15.75" hidden="1" thickBot="1" x14ac:dyDescent="0.3">
      <c r="A2633" s="65" t="s">
        <v>3684</v>
      </c>
      <c r="B2633" s="71">
        <v>886</v>
      </c>
      <c r="C2633" s="65" t="s">
        <v>101</v>
      </c>
      <c r="D2633" s="71">
        <v>18</v>
      </c>
      <c r="E2633" s="65" t="s">
        <v>1566</v>
      </c>
    </row>
    <row r="2634" spans="1:5" ht="15.75" hidden="1" thickBot="1" x14ac:dyDescent="0.3">
      <c r="A2634" s="65" t="s">
        <v>3684</v>
      </c>
      <c r="B2634" s="71">
        <v>886</v>
      </c>
      <c r="C2634" s="65" t="s">
        <v>101</v>
      </c>
      <c r="D2634" s="71">
        <v>22</v>
      </c>
      <c r="E2634" s="65" t="s">
        <v>1543</v>
      </c>
    </row>
    <row r="2635" spans="1:5" ht="15.75" hidden="1" thickBot="1" x14ac:dyDescent="0.3">
      <c r="A2635" s="65" t="s">
        <v>3684</v>
      </c>
      <c r="B2635" s="71">
        <v>886</v>
      </c>
      <c r="C2635" s="65" t="s">
        <v>101</v>
      </c>
      <c r="D2635" s="71">
        <v>3</v>
      </c>
      <c r="E2635" s="65" t="s">
        <v>1552</v>
      </c>
    </row>
    <row r="2636" spans="1:5" ht="15.75" hidden="1" thickBot="1" x14ac:dyDescent="0.3">
      <c r="A2636" s="65" t="s">
        <v>3684</v>
      </c>
      <c r="B2636" s="71">
        <v>886</v>
      </c>
      <c r="C2636" s="65" t="s">
        <v>101</v>
      </c>
      <c r="D2636" s="71">
        <v>28</v>
      </c>
      <c r="E2636" s="65" t="s">
        <v>1659</v>
      </c>
    </row>
    <row r="2637" spans="1:5" ht="15.75" hidden="1" thickBot="1" x14ac:dyDescent="0.3">
      <c r="A2637" s="65" t="s">
        <v>3684</v>
      </c>
      <c r="B2637" s="71">
        <v>886</v>
      </c>
      <c r="C2637" s="65" t="s">
        <v>101</v>
      </c>
      <c r="D2637" s="71">
        <v>5</v>
      </c>
      <c r="E2637" s="65" t="s">
        <v>1555</v>
      </c>
    </row>
    <row r="2638" spans="1:5" ht="15.75" hidden="1" thickBot="1" x14ac:dyDescent="0.3">
      <c r="A2638" s="65" t="s">
        <v>3684</v>
      </c>
      <c r="B2638" s="71">
        <v>886</v>
      </c>
      <c r="C2638" s="65" t="s">
        <v>101</v>
      </c>
      <c r="D2638" s="71">
        <v>29</v>
      </c>
      <c r="E2638" s="65" t="s">
        <v>1556</v>
      </c>
    </row>
    <row r="2639" spans="1:5" ht="15.75" hidden="1" thickBot="1" x14ac:dyDescent="0.3">
      <c r="A2639" s="65" t="s">
        <v>3684</v>
      </c>
      <c r="B2639" s="71">
        <v>886</v>
      </c>
      <c r="C2639" s="65" t="s">
        <v>101</v>
      </c>
      <c r="D2639" s="71">
        <v>26</v>
      </c>
      <c r="E2639" s="65" t="s">
        <v>1657</v>
      </c>
    </row>
    <row r="2640" spans="1:5" ht="15.75" hidden="1" thickBot="1" x14ac:dyDescent="0.3">
      <c r="A2640" s="65" t="s">
        <v>3684</v>
      </c>
      <c r="B2640" s="71">
        <v>886</v>
      </c>
      <c r="C2640" s="65" t="s">
        <v>101</v>
      </c>
      <c r="D2640" s="71">
        <v>7</v>
      </c>
      <c r="E2640" s="65" t="s">
        <v>1557</v>
      </c>
    </row>
    <row r="2641" spans="1:5" ht="15.75" hidden="1" thickBot="1" x14ac:dyDescent="0.3">
      <c r="A2641" s="65" t="s">
        <v>3684</v>
      </c>
      <c r="B2641" s="71">
        <v>886</v>
      </c>
      <c r="C2641" s="65" t="s">
        <v>101</v>
      </c>
      <c r="D2641" s="71">
        <v>4</v>
      </c>
      <c r="E2641" s="65" t="s">
        <v>1558</v>
      </c>
    </row>
    <row r="2642" spans="1:5" ht="15.75" hidden="1" thickBot="1" x14ac:dyDescent="0.3">
      <c r="A2642" s="65" t="s">
        <v>3684</v>
      </c>
      <c r="B2642" s="71">
        <v>886</v>
      </c>
      <c r="C2642" s="65" t="s">
        <v>101</v>
      </c>
      <c r="D2642" s="71">
        <v>10</v>
      </c>
      <c r="E2642" s="65" t="s">
        <v>1655</v>
      </c>
    </row>
    <row r="2643" spans="1:5" ht="15.75" hidden="1" thickBot="1" x14ac:dyDescent="0.3">
      <c r="A2643" s="65" t="s">
        <v>3684</v>
      </c>
      <c r="B2643" s="71">
        <v>886</v>
      </c>
      <c r="C2643" s="65" t="s">
        <v>101</v>
      </c>
      <c r="D2643" s="71">
        <v>6</v>
      </c>
      <c r="E2643" s="65" t="s">
        <v>1654</v>
      </c>
    </row>
    <row r="2644" spans="1:5" ht="15.75" hidden="1" thickBot="1" x14ac:dyDescent="0.3">
      <c r="A2644" s="65" t="s">
        <v>3684</v>
      </c>
      <c r="B2644" s="71">
        <v>886</v>
      </c>
      <c r="C2644" s="65" t="s">
        <v>101</v>
      </c>
      <c r="D2644" s="71">
        <v>12</v>
      </c>
      <c r="E2644" s="65" t="s">
        <v>1561</v>
      </c>
    </row>
    <row r="2645" spans="1:5" ht="15.75" hidden="1" thickBot="1" x14ac:dyDescent="0.3">
      <c r="A2645" s="65" t="s">
        <v>3684</v>
      </c>
      <c r="B2645" s="71">
        <v>886</v>
      </c>
      <c r="C2645" s="65" t="s">
        <v>101</v>
      </c>
      <c r="D2645" s="71">
        <v>20</v>
      </c>
      <c r="E2645" s="65" t="s">
        <v>1574</v>
      </c>
    </row>
    <row r="2646" spans="1:5" ht="15.75" hidden="1" thickBot="1" x14ac:dyDescent="0.3">
      <c r="A2646" s="65" t="s">
        <v>3684</v>
      </c>
      <c r="B2646" s="71">
        <v>886</v>
      </c>
      <c r="C2646" s="65" t="s">
        <v>101</v>
      </c>
      <c r="D2646" s="71">
        <v>21</v>
      </c>
      <c r="E2646" s="65" t="s">
        <v>1562</v>
      </c>
    </row>
    <row r="2647" spans="1:5" ht="15.75" hidden="1" thickBot="1" x14ac:dyDescent="0.3">
      <c r="A2647" s="65" t="s">
        <v>3684</v>
      </c>
      <c r="B2647" s="71">
        <v>886</v>
      </c>
      <c r="C2647" s="65" t="s">
        <v>101</v>
      </c>
      <c r="D2647" s="71">
        <v>9</v>
      </c>
      <c r="E2647" s="65" t="s">
        <v>1563</v>
      </c>
    </row>
    <row r="2648" spans="1:5" ht="15.75" hidden="1" thickBot="1" x14ac:dyDescent="0.3">
      <c r="A2648" s="65" t="s">
        <v>3684</v>
      </c>
      <c r="B2648" s="71">
        <v>886</v>
      </c>
      <c r="C2648" s="65" t="s">
        <v>101</v>
      </c>
      <c r="D2648" s="71">
        <v>19</v>
      </c>
      <c r="E2648" s="65" t="s">
        <v>1650</v>
      </c>
    </row>
    <row r="2649" spans="1:5" ht="15.75" hidden="1" thickBot="1" x14ac:dyDescent="0.3">
      <c r="A2649" s="65" t="s">
        <v>3684</v>
      </c>
      <c r="B2649" s="71">
        <v>886</v>
      </c>
      <c r="C2649" s="65" t="s">
        <v>101</v>
      </c>
      <c r="D2649" s="71">
        <v>27</v>
      </c>
      <c r="E2649" s="65" t="s">
        <v>1658</v>
      </c>
    </row>
    <row r="2650" spans="1:5" ht="15.75" hidden="1" thickBot="1" x14ac:dyDescent="0.3">
      <c r="A2650" s="65" t="s">
        <v>3684</v>
      </c>
      <c r="B2650" s="71">
        <v>886</v>
      </c>
      <c r="C2650" s="65" t="s">
        <v>101</v>
      </c>
      <c r="D2650" s="71">
        <v>2</v>
      </c>
      <c r="E2650" s="65" t="s">
        <v>1565</v>
      </c>
    </row>
    <row r="2651" spans="1:5" ht="15.75" hidden="1" thickBot="1" x14ac:dyDescent="0.3">
      <c r="A2651" s="65" t="s">
        <v>3684</v>
      </c>
      <c r="B2651" s="71">
        <v>886</v>
      </c>
      <c r="C2651" s="65" t="s">
        <v>101</v>
      </c>
      <c r="D2651" s="71">
        <v>8</v>
      </c>
      <c r="E2651" s="65" t="s">
        <v>1547</v>
      </c>
    </row>
    <row r="2652" spans="1:5" ht="15.75" hidden="1" thickBot="1" x14ac:dyDescent="0.3">
      <c r="A2652" s="65" t="s">
        <v>3684</v>
      </c>
      <c r="B2652" s="71">
        <v>886</v>
      </c>
      <c r="C2652" s="65" t="s">
        <v>101</v>
      </c>
      <c r="D2652" s="71">
        <v>24</v>
      </c>
      <c r="E2652" s="65" t="s">
        <v>1549</v>
      </c>
    </row>
    <row r="2653" spans="1:5" ht="15.75" hidden="1" thickBot="1" x14ac:dyDescent="0.3">
      <c r="A2653" s="65" t="s">
        <v>3684</v>
      </c>
      <c r="B2653" s="71">
        <v>886</v>
      </c>
      <c r="C2653" s="65" t="s">
        <v>101</v>
      </c>
      <c r="D2653" s="71">
        <v>1</v>
      </c>
      <c r="E2653" s="65" t="s">
        <v>1643</v>
      </c>
    </row>
    <row r="2654" spans="1:5" ht="15.75" hidden="1" thickBot="1" x14ac:dyDescent="0.3">
      <c r="A2654" s="65" t="s">
        <v>3684</v>
      </c>
      <c r="B2654" s="71">
        <v>886</v>
      </c>
      <c r="C2654" s="65" t="s">
        <v>101</v>
      </c>
      <c r="D2654" s="71">
        <v>25</v>
      </c>
      <c r="E2654" s="65" t="s">
        <v>1656</v>
      </c>
    </row>
    <row r="2655" spans="1:5" ht="15.75" hidden="1" thickBot="1" x14ac:dyDescent="0.3">
      <c r="A2655" s="65" t="s">
        <v>3684</v>
      </c>
      <c r="B2655" s="71">
        <v>886</v>
      </c>
      <c r="C2655" s="65" t="s">
        <v>101</v>
      </c>
      <c r="D2655" s="71">
        <v>14</v>
      </c>
      <c r="E2655" s="65" t="s">
        <v>1577</v>
      </c>
    </row>
    <row r="2656" spans="1:5" ht="15.75" hidden="1" thickBot="1" x14ac:dyDescent="0.3">
      <c r="A2656" s="65" t="s">
        <v>3684</v>
      </c>
      <c r="B2656" s="71">
        <v>886</v>
      </c>
      <c r="C2656" s="65" t="s">
        <v>101</v>
      </c>
      <c r="D2656" s="71">
        <v>35</v>
      </c>
      <c r="E2656" s="65" t="s">
        <v>1662</v>
      </c>
    </row>
    <row r="2657" spans="1:5" ht="15.75" hidden="1" thickBot="1" x14ac:dyDescent="0.3">
      <c r="A2657" s="65" t="s">
        <v>3684</v>
      </c>
      <c r="B2657" s="71">
        <v>886</v>
      </c>
      <c r="C2657" s="65" t="s">
        <v>101</v>
      </c>
      <c r="D2657" s="71">
        <v>11</v>
      </c>
      <c r="E2657" s="65" t="s">
        <v>1568</v>
      </c>
    </row>
    <row r="2658" spans="1:5" ht="15.75" hidden="1" thickBot="1" x14ac:dyDescent="0.3">
      <c r="A2658" s="65" t="s">
        <v>3684</v>
      </c>
      <c r="B2658" s="71">
        <v>886</v>
      </c>
      <c r="C2658" s="65" t="s">
        <v>101</v>
      </c>
      <c r="D2658" s="71">
        <v>30</v>
      </c>
      <c r="E2658" s="65" t="s">
        <v>1660</v>
      </c>
    </row>
    <row r="2659" spans="1:5" ht="15.75" hidden="1" thickBot="1" x14ac:dyDescent="0.3">
      <c r="A2659" s="65" t="s">
        <v>3684</v>
      </c>
      <c r="B2659" s="71">
        <v>886</v>
      </c>
      <c r="C2659" s="65" t="s">
        <v>101</v>
      </c>
      <c r="D2659" s="71">
        <v>31</v>
      </c>
      <c r="E2659" s="65" t="s">
        <v>1661</v>
      </c>
    </row>
    <row r="2660" spans="1:5" ht="15.75" hidden="1" thickBot="1" x14ac:dyDescent="0.3">
      <c r="A2660" s="65" t="s">
        <v>3684</v>
      </c>
      <c r="B2660" s="71">
        <v>886</v>
      </c>
      <c r="C2660" s="65" t="s">
        <v>101</v>
      </c>
      <c r="D2660" s="71">
        <v>13</v>
      </c>
      <c r="E2660" s="65" t="s">
        <v>1570</v>
      </c>
    </row>
    <row r="2661" spans="1:5" ht="15.75" hidden="1" thickBot="1" x14ac:dyDescent="0.3">
      <c r="A2661" s="65" t="s">
        <v>3684</v>
      </c>
      <c r="B2661" s="71">
        <v>886</v>
      </c>
      <c r="C2661" s="65" t="s">
        <v>101</v>
      </c>
      <c r="D2661" s="71">
        <v>15</v>
      </c>
      <c r="E2661" s="65" t="s">
        <v>1571</v>
      </c>
    </row>
    <row r="2662" spans="1:5" ht="15.75" hidden="1" thickBot="1" x14ac:dyDescent="0.3">
      <c r="A2662" s="65" t="s">
        <v>3684</v>
      </c>
      <c r="B2662" s="71">
        <v>886</v>
      </c>
      <c r="C2662" s="65" t="s">
        <v>101</v>
      </c>
      <c r="D2662" s="71">
        <v>16</v>
      </c>
      <c r="E2662" s="65" t="s">
        <v>1578</v>
      </c>
    </row>
    <row r="2663" spans="1:5" ht="15.75" hidden="1" thickBot="1" x14ac:dyDescent="0.3">
      <c r="A2663" s="65" t="s">
        <v>3684</v>
      </c>
      <c r="B2663" s="71">
        <v>886</v>
      </c>
      <c r="C2663" s="65" t="s">
        <v>101</v>
      </c>
      <c r="D2663" s="71">
        <v>17</v>
      </c>
      <c r="E2663" s="65" t="s">
        <v>1573</v>
      </c>
    </row>
    <row r="2664" spans="1:5" ht="15.75" hidden="1" thickBot="1" x14ac:dyDescent="0.3">
      <c r="A2664" s="65" t="s">
        <v>3684</v>
      </c>
      <c r="B2664" s="71">
        <v>886</v>
      </c>
      <c r="C2664" s="65" t="s">
        <v>101</v>
      </c>
      <c r="D2664" s="71">
        <v>45</v>
      </c>
      <c r="E2664" s="65" t="s">
        <v>1581</v>
      </c>
    </row>
    <row r="2665" spans="1:5" ht="15.75" hidden="1" thickBot="1" x14ac:dyDescent="0.3">
      <c r="A2665" s="65" t="s">
        <v>3684</v>
      </c>
      <c r="B2665" s="71">
        <v>886</v>
      </c>
      <c r="C2665" s="65" t="s">
        <v>101</v>
      </c>
      <c r="D2665" s="71">
        <v>95</v>
      </c>
      <c r="E2665" s="65" t="s">
        <v>1584</v>
      </c>
    </row>
    <row r="2666" spans="1:5" ht="15.75" hidden="1" thickBot="1" x14ac:dyDescent="0.3">
      <c r="A2666" s="65" t="s">
        <v>3684</v>
      </c>
      <c r="B2666" s="71">
        <v>886</v>
      </c>
      <c r="C2666" s="65" t="s">
        <v>101</v>
      </c>
      <c r="D2666" s="71">
        <v>869</v>
      </c>
      <c r="E2666" s="65" t="s">
        <v>1667</v>
      </c>
    </row>
    <row r="2667" spans="1:5" ht="15.75" hidden="1" thickBot="1" x14ac:dyDescent="0.3">
      <c r="A2667" s="65" t="s">
        <v>3684</v>
      </c>
      <c r="B2667" s="71">
        <v>886</v>
      </c>
      <c r="C2667" s="65" t="s">
        <v>101</v>
      </c>
      <c r="D2667" s="71">
        <v>873</v>
      </c>
      <c r="E2667" s="65" t="s">
        <v>1669</v>
      </c>
    </row>
    <row r="2668" spans="1:5" ht="15.75" hidden="1" thickBot="1" x14ac:dyDescent="0.3">
      <c r="A2668" s="65" t="s">
        <v>3684</v>
      </c>
      <c r="B2668" s="71">
        <v>886</v>
      </c>
      <c r="C2668" s="65" t="s">
        <v>101</v>
      </c>
      <c r="D2668" s="71">
        <v>91</v>
      </c>
      <c r="E2668" s="65" t="s">
        <v>1586</v>
      </c>
    </row>
    <row r="2669" spans="1:5" ht="15.75" hidden="1" thickBot="1" x14ac:dyDescent="0.3">
      <c r="A2669" s="65" t="s">
        <v>3684</v>
      </c>
      <c r="B2669" s="71">
        <v>886</v>
      </c>
      <c r="C2669" s="65" t="s">
        <v>101</v>
      </c>
      <c r="D2669" s="71">
        <v>135</v>
      </c>
      <c r="E2669" s="65" t="s">
        <v>1589</v>
      </c>
    </row>
    <row r="2670" spans="1:5" ht="15.75" hidden="1" thickBot="1" x14ac:dyDescent="0.3">
      <c r="A2670" s="65" t="s">
        <v>3684</v>
      </c>
      <c r="B2670" s="71">
        <v>886</v>
      </c>
      <c r="C2670" s="65" t="s">
        <v>101</v>
      </c>
      <c r="D2670" s="71">
        <v>870</v>
      </c>
      <c r="E2670" s="65" t="s">
        <v>1591</v>
      </c>
    </row>
    <row r="2671" spans="1:5" ht="15.75" hidden="1" thickBot="1" x14ac:dyDescent="0.3">
      <c r="A2671" s="65" t="s">
        <v>3684</v>
      </c>
      <c r="B2671" s="71">
        <v>886</v>
      </c>
      <c r="C2671" s="65" t="s">
        <v>101</v>
      </c>
      <c r="D2671" s="71">
        <v>868</v>
      </c>
      <c r="E2671" s="65" t="s">
        <v>3815</v>
      </c>
    </row>
    <row r="2672" spans="1:5" ht="15.75" hidden="1" thickBot="1" x14ac:dyDescent="0.3">
      <c r="A2672" s="65" t="s">
        <v>3684</v>
      </c>
      <c r="B2672" s="71">
        <v>886</v>
      </c>
      <c r="C2672" s="65" t="s">
        <v>101</v>
      </c>
      <c r="D2672" s="71">
        <v>178</v>
      </c>
      <c r="E2672" s="65" t="s">
        <v>1597</v>
      </c>
    </row>
    <row r="2673" spans="1:5" ht="15.75" hidden="1" thickBot="1" x14ac:dyDescent="0.3">
      <c r="A2673" s="65" t="s">
        <v>3684</v>
      </c>
      <c r="B2673" s="71">
        <v>886</v>
      </c>
      <c r="C2673" s="65" t="s">
        <v>101</v>
      </c>
      <c r="D2673" s="71">
        <v>177</v>
      </c>
      <c r="E2673" s="65" t="s">
        <v>1596</v>
      </c>
    </row>
    <row r="2674" spans="1:5" ht="15.75" hidden="1" thickBot="1" x14ac:dyDescent="0.3">
      <c r="A2674" s="65" t="s">
        <v>3684</v>
      </c>
      <c r="B2674" s="71">
        <v>886</v>
      </c>
      <c r="C2674" s="65" t="s">
        <v>101</v>
      </c>
      <c r="D2674" s="71">
        <v>814</v>
      </c>
      <c r="E2674" s="65" t="s">
        <v>3813</v>
      </c>
    </row>
    <row r="2675" spans="1:5" ht="15.75" hidden="1" thickBot="1" x14ac:dyDescent="0.3">
      <c r="A2675" s="65" t="s">
        <v>3684</v>
      </c>
      <c r="B2675" s="71">
        <v>886</v>
      </c>
      <c r="C2675" s="65" t="s">
        <v>101</v>
      </c>
      <c r="D2675" s="71">
        <v>871</v>
      </c>
      <c r="E2675" s="65" t="s">
        <v>1636</v>
      </c>
    </row>
    <row r="2676" spans="1:5" ht="15.75" hidden="1" thickBot="1" x14ac:dyDescent="0.3">
      <c r="A2676" s="65" t="s">
        <v>3684</v>
      </c>
      <c r="B2676" s="71">
        <v>886</v>
      </c>
      <c r="C2676" s="65" t="s">
        <v>101</v>
      </c>
      <c r="D2676" s="71">
        <v>309</v>
      </c>
      <c r="E2676" s="65" t="s">
        <v>1599</v>
      </c>
    </row>
    <row r="2677" spans="1:5" ht="15.75" hidden="1" thickBot="1" x14ac:dyDescent="0.3">
      <c r="A2677" s="65" t="s">
        <v>3684</v>
      </c>
      <c r="B2677" s="71">
        <v>886</v>
      </c>
      <c r="C2677" s="65" t="s">
        <v>101</v>
      </c>
      <c r="D2677" s="71">
        <v>310</v>
      </c>
      <c r="E2677" s="65" t="s">
        <v>1663</v>
      </c>
    </row>
    <row r="2678" spans="1:5" ht="15.75" hidden="1" thickBot="1" x14ac:dyDescent="0.3">
      <c r="A2678" s="65" t="s">
        <v>3684</v>
      </c>
      <c r="B2678" s="71">
        <v>886</v>
      </c>
      <c r="C2678" s="65" t="s">
        <v>101</v>
      </c>
      <c r="D2678" s="71">
        <v>250</v>
      </c>
      <c r="E2678" s="65" t="s">
        <v>1602</v>
      </c>
    </row>
    <row r="2679" spans="1:5" ht="15.75" hidden="1" thickBot="1" x14ac:dyDescent="0.3">
      <c r="A2679" s="65" t="s">
        <v>3684</v>
      </c>
      <c r="B2679" s="71">
        <v>886</v>
      </c>
      <c r="C2679" s="65" t="s">
        <v>101</v>
      </c>
      <c r="D2679" s="71">
        <v>353</v>
      </c>
      <c r="E2679" s="65" t="s">
        <v>1603</v>
      </c>
    </row>
    <row r="2680" spans="1:5" ht="15.75" hidden="1" thickBot="1" x14ac:dyDescent="0.3">
      <c r="A2680" s="65" t="s">
        <v>3684</v>
      </c>
      <c r="B2680" s="71">
        <v>886</v>
      </c>
      <c r="C2680" s="65" t="s">
        <v>101</v>
      </c>
      <c r="D2680" s="71">
        <v>355</v>
      </c>
      <c r="E2680" s="65" t="s">
        <v>1604</v>
      </c>
    </row>
    <row r="2681" spans="1:5" ht="15.75" hidden="1" thickBot="1" x14ac:dyDescent="0.3">
      <c r="A2681" s="65" t="s">
        <v>3684</v>
      </c>
      <c r="B2681" s="71">
        <v>886</v>
      </c>
      <c r="C2681" s="65" t="s">
        <v>101</v>
      </c>
      <c r="D2681" s="71">
        <v>815</v>
      </c>
      <c r="E2681" s="65" t="s">
        <v>3814</v>
      </c>
    </row>
    <row r="2682" spans="1:5" ht="15.75" hidden="1" thickBot="1" x14ac:dyDescent="0.3">
      <c r="A2682" s="65" t="s">
        <v>3684</v>
      </c>
      <c r="B2682" s="71">
        <v>886</v>
      </c>
      <c r="C2682" s="65" t="s">
        <v>101</v>
      </c>
      <c r="D2682" s="71">
        <v>357</v>
      </c>
      <c r="E2682" s="65" t="s">
        <v>1607</v>
      </c>
    </row>
    <row r="2683" spans="1:5" ht="15.75" hidden="1" thickBot="1" x14ac:dyDescent="0.3">
      <c r="A2683" s="65" t="s">
        <v>3684</v>
      </c>
      <c r="B2683" s="71">
        <v>886</v>
      </c>
      <c r="C2683" s="65" t="s">
        <v>101</v>
      </c>
      <c r="D2683" s="71">
        <v>359</v>
      </c>
      <c r="E2683" s="65" t="s">
        <v>1608</v>
      </c>
    </row>
    <row r="2684" spans="1:5" ht="15.75" hidden="1" thickBot="1" x14ac:dyDescent="0.3">
      <c r="A2684" s="65" t="s">
        <v>3684</v>
      </c>
      <c r="B2684" s="71">
        <v>886</v>
      </c>
      <c r="C2684" s="65" t="s">
        <v>101</v>
      </c>
      <c r="D2684" s="71">
        <v>456</v>
      </c>
      <c r="E2684" s="65" t="s">
        <v>1610</v>
      </c>
    </row>
    <row r="2685" spans="1:5" ht="15.75" hidden="1" thickBot="1" x14ac:dyDescent="0.3">
      <c r="A2685" s="65" t="s">
        <v>3684</v>
      </c>
      <c r="B2685" s="71">
        <v>886</v>
      </c>
      <c r="C2685" s="65" t="s">
        <v>101</v>
      </c>
      <c r="D2685" s="71">
        <v>501</v>
      </c>
      <c r="E2685" s="65" t="s">
        <v>1646</v>
      </c>
    </row>
    <row r="2686" spans="1:5" ht="15.75" hidden="1" thickBot="1" x14ac:dyDescent="0.3">
      <c r="A2686" s="65" t="s">
        <v>3684</v>
      </c>
      <c r="B2686" s="71">
        <v>886</v>
      </c>
      <c r="C2686" s="65" t="s">
        <v>101</v>
      </c>
      <c r="D2686" s="71">
        <v>588</v>
      </c>
      <c r="E2686" s="65" t="s">
        <v>1615</v>
      </c>
    </row>
    <row r="2687" spans="1:5" ht="15.75" hidden="1" thickBot="1" x14ac:dyDescent="0.3">
      <c r="A2687" s="65" t="s">
        <v>3684</v>
      </c>
      <c r="B2687" s="71">
        <v>886</v>
      </c>
      <c r="C2687" s="65" t="s">
        <v>101</v>
      </c>
      <c r="D2687" s="71">
        <v>589</v>
      </c>
      <c r="E2687" s="65" t="s">
        <v>1664</v>
      </c>
    </row>
    <row r="2688" spans="1:5" ht="15.75" hidden="1" thickBot="1" x14ac:dyDescent="0.3">
      <c r="A2688" s="65" t="s">
        <v>3684</v>
      </c>
      <c r="B2688" s="71">
        <v>886</v>
      </c>
      <c r="C2688" s="65" t="s">
        <v>101</v>
      </c>
      <c r="D2688" s="71">
        <v>632</v>
      </c>
      <c r="E2688" s="65" t="s">
        <v>1616</v>
      </c>
    </row>
    <row r="2689" spans="1:5" ht="15.75" hidden="1" thickBot="1" x14ac:dyDescent="0.3">
      <c r="A2689" s="65" t="s">
        <v>3684</v>
      </c>
      <c r="B2689" s="71">
        <v>886</v>
      </c>
      <c r="C2689" s="65" t="s">
        <v>101</v>
      </c>
      <c r="D2689" s="71">
        <v>634</v>
      </c>
      <c r="E2689" s="65" t="s">
        <v>1617</v>
      </c>
    </row>
    <row r="2690" spans="1:5" ht="15.75" hidden="1" thickBot="1" x14ac:dyDescent="0.3">
      <c r="A2690" s="65" t="s">
        <v>3684</v>
      </c>
      <c r="B2690" s="71">
        <v>886</v>
      </c>
      <c r="C2690" s="65" t="s">
        <v>101</v>
      </c>
      <c r="D2690" s="71">
        <v>636</v>
      </c>
      <c r="E2690" s="65" t="s">
        <v>1618</v>
      </c>
    </row>
    <row r="2691" spans="1:5" ht="15.75" hidden="1" thickBot="1" x14ac:dyDescent="0.3">
      <c r="A2691" s="65" t="s">
        <v>3684</v>
      </c>
      <c r="B2691" s="71">
        <v>886</v>
      </c>
      <c r="C2691" s="65" t="s">
        <v>101</v>
      </c>
      <c r="D2691" s="71">
        <v>691</v>
      </c>
      <c r="E2691" s="65" t="s">
        <v>1621</v>
      </c>
    </row>
    <row r="2692" spans="1:5" ht="15.75" hidden="1" thickBot="1" x14ac:dyDescent="0.3">
      <c r="A2692" s="65" t="s">
        <v>3684</v>
      </c>
      <c r="B2692" s="71">
        <v>886</v>
      </c>
      <c r="C2692" s="65" t="s">
        <v>101</v>
      </c>
      <c r="D2692" s="71">
        <v>692</v>
      </c>
      <c r="E2692" s="65" t="s">
        <v>1665</v>
      </c>
    </row>
    <row r="2693" spans="1:5" ht="15.75" hidden="1" thickBot="1" x14ac:dyDescent="0.3">
      <c r="A2693" s="65" t="s">
        <v>3684</v>
      </c>
      <c r="B2693" s="71">
        <v>886</v>
      </c>
      <c r="C2693" s="65" t="s">
        <v>101</v>
      </c>
      <c r="D2693" s="71">
        <v>735</v>
      </c>
      <c r="E2693" s="65" t="s">
        <v>1666</v>
      </c>
    </row>
    <row r="2694" spans="1:5" ht="15.75" hidden="1" thickBot="1" x14ac:dyDescent="0.3">
      <c r="A2694" s="65" t="s">
        <v>3684</v>
      </c>
      <c r="B2694" s="71">
        <v>886</v>
      </c>
      <c r="C2694" s="65" t="s">
        <v>101</v>
      </c>
      <c r="D2694" s="71">
        <v>872</v>
      </c>
      <c r="E2694" s="65" t="s">
        <v>1668</v>
      </c>
    </row>
    <row r="2695" spans="1:5" ht="15.75" hidden="1" thickBot="1" x14ac:dyDescent="0.3">
      <c r="A2695" s="65" t="s">
        <v>3684</v>
      </c>
      <c r="B2695" s="71">
        <v>886</v>
      </c>
      <c r="C2695" s="65" t="s">
        <v>101</v>
      </c>
      <c r="D2695" s="71">
        <v>867</v>
      </c>
      <c r="E2695" s="65" t="s">
        <v>1631</v>
      </c>
    </row>
    <row r="2696" spans="1:5" ht="15.75" hidden="1" thickBot="1" x14ac:dyDescent="0.3">
      <c r="A2696" s="65" t="s">
        <v>3684</v>
      </c>
      <c r="B2696" s="71">
        <v>884</v>
      </c>
      <c r="C2696" s="65" t="s">
        <v>102</v>
      </c>
      <c r="D2696" s="71">
        <v>5</v>
      </c>
      <c r="E2696" s="65" t="s">
        <v>1649</v>
      </c>
    </row>
    <row r="2697" spans="1:5" ht="15.75" hidden="1" thickBot="1" x14ac:dyDescent="0.3">
      <c r="A2697" s="65" t="s">
        <v>3684</v>
      </c>
      <c r="B2697" s="71">
        <v>884</v>
      </c>
      <c r="C2697" s="65" t="s">
        <v>102</v>
      </c>
      <c r="D2697" s="71">
        <v>21</v>
      </c>
      <c r="E2697" s="65" t="s">
        <v>1551</v>
      </c>
    </row>
    <row r="2698" spans="1:5" ht="15.75" hidden="1" thickBot="1" x14ac:dyDescent="0.3">
      <c r="A2698" s="65" t="s">
        <v>3684</v>
      </c>
      <c r="B2698" s="71">
        <v>884</v>
      </c>
      <c r="C2698" s="65" t="s">
        <v>102</v>
      </c>
      <c r="D2698" s="71">
        <v>4</v>
      </c>
      <c r="E2698" s="65" t="s">
        <v>1554</v>
      </c>
    </row>
    <row r="2699" spans="1:5" ht="15.75" hidden="1" thickBot="1" x14ac:dyDescent="0.3">
      <c r="A2699" s="65" t="s">
        <v>3684</v>
      </c>
      <c r="B2699" s="71">
        <v>884</v>
      </c>
      <c r="C2699" s="65" t="s">
        <v>102</v>
      </c>
      <c r="D2699" s="71">
        <v>19</v>
      </c>
      <c r="E2699" s="65" t="s">
        <v>1557</v>
      </c>
    </row>
    <row r="2700" spans="1:5" ht="15.75" hidden="1" thickBot="1" x14ac:dyDescent="0.3">
      <c r="A2700" s="65" t="s">
        <v>3684</v>
      </c>
      <c r="B2700" s="71">
        <v>884</v>
      </c>
      <c r="C2700" s="65" t="s">
        <v>102</v>
      </c>
      <c r="D2700" s="71">
        <v>15</v>
      </c>
      <c r="E2700" s="65" t="s">
        <v>1558</v>
      </c>
    </row>
    <row r="2701" spans="1:5" ht="15.75" hidden="1" thickBot="1" x14ac:dyDescent="0.3">
      <c r="A2701" s="65" t="s">
        <v>3684</v>
      </c>
      <c r="B2701" s="71">
        <v>884</v>
      </c>
      <c r="C2701" s="65" t="s">
        <v>102</v>
      </c>
      <c r="D2701" s="71">
        <v>3</v>
      </c>
      <c r="E2701" s="65" t="s">
        <v>1648</v>
      </c>
    </row>
    <row r="2702" spans="1:5" ht="15.75" hidden="1" thickBot="1" x14ac:dyDescent="0.3">
      <c r="A2702" s="65" t="s">
        <v>3684</v>
      </c>
      <c r="B2702" s="71">
        <v>884</v>
      </c>
      <c r="C2702" s="65" t="s">
        <v>102</v>
      </c>
      <c r="D2702" s="71">
        <v>13</v>
      </c>
      <c r="E2702" s="65" t="s">
        <v>1574</v>
      </c>
    </row>
    <row r="2703" spans="1:5" ht="15.75" hidden="1" thickBot="1" x14ac:dyDescent="0.3">
      <c r="A2703" s="65" t="s">
        <v>3684</v>
      </c>
      <c r="B2703" s="71">
        <v>884</v>
      </c>
      <c r="C2703" s="65" t="s">
        <v>102</v>
      </c>
      <c r="D2703" s="71">
        <v>41</v>
      </c>
      <c r="E2703" s="65" t="s">
        <v>1650</v>
      </c>
    </row>
    <row r="2704" spans="1:5" ht="15.75" hidden="1" thickBot="1" x14ac:dyDescent="0.3">
      <c r="A2704" s="65" t="s">
        <v>3684</v>
      </c>
      <c r="B2704" s="71">
        <v>884</v>
      </c>
      <c r="C2704" s="65" t="s">
        <v>102</v>
      </c>
      <c r="D2704" s="71">
        <v>14</v>
      </c>
      <c r="E2704" s="65" t="s">
        <v>1577</v>
      </c>
    </row>
    <row r="2705" spans="1:5" ht="15.75" hidden="1" thickBot="1" x14ac:dyDescent="0.3">
      <c r="A2705" s="65" t="s">
        <v>3684</v>
      </c>
      <c r="B2705" s="71">
        <v>884</v>
      </c>
      <c r="C2705" s="65" t="s">
        <v>102</v>
      </c>
      <c r="D2705" s="71">
        <v>16</v>
      </c>
      <c r="E2705" s="65" t="s">
        <v>1575</v>
      </c>
    </row>
    <row r="2706" spans="1:5" ht="15.75" hidden="1" thickBot="1" x14ac:dyDescent="0.3">
      <c r="A2706" s="65" t="s">
        <v>3684</v>
      </c>
      <c r="B2706" s="71">
        <v>884</v>
      </c>
      <c r="C2706" s="65" t="s">
        <v>102</v>
      </c>
      <c r="D2706" s="71">
        <v>872</v>
      </c>
      <c r="E2706" s="65" t="s">
        <v>3812</v>
      </c>
    </row>
    <row r="2707" spans="1:5" ht="15.75" hidden="1" thickBot="1" x14ac:dyDescent="0.3">
      <c r="A2707" s="65" t="s">
        <v>3684</v>
      </c>
      <c r="B2707" s="71">
        <v>884</v>
      </c>
      <c r="C2707" s="65" t="s">
        <v>102</v>
      </c>
      <c r="D2707" s="71">
        <v>17</v>
      </c>
      <c r="E2707" s="65" t="s">
        <v>1570</v>
      </c>
    </row>
    <row r="2708" spans="1:5" ht="15.75" hidden="1" thickBot="1" x14ac:dyDescent="0.3">
      <c r="A2708" s="65" t="s">
        <v>3684</v>
      </c>
      <c r="B2708" s="71">
        <v>884</v>
      </c>
      <c r="C2708" s="65" t="s">
        <v>102</v>
      </c>
      <c r="D2708" s="71">
        <v>7</v>
      </c>
      <c r="E2708" s="65" t="s">
        <v>1571</v>
      </c>
    </row>
    <row r="2709" spans="1:5" ht="15.75" hidden="1" thickBot="1" x14ac:dyDescent="0.3">
      <c r="A2709" s="65" t="s">
        <v>3684</v>
      </c>
      <c r="B2709" s="71">
        <v>884</v>
      </c>
      <c r="C2709" s="65" t="s">
        <v>102</v>
      </c>
      <c r="D2709" s="71">
        <v>1</v>
      </c>
      <c r="E2709" s="65" t="s">
        <v>1541</v>
      </c>
    </row>
    <row r="2710" spans="1:5" ht="15.75" hidden="1" thickBot="1" x14ac:dyDescent="0.3">
      <c r="A2710" s="65" t="s">
        <v>3684</v>
      </c>
      <c r="B2710" s="71">
        <v>884</v>
      </c>
      <c r="C2710" s="65" t="s">
        <v>102</v>
      </c>
      <c r="D2710" s="71">
        <v>18</v>
      </c>
      <c r="E2710" s="65" t="s">
        <v>1578</v>
      </c>
    </row>
    <row r="2711" spans="1:5" ht="15.75" hidden="1" thickBot="1" x14ac:dyDescent="0.3">
      <c r="A2711" s="65" t="s">
        <v>3684</v>
      </c>
      <c r="B2711" s="71">
        <v>884</v>
      </c>
      <c r="C2711" s="65" t="s">
        <v>102</v>
      </c>
      <c r="D2711" s="71">
        <v>9</v>
      </c>
      <c r="E2711" s="65" t="s">
        <v>1572</v>
      </c>
    </row>
    <row r="2712" spans="1:5" ht="15.75" hidden="1" thickBot="1" x14ac:dyDescent="0.3">
      <c r="A2712" s="65" t="s">
        <v>3684</v>
      </c>
      <c r="B2712" s="71">
        <v>884</v>
      </c>
      <c r="C2712" s="65" t="s">
        <v>102</v>
      </c>
      <c r="D2712" s="71">
        <v>11</v>
      </c>
      <c r="E2712" s="65" t="s">
        <v>1573</v>
      </c>
    </row>
    <row r="2713" spans="1:5" ht="15.75" hidden="1" thickBot="1" x14ac:dyDescent="0.3">
      <c r="A2713" s="65" t="s">
        <v>3684</v>
      </c>
      <c r="B2713" s="71">
        <v>884</v>
      </c>
      <c r="C2713" s="65" t="s">
        <v>102</v>
      </c>
      <c r="D2713" s="71">
        <v>45</v>
      </c>
      <c r="E2713" s="65" t="s">
        <v>1582</v>
      </c>
    </row>
    <row r="2714" spans="1:5" ht="15.75" hidden="1" thickBot="1" x14ac:dyDescent="0.3">
      <c r="A2714" s="65" t="s">
        <v>3684</v>
      </c>
      <c r="B2714" s="71">
        <v>884</v>
      </c>
      <c r="C2714" s="65" t="s">
        <v>102</v>
      </c>
      <c r="D2714" s="71">
        <v>136</v>
      </c>
      <c r="E2714" s="65" t="s">
        <v>1392</v>
      </c>
    </row>
    <row r="2715" spans="1:5" ht="15.75" hidden="1" thickBot="1" x14ac:dyDescent="0.3">
      <c r="A2715" s="65" t="s">
        <v>3684</v>
      </c>
      <c r="B2715" s="71">
        <v>884</v>
      </c>
      <c r="C2715" s="65" t="s">
        <v>102</v>
      </c>
      <c r="D2715" s="71">
        <v>176</v>
      </c>
      <c r="E2715" s="65" t="s">
        <v>1652</v>
      </c>
    </row>
    <row r="2716" spans="1:5" ht="15.75" hidden="1" thickBot="1" x14ac:dyDescent="0.3">
      <c r="A2716" s="65" t="s">
        <v>3684</v>
      </c>
      <c r="B2716" s="71">
        <v>884</v>
      </c>
      <c r="C2716" s="65" t="s">
        <v>102</v>
      </c>
      <c r="D2716" s="71">
        <v>177</v>
      </c>
      <c r="E2716" s="65" t="s">
        <v>1595</v>
      </c>
    </row>
    <row r="2717" spans="1:5" ht="15.75" hidden="1" thickBot="1" x14ac:dyDescent="0.3">
      <c r="A2717" s="65" t="s">
        <v>3684</v>
      </c>
      <c r="B2717" s="71">
        <v>884</v>
      </c>
      <c r="C2717" s="65" t="s">
        <v>102</v>
      </c>
      <c r="D2717" s="71">
        <v>200</v>
      </c>
      <c r="E2717" s="65" t="s">
        <v>1597</v>
      </c>
    </row>
    <row r="2718" spans="1:5" ht="15.75" hidden="1" thickBot="1" x14ac:dyDescent="0.3">
      <c r="A2718" s="65" t="s">
        <v>3684</v>
      </c>
      <c r="B2718" s="71">
        <v>884</v>
      </c>
      <c r="C2718" s="65" t="s">
        <v>102</v>
      </c>
      <c r="D2718" s="71">
        <v>179</v>
      </c>
      <c r="E2718" s="65" t="s">
        <v>1596</v>
      </c>
    </row>
    <row r="2719" spans="1:5" ht="15.75" hidden="1" thickBot="1" x14ac:dyDescent="0.3">
      <c r="A2719" s="65" t="s">
        <v>3684</v>
      </c>
      <c r="B2719" s="71">
        <v>884</v>
      </c>
      <c r="C2719" s="65" t="s">
        <v>102</v>
      </c>
      <c r="D2719" s="71">
        <v>309</v>
      </c>
      <c r="E2719" s="65" t="s">
        <v>1602</v>
      </c>
    </row>
    <row r="2720" spans="1:5" ht="15.75" hidden="1" thickBot="1" x14ac:dyDescent="0.3">
      <c r="A2720" s="65" t="s">
        <v>3684</v>
      </c>
      <c r="B2720" s="71">
        <v>884</v>
      </c>
      <c r="C2720" s="65" t="s">
        <v>102</v>
      </c>
      <c r="D2720" s="71">
        <v>353</v>
      </c>
      <c r="E2720" s="65" t="s">
        <v>1603</v>
      </c>
    </row>
    <row r="2721" spans="1:5" ht="15.75" hidden="1" thickBot="1" x14ac:dyDescent="0.3">
      <c r="A2721" s="65" t="s">
        <v>3684</v>
      </c>
      <c r="B2721" s="71">
        <v>884</v>
      </c>
      <c r="C2721" s="65" t="s">
        <v>102</v>
      </c>
      <c r="D2721" s="71">
        <v>361</v>
      </c>
      <c r="E2721" s="65" t="s">
        <v>1604</v>
      </c>
    </row>
    <row r="2722" spans="1:5" ht="15.75" hidden="1" thickBot="1" x14ac:dyDescent="0.3">
      <c r="A2722" s="65" t="s">
        <v>3684</v>
      </c>
      <c r="B2722" s="71">
        <v>884</v>
      </c>
      <c r="C2722" s="65" t="s">
        <v>102</v>
      </c>
      <c r="D2722" s="71">
        <v>359</v>
      </c>
      <c r="E2722" s="65" t="s">
        <v>1606</v>
      </c>
    </row>
    <row r="2723" spans="1:5" ht="15.75" hidden="1" thickBot="1" x14ac:dyDescent="0.3">
      <c r="A2723" s="65" t="s">
        <v>3684</v>
      </c>
      <c r="B2723" s="71">
        <v>884</v>
      </c>
      <c r="C2723" s="65" t="s">
        <v>102</v>
      </c>
      <c r="D2723" s="71">
        <v>355</v>
      </c>
      <c r="E2723" s="65" t="s">
        <v>1607</v>
      </c>
    </row>
    <row r="2724" spans="1:5" ht="15.75" hidden="1" thickBot="1" x14ac:dyDescent="0.3">
      <c r="A2724" s="65" t="s">
        <v>3684</v>
      </c>
      <c r="B2724" s="71">
        <v>884</v>
      </c>
      <c r="C2724" s="65" t="s">
        <v>102</v>
      </c>
      <c r="D2724" s="71">
        <v>357</v>
      </c>
      <c r="E2724" s="65" t="s">
        <v>1608</v>
      </c>
    </row>
    <row r="2725" spans="1:5" ht="15.75" hidden="1" thickBot="1" x14ac:dyDescent="0.3">
      <c r="A2725" s="65" t="s">
        <v>3684</v>
      </c>
      <c r="B2725" s="71">
        <v>884</v>
      </c>
      <c r="C2725" s="65" t="s">
        <v>102</v>
      </c>
      <c r="D2725" s="71">
        <v>175</v>
      </c>
      <c r="E2725" s="65" t="s">
        <v>1651</v>
      </c>
    </row>
    <row r="2726" spans="1:5" ht="15.75" hidden="1" thickBot="1" x14ac:dyDescent="0.3">
      <c r="A2726" s="65" t="s">
        <v>3684</v>
      </c>
      <c r="B2726" s="71">
        <v>884</v>
      </c>
      <c r="C2726" s="65" t="s">
        <v>102</v>
      </c>
      <c r="D2726" s="71">
        <v>501</v>
      </c>
      <c r="E2726" s="65" t="s">
        <v>1653</v>
      </c>
    </row>
    <row r="2727" spans="1:5" ht="15.75" hidden="1" thickBot="1" x14ac:dyDescent="0.3">
      <c r="A2727" s="65" t="s">
        <v>3684</v>
      </c>
      <c r="B2727" s="71">
        <v>884</v>
      </c>
      <c r="C2727" s="65" t="s">
        <v>102</v>
      </c>
      <c r="D2727" s="71">
        <v>544</v>
      </c>
      <c r="E2727" s="65" t="s">
        <v>1612</v>
      </c>
    </row>
    <row r="2728" spans="1:5" ht="15.75" hidden="1" thickBot="1" x14ac:dyDescent="0.3">
      <c r="A2728" s="65" t="s">
        <v>3684</v>
      </c>
      <c r="B2728" s="71">
        <v>884</v>
      </c>
      <c r="C2728" s="65" t="s">
        <v>102</v>
      </c>
      <c r="D2728" s="71">
        <v>588</v>
      </c>
      <c r="E2728" s="65" t="s">
        <v>1615</v>
      </c>
    </row>
    <row r="2729" spans="1:5" ht="15.75" hidden="1" thickBot="1" x14ac:dyDescent="0.3">
      <c r="A2729" s="65" t="s">
        <v>3684</v>
      </c>
      <c r="B2729" s="71">
        <v>884</v>
      </c>
      <c r="C2729" s="65" t="s">
        <v>102</v>
      </c>
      <c r="D2729" s="71">
        <v>675</v>
      </c>
      <c r="E2729" s="65" t="s">
        <v>1620</v>
      </c>
    </row>
    <row r="2730" spans="1:5" ht="15.75" hidden="1" thickBot="1" x14ac:dyDescent="0.3">
      <c r="A2730" s="65" t="s">
        <v>3684</v>
      </c>
      <c r="B2730" s="71">
        <v>884</v>
      </c>
      <c r="C2730" s="65" t="s">
        <v>102</v>
      </c>
      <c r="D2730" s="71">
        <v>871</v>
      </c>
      <c r="E2730" s="65" t="s">
        <v>1631</v>
      </c>
    </row>
    <row r="2731" spans="1:5" ht="15.75" hidden="1" thickBot="1" x14ac:dyDescent="0.3">
      <c r="A2731" s="65" t="s">
        <v>3684</v>
      </c>
      <c r="B2731" s="71">
        <v>888</v>
      </c>
      <c r="C2731" s="65" t="s">
        <v>103</v>
      </c>
      <c r="D2731" s="71">
        <v>20</v>
      </c>
      <c r="E2731" s="65" t="s">
        <v>1670</v>
      </c>
    </row>
    <row r="2732" spans="1:5" ht="15.75" hidden="1" thickBot="1" x14ac:dyDescent="0.3">
      <c r="A2732" s="65" t="s">
        <v>3684</v>
      </c>
      <c r="B2732" s="71">
        <v>888</v>
      </c>
      <c r="C2732" s="65" t="s">
        <v>103</v>
      </c>
      <c r="D2732" s="71">
        <v>21</v>
      </c>
      <c r="E2732" s="65" t="s">
        <v>1671</v>
      </c>
    </row>
    <row r="2733" spans="1:5" ht="15.75" hidden="1" thickBot="1" x14ac:dyDescent="0.3">
      <c r="A2733" s="65" t="s">
        <v>3684</v>
      </c>
      <c r="B2733" s="71">
        <v>888</v>
      </c>
      <c r="C2733" s="65" t="s">
        <v>103</v>
      </c>
      <c r="D2733" s="71">
        <v>22</v>
      </c>
      <c r="E2733" s="65" t="s">
        <v>1672</v>
      </c>
    </row>
    <row r="2734" spans="1:5" ht="15.75" hidden="1" thickBot="1" x14ac:dyDescent="0.3">
      <c r="A2734" s="65" t="s">
        <v>3684</v>
      </c>
      <c r="B2734" s="71">
        <v>888</v>
      </c>
      <c r="C2734" s="65" t="s">
        <v>103</v>
      </c>
      <c r="D2734" s="71">
        <v>23</v>
      </c>
      <c r="E2734" s="65" t="s">
        <v>1673</v>
      </c>
    </row>
    <row r="2735" spans="1:5" ht="15.75" hidden="1" thickBot="1" x14ac:dyDescent="0.3">
      <c r="A2735" s="65" t="s">
        <v>3684</v>
      </c>
      <c r="B2735" s="71">
        <v>888</v>
      </c>
      <c r="C2735" s="65" t="s">
        <v>103</v>
      </c>
      <c r="D2735" s="71">
        <v>26</v>
      </c>
      <c r="E2735" s="65" t="s">
        <v>1676</v>
      </c>
    </row>
    <row r="2736" spans="1:5" ht="15.75" hidden="1" thickBot="1" x14ac:dyDescent="0.3">
      <c r="A2736" s="65" t="s">
        <v>3684</v>
      </c>
      <c r="B2736" s="71">
        <v>888</v>
      </c>
      <c r="C2736" s="65" t="s">
        <v>103</v>
      </c>
      <c r="D2736" s="71">
        <v>25</v>
      </c>
      <c r="E2736" s="65" t="s">
        <v>1675</v>
      </c>
    </row>
    <row r="2737" spans="1:5" ht="15.75" hidden="1" thickBot="1" x14ac:dyDescent="0.3">
      <c r="A2737" s="65" t="s">
        <v>3684</v>
      </c>
      <c r="B2737" s="71">
        <v>888</v>
      </c>
      <c r="C2737" s="65" t="s">
        <v>103</v>
      </c>
      <c r="D2737" s="71">
        <v>24</v>
      </c>
      <c r="E2737" s="65" t="s">
        <v>1674</v>
      </c>
    </row>
    <row r="2738" spans="1:5" ht="15.75" hidden="1" thickBot="1" x14ac:dyDescent="0.3">
      <c r="A2738" s="65" t="s">
        <v>3684</v>
      </c>
      <c r="B2738" s="71">
        <v>888</v>
      </c>
      <c r="C2738" s="65" t="s">
        <v>103</v>
      </c>
      <c r="D2738" s="71">
        <v>27</v>
      </c>
      <c r="E2738" s="65" t="s">
        <v>1677</v>
      </c>
    </row>
    <row r="2739" spans="1:5" ht="15.75" hidden="1" thickBot="1" x14ac:dyDescent="0.3">
      <c r="A2739" s="65" t="s">
        <v>3684</v>
      </c>
      <c r="B2739" s="71">
        <v>888</v>
      </c>
      <c r="C2739" s="65" t="s">
        <v>103</v>
      </c>
      <c r="D2739" s="71">
        <v>103</v>
      </c>
      <c r="E2739" s="65" t="s">
        <v>1681</v>
      </c>
    </row>
    <row r="2740" spans="1:5" ht="15.75" hidden="1" thickBot="1" x14ac:dyDescent="0.3">
      <c r="A2740" s="65" t="s">
        <v>3684</v>
      </c>
      <c r="B2740" s="71">
        <v>888</v>
      </c>
      <c r="C2740" s="65" t="s">
        <v>103</v>
      </c>
      <c r="D2740" s="71">
        <v>100</v>
      </c>
      <c r="E2740" s="65" t="s">
        <v>1678</v>
      </c>
    </row>
    <row r="2741" spans="1:5" ht="15.75" hidden="1" thickBot="1" x14ac:dyDescent="0.3">
      <c r="A2741" s="65" t="s">
        <v>3684</v>
      </c>
      <c r="B2741" s="71">
        <v>888</v>
      </c>
      <c r="C2741" s="65" t="s">
        <v>103</v>
      </c>
      <c r="D2741" s="71">
        <v>101</v>
      </c>
      <c r="E2741" s="65" t="s">
        <v>1679</v>
      </c>
    </row>
    <row r="2742" spans="1:5" ht="15.75" hidden="1" thickBot="1" x14ac:dyDescent="0.3">
      <c r="A2742" s="65" t="s">
        <v>3684</v>
      </c>
      <c r="B2742" s="71">
        <v>888</v>
      </c>
      <c r="C2742" s="65" t="s">
        <v>103</v>
      </c>
      <c r="D2742" s="71">
        <v>102</v>
      </c>
      <c r="E2742" s="65" t="s">
        <v>1680</v>
      </c>
    </row>
    <row r="2743" spans="1:5" ht="15.75" hidden="1" thickBot="1" x14ac:dyDescent="0.3">
      <c r="A2743" s="65" t="s">
        <v>3684</v>
      </c>
      <c r="B2743" s="71">
        <v>888</v>
      </c>
      <c r="C2743" s="65" t="s">
        <v>103</v>
      </c>
      <c r="D2743" s="71">
        <v>104</v>
      </c>
      <c r="E2743" s="65" t="s">
        <v>1682</v>
      </c>
    </row>
    <row r="2744" spans="1:5" ht="15.75" hidden="1" thickBot="1" x14ac:dyDescent="0.3">
      <c r="A2744" s="65" t="s">
        <v>3684</v>
      </c>
      <c r="B2744" s="71">
        <v>888</v>
      </c>
      <c r="C2744" s="65" t="s">
        <v>103</v>
      </c>
      <c r="D2744" s="71">
        <v>105</v>
      </c>
      <c r="E2744" s="65" t="s">
        <v>1683</v>
      </c>
    </row>
    <row r="2745" spans="1:5" ht="15.75" hidden="1" thickBot="1" x14ac:dyDescent="0.3">
      <c r="A2745" s="65" t="s">
        <v>3684</v>
      </c>
      <c r="B2745" s="71">
        <v>888</v>
      </c>
      <c r="C2745" s="65" t="s">
        <v>103</v>
      </c>
      <c r="D2745" s="71">
        <v>150</v>
      </c>
      <c r="E2745" s="65" t="s">
        <v>1684</v>
      </c>
    </row>
    <row r="2746" spans="1:5" ht="15.75" hidden="1" thickBot="1" x14ac:dyDescent="0.3">
      <c r="A2746" s="65" t="s">
        <v>3684</v>
      </c>
      <c r="B2746" s="71">
        <v>888</v>
      </c>
      <c r="C2746" s="65" t="s">
        <v>103</v>
      </c>
      <c r="D2746" s="71">
        <v>151</v>
      </c>
      <c r="E2746" s="65" t="s">
        <v>1685</v>
      </c>
    </row>
    <row r="2747" spans="1:5" ht="15.75" hidden="1" thickBot="1" x14ac:dyDescent="0.3">
      <c r="A2747" s="65" t="s">
        <v>3684</v>
      </c>
      <c r="B2747" s="71">
        <v>888</v>
      </c>
      <c r="C2747" s="65" t="s">
        <v>103</v>
      </c>
      <c r="D2747" s="71">
        <v>152</v>
      </c>
      <c r="E2747" s="65" t="s">
        <v>1686</v>
      </c>
    </row>
    <row r="2748" spans="1:5" ht="15.75" hidden="1" thickBot="1" x14ac:dyDescent="0.3">
      <c r="A2748" s="65" t="s">
        <v>3684</v>
      </c>
      <c r="B2748" s="71">
        <v>888</v>
      </c>
      <c r="C2748" s="65" t="s">
        <v>103</v>
      </c>
      <c r="D2748" s="71">
        <v>153</v>
      </c>
      <c r="E2748" s="65" t="s">
        <v>1687</v>
      </c>
    </row>
    <row r="2749" spans="1:5" ht="15.75" hidden="1" thickBot="1" x14ac:dyDescent="0.3">
      <c r="A2749" s="65" t="s">
        <v>3684</v>
      </c>
      <c r="B2749" s="71">
        <v>888</v>
      </c>
      <c r="C2749" s="65" t="s">
        <v>103</v>
      </c>
      <c r="D2749" s="71">
        <v>154</v>
      </c>
      <c r="E2749" s="65" t="s">
        <v>1688</v>
      </c>
    </row>
    <row r="2750" spans="1:5" ht="15.75" hidden="1" thickBot="1" x14ac:dyDescent="0.3">
      <c r="A2750" s="65" t="s">
        <v>3684</v>
      </c>
      <c r="B2750" s="71">
        <v>888</v>
      </c>
      <c r="C2750" s="65" t="s">
        <v>103</v>
      </c>
      <c r="D2750" s="71">
        <v>155</v>
      </c>
      <c r="E2750" s="65" t="s">
        <v>1689</v>
      </c>
    </row>
    <row r="2751" spans="1:5" ht="15.75" hidden="1" thickBot="1" x14ac:dyDescent="0.3">
      <c r="A2751" s="65" t="s">
        <v>3684</v>
      </c>
      <c r="B2751" s="71">
        <v>888</v>
      </c>
      <c r="C2751" s="65" t="s">
        <v>103</v>
      </c>
      <c r="D2751" s="71">
        <v>330</v>
      </c>
      <c r="E2751" s="65" t="s">
        <v>1691</v>
      </c>
    </row>
    <row r="2752" spans="1:5" ht="15.75" hidden="1" thickBot="1" x14ac:dyDescent="0.3">
      <c r="A2752" s="65" t="s">
        <v>3684</v>
      </c>
      <c r="B2752" s="71">
        <v>888</v>
      </c>
      <c r="C2752" s="65" t="s">
        <v>103</v>
      </c>
      <c r="D2752" s="71">
        <v>331</v>
      </c>
      <c r="E2752" s="65" t="s">
        <v>1692</v>
      </c>
    </row>
    <row r="2753" spans="1:5" ht="15.75" hidden="1" thickBot="1" x14ac:dyDescent="0.3">
      <c r="A2753" s="65" t="s">
        <v>3684</v>
      </c>
      <c r="B2753" s="71">
        <v>888</v>
      </c>
      <c r="C2753" s="65" t="s">
        <v>103</v>
      </c>
      <c r="D2753" s="71">
        <v>322</v>
      </c>
      <c r="E2753" s="65" t="s">
        <v>1690</v>
      </c>
    </row>
    <row r="2754" spans="1:5" ht="15.75" hidden="1" thickBot="1" x14ac:dyDescent="0.3">
      <c r="A2754" s="65" t="s">
        <v>3684</v>
      </c>
      <c r="B2754" s="71">
        <v>888</v>
      </c>
      <c r="C2754" s="65" t="s">
        <v>103</v>
      </c>
      <c r="D2754" s="71">
        <v>370</v>
      </c>
      <c r="E2754" s="65" t="s">
        <v>1699</v>
      </c>
    </row>
    <row r="2755" spans="1:5" ht="15.75" hidden="1" thickBot="1" x14ac:dyDescent="0.3">
      <c r="A2755" s="65" t="s">
        <v>3684</v>
      </c>
      <c r="B2755" s="71">
        <v>888</v>
      </c>
      <c r="C2755" s="65" t="s">
        <v>103</v>
      </c>
      <c r="D2755" s="71">
        <v>371</v>
      </c>
      <c r="E2755" s="65" t="s">
        <v>1700</v>
      </c>
    </row>
    <row r="2756" spans="1:5" ht="15.75" hidden="1" thickBot="1" x14ac:dyDescent="0.3">
      <c r="A2756" s="65" t="s">
        <v>3684</v>
      </c>
      <c r="B2756" s="71">
        <v>888</v>
      </c>
      <c r="C2756" s="65" t="s">
        <v>103</v>
      </c>
      <c r="D2756" s="71">
        <v>361</v>
      </c>
      <c r="E2756" s="65" t="s">
        <v>1694</v>
      </c>
    </row>
    <row r="2757" spans="1:5" ht="15.75" hidden="1" thickBot="1" x14ac:dyDescent="0.3">
      <c r="A2757" s="65" t="s">
        <v>3684</v>
      </c>
      <c r="B2757" s="71">
        <v>888</v>
      </c>
      <c r="C2757" s="65" t="s">
        <v>103</v>
      </c>
      <c r="D2757" s="71">
        <v>360</v>
      </c>
      <c r="E2757" s="65" t="s">
        <v>1693</v>
      </c>
    </row>
    <row r="2758" spans="1:5" ht="15.75" hidden="1" thickBot="1" x14ac:dyDescent="0.3">
      <c r="A2758" s="65" t="s">
        <v>3684</v>
      </c>
      <c r="B2758" s="71">
        <v>888</v>
      </c>
      <c r="C2758" s="65" t="s">
        <v>103</v>
      </c>
      <c r="D2758" s="71">
        <v>362</v>
      </c>
      <c r="E2758" s="65" t="s">
        <v>1695</v>
      </c>
    </row>
    <row r="2759" spans="1:5" ht="15.75" hidden="1" thickBot="1" x14ac:dyDescent="0.3">
      <c r="A2759" s="65" t="s">
        <v>3684</v>
      </c>
      <c r="B2759" s="71">
        <v>888</v>
      </c>
      <c r="C2759" s="65" t="s">
        <v>103</v>
      </c>
      <c r="D2759" s="71">
        <v>363</v>
      </c>
      <c r="E2759" s="65" t="s">
        <v>1696</v>
      </c>
    </row>
    <row r="2760" spans="1:5" ht="15.75" hidden="1" thickBot="1" x14ac:dyDescent="0.3">
      <c r="A2760" s="65" t="s">
        <v>3684</v>
      </c>
      <c r="B2760" s="71">
        <v>888</v>
      </c>
      <c r="C2760" s="65" t="s">
        <v>103</v>
      </c>
      <c r="D2760" s="71">
        <v>364</v>
      </c>
      <c r="E2760" s="65" t="s">
        <v>1697</v>
      </c>
    </row>
    <row r="2761" spans="1:5" ht="15.75" hidden="1" thickBot="1" x14ac:dyDescent="0.3">
      <c r="A2761" s="65" t="s">
        <v>3684</v>
      </c>
      <c r="B2761" s="71">
        <v>888</v>
      </c>
      <c r="C2761" s="65" t="s">
        <v>103</v>
      </c>
      <c r="D2761" s="71">
        <v>365</v>
      </c>
      <c r="E2761" s="65" t="s">
        <v>1698</v>
      </c>
    </row>
    <row r="2762" spans="1:5" ht="15.75" hidden="1" thickBot="1" x14ac:dyDescent="0.3">
      <c r="A2762" s="65" t="s">
        <v>3684</v>
      </c>
      <c r="B2762" s="71">
        <v>888</v>
      </c>
      <c r="C2762" s="65" t="s">
        <v>103</v>
      </c>
      <c r="D2762" s="71">
        <v>520</v>
      </c>
      <c r="E2762" s="65" t="s">
        <v>1701</v>
      </c>
    </row>
    <row r="2763" spans="1:5" ht="15.75" hidden="1" thickBot="1" x14ac:dyDescent="0.3">
      <c r="A2763" s="65" t="s">
        <v>3684</v>
      </c>
      <c r="B2763" s="71">
        <v>888</v>
      </c>
      <c r="C2763" s="65" t="s">
        <v>103</v>
      </c>
      <c r="D2763" s="71">
        <v>521</v>
      </c>
      <c r="E2763" s="65" t="s">
        <v>1702</v>
      </c>
    </row>
    <row r="2764" spans="1:5" ht="15.75" hidden="1" thickBot="1" x14ac:dyDescent="0.3">
      <c r="A2764" s="65" t="s">
        <v>3684</v>
      </c>
      <c r="B2764" s="71">
        <v>888</v>
      </c>
      <c r="C2764" s="65" t="s">
        <v>103</v>
      </c>
      <c r="D2764" s="71">
        <v>522</v>
      </c>
      <c r="E2764" s="65" t="s">
        <v>1703</v>
      </c>
    </row>
    <row r="2765" spans="1:5" ht="15.75" hidden="1" thickBot="1" x14ac:dyDescent="0.3">
      <c r="A2765" s="65" t="s">
        <v>3684</v>
      </c>
      <c r="B2765" s="71">
        <v>888</v>
      </c>
      <c r="C2765" s="65" t="s">
        <v>103</v>
      </c>
      <c r="D2765" s="71">
        <v>523</v>
      </c>
      <c r="E2765" s="65" t="s">
        <v>1704</v>
      </c>
    </row>
    <row r="2766" spans="1:5" ht="15.75" hidden="1" thickBot="1" x14ac:dyDescent="0.3">
      <c r="A2766" s="65" t="s">
        <v>3684</v>
      </c>
      <c r="B2766" s="71">
        <v>888</v>
      </c>
      <c r="C2766" s="65" t="s">
        <v>103</v>
      </c>
      <c r="D2766" s="71">
        <v>580</v>
      </c>
      <c r="E2766" s="65" t="s">
        <v>1705</v>
      </c>
    </row>
    <row r="2767" spans="1:5" ht="15.75" hidden="1" thickBot="1" x14ac:dyDescent="0.3">
      <c r="A2767" s="65" t="s">
        <v>3684</v>
      </c>
      <c r="B2767" s="71">
        <v>888</v>
      </c>
      <c r="C2767" s="65" t="s">
        <v>103</v>
      </c>
      <c r="D2767" s="71">
        <v>755</v>
      </c>
      <c r="E2767" s="65" t="s">
        <v>1706</v>
      </c>
    </row>
    <row r="2768" spans="1:5" ht="15.75" hidden="1" thickBot="1" x14ac:dyDescent="0.3">
      <c r="A2768" s="65" t="s">
        <v>3684</v>
      </c>
      <c r="B2768" s="71">
        <v>888</v>
      </c>
      <c r="C2768" s="65" t="s">
        <v>103</v>
      </c>
      <c r="D2768" s="71">
        <v>756</v>
      </c>
      <c r="E2768" s="65" t="s">
        <v>1707</v>
      </c>
    </row>
    <row r="2769" spans="1:5" ht="15.75" hidden="1" thickBot="1" x14ac:dyDescent="0.3">
      <c r="A2769" s="65" t="s">
        <v>3684</v>
      </c>
      <c r="B2769" s="71">
        <v>888</v>
      </c>
      <c r="C2769" s="65" t="s">
        <v>103</v>
      </c>
      <c r="D2769" s="71">
        <v>757</v>
      </c>
      <c r="E2769" s="65" t="s">
        <v>1708</v>
      </c>
    </row>
    <row r="2770" spans="1:5" ht="15.75" hidden="1" thickBot="1" x14ac:dyDescent="0.3">
      <c r="A2770" s="65" t="s">
        <v>3684</v>
      </c>
      <c r="B2770" s="71">
        <v>888</v>
      </c>
      <c r="C2770" s="65" t="s">
        <v>103</v>
      </c>
      <c r="D2770" s="71">
        <v>758</v>
      </c>
      <c r="E2770" s="65" t="s">
        <v>1709</v>
      </c>
    </row>
    <row r="2771" spans="1:5" ht="15.75" hidden="1" thickBot="1" x14ac:dyDescent="0.3">
      <c r="A2771" s="65" t="s">
        <v>3684</v>
      </c>
      <c r="B2771" s="71">
        <v>888</v>
      </c>
      <c r="C2771" s="65" t="s">
        <v>103</v>
      </c>
      <c r="D2771" s="71">
        <v>759</v>
      </c>
      <c r="E2771" s="65" t="s">
        <v>1710</v>
      </c>
    </row>
    <row r="2772" spans="1:5" ht="15.75" hidden="1" thickBot="1" x14ac:dyDescent="0.3">
      <c r="A2772" s="65" t="s">
        <v>3684</v>
      </c>
      <c r="B2772" s="71">
        <v>888</v>
      </c>
      <c r="C2772" s="65" t="s">
        <v>103</v>
      </c>
      <c r="D2772" s="71">
        <v>761</v>
      </c>
      <c r="E2772" s="65" t="s">
        <v>1712</v>
      </c>
    </row>
    <row r="2773" spans="1:5" ht="15.75" hidden="1" thickBot="1" x14ac:dyDescent="0.3">
      <c r="A2773" s="65" t="s">
        <v>3684</v>
      </c>
      <c r="B2773" s="71">
        <v>888</v>
      </c>
      <c r="C2773" s="65" t="s">
        <v>103</v>
      </c>
      <c r="D2773" s="71">
        <v>762</v>
      </c>
      <c r="E2773" s="65" t="s">
        <v>1713</v>
      </c>
    </row>
    <row r="2774" spans="1:5" ht="15.75" hidden="1" thickBot="1" x14ac:dyDescent="0.3">
      <c r="A2774" s="65" t="s">
        <v>3684</v>
      </c>
      <c r="B2774" s="71">
        <v>888</v>
      </c>
      <c r="C2774" s="65" t="s">
        <v>103</v>
      </c>
      <c r="D2774" s="71">
        <v>760</v>
      </c>
      <c r="E2774" s="65" t="s">
        <v>1711</v>
      </c>
    </row>
    <row r="2775" spans="1:5" ht="15.75" hidden="1" thickBot="1" x14ac:dyDescent="0.3">
      <c r="A2775" s="65" t="s">
        <v>3684</v>
      </c>
      <c r="B2775" s="71">
        <v>882</v>
      </c>
      <c r="C2775" s="65" t="s">
        <v>104</v>
      </c>
      <c r="D2775" s="71">
        <v>28</v>
      </c>
      <c r="E2775" s="65" t="s">
        <v>1566</v>
      </c>
    </row>
    <row r="2776" spans="1:5" ht="15.75" hidden="1" thickBot="1" x14ac:dyDescent="0.3">
      <c r="A2776" s="65" t="s">
        <v>3684</v>
      </c>
      <c r="B2776" s="71">
        <v>882</v>
      </c>
      <c r="C2776" s="65" t="s">
        <v>104</v>
      </c>
      <c r="D2776" s="71">
        <v>27</v>
      </c>
      <c r="E2776" s="65" t="s">
        <v>1644</v>
      </c>
    </row>
    <row r="2777" spans="1:5" ht="15.75" hidden="1" thickBot="1" x14ac:dyDescent="0.3">
      <c r="A2777" s="65" t="s">
        <v>3684</v>
      </c>
      <c r="B2777" s="71">
        <v>882</v>
      </c>
      <c r="C2777" s="65" t="s">
        <v>104</v>
      </c>
      <c r="D2777" s="71">
        <v>2</v>
      </c>
      <c r="E2777" s="65" t="s">
        <v>1643</v>
      </c>
    </row>
    <row r="2778" spans="1:5" ht="15.75" hidden="1" thickBot="1" x14ac:dyDescent="0.3">
      <c r="A2778" s="65" t="s">
        <v>3684</v>
      </c>
      <c r="B2778" s="71">
        <v>882</v>
      </c>
      <c r="C2778" s="65" t="s">
        <v>104</v>
      </c>
      <c r="D2778" s="71">
        <v>32</v>
      </c>
      <c r="E2778" s="65" t="s">
        <v>1570</v>
      </c>
    </row>
    <row r="2779" spans="1:5" ht="15.75" hidden="1" thickBot="1" x14ac:dyDescent="0.3">
      <c r="A2779" s="65" t="s">
        <v>3684</v>
      </c>
      <c r="B2779" s="71">
        <v>882</v>
      </c>
      <c r="C2779" s="65" t="s">
        <v>104</v>
      </c>
      <c r="D2779" s="71">
        <v>35</v>
      </c>
      <c r="E2779" s="65" t="s">
        <v>1573</v>
      </c>
    </row>
    <row r="2780" spans="1:5" ht="15.75" hidden="1" thickBot="1" x14ac:dyDescent="0.3">
      <c r="A2780" s="65" t="s">
        <v>3684</v>
      </c>
      <c r="B2780" s="71">
        <v>882</v>
      </c>
      <c r="C2780" s="65" t="s">
        <v>104</v>
      </c>
      <c r="D2780" s="71">
        <v>91</v>
      </c>
      <c r="E2780" s="65" t="s">
        <v>1586</v>
      </c>
    </row>
    <row r="2781" spans="1:5" ht="15.75" hidden="1" thickBot="1" x14ac:dyDescent="0.3">
      <c r="A2781" s="65" t="s">
        <v>3684</v>
      </c>
      <c r="B2781" s="71">
        <v>882</v>
      </c>
      <c r="C2781" s="65" t="s">
        <v>104</v>
      </c>
      <c r="D2781" s="71">
        <v>178</v>
      </c>
      <c r="E2781" s="65" t="s">
        <v>1645</v>
      </c>
    </row>
    <row r="2782" spans="1:5" ht="15.75" hidden="1" thickBot="1" x14ac:dyDescent="0.3">
      <c r="A2782" s="65" t="s">
        <v>3684</v>
      </c>
      <c r="B2782" s="71">
        <v>882</v>
      </c>
      <c r="C2782" s="65" t="s">
        <v>104</v>
      </c>
      <c r="D2782" s="71">
        <v>181</v>
      </c>
      <c r="E2782" s="65" t="s">
        <v>1596</v>
      </c>
    </row>
    <row r="2783" spans="1:5" ht="15.75" hidden="1" thickBot="1" x14ac:dyDescent="0.3">
      <c r="A2783" s="65" t="s">
        <v>3684</v>
      </c>
      <c r="B2783" s="71">
        <v>882</v>
      </c>
      <c r="C2783" s="65" t="s">
        <v>104</v>
      </c>
      <c r="D2783" s="71">
        <v>353</v>
      </c>
      <c r="E2783" s="65" t="s">
        <v>1603</v>
      </c>
    </row>
    <row r="2784" spans="1:5" ht="15.75" hidden="1" thickBot="1" x14ac:dyDescent="0.3">
      <c r="A2784" s="65" t="s">
        <v>3684</v>
      </c>
      <c r="B2784" s="71">
        <v>882</v>
      </c>
      <c r="C2784" s="65" t="s">
        <v>104</v>
      </c>
      <c r="D2784" s="71">
        <v>501</v>
      </c>
      <c r="E2784" s="65" t="s">
        <v>1646</v>
      </c>
    </row>
    <row r="2785" spans="1:5" ht="15.75" hidden="1" thickBot="1" x14ac:dyDescent="0.3">
      <c r="A2785" s="65" t="s">
        <v>3684</v>
      </c>
      <c r="B2785" s="71">
        <v>882</v>
      </c>
      <c r="C2785" s="65" t="s">
        <v>104</v>
      </c>
      <c r="D2785" s="71">
        <v>590</v>
      </c>
      <c r="E2785" s="65" t="s">
        <v>1615</v>
      </c>
    </row>
    <row r="2786" spans="1:5" ht="15.75" hidden="1" thickBot="1" x14ac:dyDescent="0.3">
      <c r="A2786" s="65" t="s">
        <v>3684</v>
      </c>
      <c r="B2786" s="71">
        <v>882</v>
      </c>
      <c r="C2786" s="65" t="s">
        <v>104</v>
      </c>
      <c r="D2786" s="71">
        <v>632</v>
      </c>
      <c r="E2786" s="65" t="s">
        <v>1616</v>
      </c>
    </row>
    <row r="2787" spans="1:5" ht="15.75" hidden="1" thickBot="1" x14ac:dyDescent="0.3">
      <c r="A2787" s="65" t="s">
        <v>3684</v>
      </c>
      <c r="B2787" s="71">
        <v>882</v>
      </c>
      <c r="C2787" s="65" t="s">
        <v>104</v>
      </c>
      <c r="D2787" s="71">
        <v>633</v>
      </c>
      <c r="E2787" s="65" t="s">
        <v>1617</v>
      </c>
    </row>
    <row r="2788" spans="1:5" ht="15.75" hidden="1" thickBot="1" x14ac:dyDescent="0.3">
      <c r="A2788" s="65" t="s">
        <v>3684</v>
      </c>
      <c r="B2788" s="71">
        <v>882</v>
      </c>
      <c r="C2788" s="65" t="s">
        <v>104</v>
      </c>
      <c r="D2788" s="71">
        <v>676</v>
      </c>
      <c r="E2788" s="65" t="s">
        <v>1647</v>
      </c>
    </row>
    <row r="2789" spans="1:5" ht="15.75" hidden="1" thickBot="1" x14ac:dyDescent="0.3">
      <c r="A2789" s="65" t="s">
        <v>3684</v>
      </c>
      <c r="B2789" s="71">
        <v>320</v>
      </c>
      <c r="C2789" s="65" t="s">
        <v>105</v>
      </c>
      <c r="D2789" s="71">
        <v>1</v>
      </c>
      <c r="E2789" s="65" t="s">
        <v>752</v>
      </c>
    </row>
    <row r="2790" spans="1:5" ht="15.75" hidden="1" thickBot="1" x14ac:dyDescent="0.3">
      <c r="A2790" s="65" t="s">
        <v>3684</v>
      </c>
      <c r="B2790" s="71">
        <v>320</v>
      </c>
      <c r="C2790" s="65" t="s">
        <v>105</v>
      </c>
      <c r="D2790" s="71">
        <v>2</v>
      </c>
      <c r="E2790" s="65" t="s">
        <v>753</v>
      </c>
    </row>
    <row r="2791" spans="1:5" ht="15.75" hidden="1" thickBot="1" x14ac:dyDescent="0.3">
      <c r="A2791" s="65" t="s">
        <v>3684</v>
      </c>
      <c r="B2791" s="71">
        <v>320</v>
      </c>
      <c r="C2791" s="65" t="s">
        <v>105</v>
      </c>
      <c r="D2791" s="71">
        <v>47</v>
      </c>
      <c r="E2791" s="65" t="s">
        <v>755</v>
      </c>
    </row>
    <row r="2792" spans="1:5" ht="15.75" hidden="1" thickBot="1" x14ac:dyDescent="0.3">
      <c r="A2792" s="65" t="s">
        <v>3684</v>
      </c>
      <c r="B2792" s="71">
        <v>320</v>
      </c>
      <c r="C2792" s="65" t="s">
        <v>105</v>
      </c>
      <c r="D2792" s="71">
        <v>45</v>
      </c>
      <c r="E2792" s="65" t="s">
        <v>754</v>
      </c>
    </row>
    <row r="2793" spans="1:5" ht="15.75" hidden="1" thickBot="1" x14ac:dyDescent="0.3">
      <c r="A2793" s="65" t="s">
        <v>3684</v>
      </c>
      <c r="B2793" s="71">
        <v>320</v>
      </c>
      <c r="C2793" s="65" t="s">
        <v>105</v>
      </c>
      <c r="D2793" s="71">
        <v>90</v>
      </c>
      <c r="E2793" s="65" t="s">
        <v>757</v>
      </c>
    </row>
    <row r="2794" spans="1:5" ht="15.75" hidden="1" thickBot="1" x14ac:dyDescent="0.3">
      <c r="A2794" s="65" t="s">
        <v>3684</v>
      </c>
      <c r="B2794" s="71">
        <v>320</v>
      </c>
      <c r="C2794" s="65" t="s">
        <v>105</v>
      </c>
      <c r="D2794" s="71">
        <v>95</v>
      </c>
      <c r="E2794" s="65" t="s">
        <v>758</v>
      </c>
    </row>
    <row r="2795" spans="1:5" ht="15.75" hidden="1" thickBot="1" x14ac:dyDescent="0.3">
      <c r="A2795" s="65" t="s">
        <v>3684</v>
      </c>
      <c r="B2795" s="71">
        <v>320</v>
      </c>
      <c r="C2795" s="65" t="s">
        <v>105</v>
      </c>
      <c r="D2795" s="71">
        <v>89</v>
      </c>
      <c r="E2795" s="65" t="s">
        <v>756</v>
      </c>
    </row>
    <row r="2796" spans="1:5" ht="15.75" hidden="1" thickBot="1" x14ac:dyDescent="0.3">
      <c r="A2796" s="65" t="s">
        <v>3684</v>
      </c>
      <c r="B2796" s="71">
        <v>320</v>
      </c>
      <c r="C2796" s="65" t="s">
        <v>105</v>
      </c>
      <c r="D2796" s="71">
        <v>178</v>
      </c>
      <c r="E2796" s="65" t="s">
        <v>760</v>
      </c>
    </row>
    <row r="2797" spans="1:5" ht="15.75" hidden="1" thickBot="1" x14ac:dyDescent="0.3">
      <c r="A2797" s="65" t="s">
        <v>3684</v>
      </c>
      <c r="B2797" s="71">
        <v>320</v>
      </c>
      <c r="C2797" s="65" t="s">
        <v>105</v>
      </c>
      <c r="D2797" s="71">
        <v>177</v>
      </c>
      <c r="E2797" s="65" t="s">
        <v>759</v>
      </c>
    </row>
    <row r="2798" spans="1:5" ht="15.75" hidden="1" thickBot="1" x14ac:dyDescent="0.3">
      <c r="A2798" s="65" t="s">
        <v>3684</v>
      </c>
      <c r="B2798" s="71">
        <v>320</v>
      </c>
      <c r="C2798" s="65" t="s">
        <v>105</v>
      </c>
      <c r="D2798" s="71">
        <v>508</v>
      </c>
      <c r="E2798" s="65" t="s">
        <v>762</v>
      </c>
    </row>
    <row r="2799" spans="1:5" ht="15.75" hidden="1" thickBot="1" x14ac:dyDescent="0.3">
      <c r="A2799" s="65" t="s">
        <v>3684</v>
      </c>
      <c r="B2799" s="71">
        <v>320</v>
      </c>
      <c r="C2799" s="65" t="s">
        <v>105</v>
      </c>
      <c r="D2799" s="71">
        <v>500</v>
      </c>
      <c r="E2799" s="65" t="s">
        <v>761</v>
      </c>
    </row>
    <row r="2800" spans="1:5" ht="15.75" hidden="1" thickBot="1" x14ac:dyDescent="0.3">
      <c r="A2800" s="65" t="s">
        <v>3684</v>
      </c>
      <c r="B2800" s="71">
        <v>320</v>
      </c>
      <c r="C2800" s="65" t="s">
        <v>105</v>
      </c>
      <c r="D2800" s="71">
        <v>512</v>
      </c>
      <c r="E2800" s="65" t="s">
        <v>765</v>
      </c>
    </row>
    <row r="2801" spans="1:5" ht="15.75" hidden="1" thickBot="1" x14ac:dyDescent="0.3">
      <c r="A2801" s="65" t="s">
        <v>3684</v>
      </c>
      <c r="B2801" s="71">
        <v>320</v>
      </c>
      <c r="C2801" s="65" t="s">
        <v>105</v>
      </c>
      <c r="D2801" s="71">
        <v>510</v>
      </c>
      <c r="E2801" s="65" t="s">
        <v>763</v>
      </c>
    </row>
    <row r="2802" spans="1:5" ht="15.75" hidden="1" thickBot="1" x14ac:dyDescent="0.3">
      <c r="A2802" s="65" t="s">
        <v>3684</v>
      </c>
      <c r="B2802" s="71">
        <v>320</v>
      </c>
      <c r="C2802" s="65" t="s">
        <v>105</v>
      </c>
      <c r="D2802" s="71">
        <v>511</v>
      </c>
      <c r="E2802" s="65" t="s">
        <v>764</v>
      </c>
    </row>
    <row r="2803" spans="1:5" ht="15.75" hidden="1" thickBot="1" x14ac:dyDescent="0.3">
      <c r="A2803" s="65" t="s">
        <v>3684</v>
      </c>
      <c r="B2803" s="71">
        <v>320</v>
      </c>
      <c r="C2803" s="65" t="s">
        <v>105</v>
      </c>
      <c r="D2803" s="71">
        <v>513</v>
      </c>
      <c r="E2803" s="65" t="s">
        <v>766</v>
      </c>
    </row>
    <row r="2804" spans="1:5" ht="15.75" hidden="1" thickBot="1" x14ac:dyDescent="0.3">
      <c r="A2804" s="65" t="s">
        <v>3684</v>
      </c>
      <c r="B2804" s="71">
        <v>320</v>
      </c>
      <c r="C2804" s="65" t="s">
        <v>105</v>
      </c>
      <c r="D2804" s="71">
        <v>515</v>
      </c>
      <c r="E2804" s="65" t="s">
        <v>767</v>
      </c>
    </row>
    <row r="2805" spans="1:5" ht="15.75" hidden="1" thickBot="1" x14ac:dyDescent="0.3">
      <c r="A2805" s="65" t="s">
        <v>3684</v>
      </c>
      <c r="B2805" s="71">
        <v>320</v>
      </c>
      <c r="C2805" s="65" t="s">
        <v>105</v>
      </c>
      <c r="D2805" s="71">
        <v>999</v>
      </c>
      <c r="E2805" s="65" t="s">
        <v>105</v>
      </c>
    </row>
    <row r="2806" spans="1:5" ht="15.75" hidden="1" thickBot="1" x14ac:dyDescent="0.3">
      <c r="A2806" s="65" t="s">
        <v>3684</v>
      </c>
      <c r="B2806" s="71">
        <v>320</v>
      </c>
      <c r="C2806" s="65" t="s">
        <v>105</v>
      </c>
      <c r="D2806" s="71">
        <v>635</v>
      </c>
      <c r="E2806" s="65" t="s">
        <v>769</v>
      </c>
    </row>
    <row r="2807" spans="1:5" ht="15.75" hidden="1" thickBot="1" x14ac:dyDescent="0.3">
      <c r="A2807" s="65" t="s">
        <v>3684</v>
      </c>
      <c r="B2807" s="71">
        <v>320</v>
      </c>
      <c r="C2807" s="65" t="s">
        <v>105</v>
      </c>
      <c r="D2807" s="71">
        <v>632</v>
      </c>
      <c r="E2807" s="65" t="s">
        <v>768</v>
      </c>
    </row>
    <row r="2808" spans="1:5" ht="15.75" hidden="1" thickBot="1" x14ac:dyDescent="0.3">
      <c r="A2808" s="65" t="s">
        <v>3684</v>
      </c>
      <c r="B2808" s="71">
        <v>320</v>
      </c>
      <c r="C2808" s="65" t="s">
        <v>105</v>
      </c>
      <c r="D2808" s="71">
        <v>676</v>
      </c>
      <c r="E2808" s="65" t="s">
        <v>770</v>
      </c>
    </row>
    <row r="2809" spans="1:5" ht="15.75" hidden="1" thickBot="1" x14ac:dyDescent="0.3">
      <c r="A2809" s="65" t="s">
        <v>3684</v>
      </c>
      <c r="B2809" s="71">
        <v>510</v>
      </c>
      <c r="C2809" s="65" t="s">
        <v>106</v>
      </c>
      <c r="D2809" s="71">
        <v>2</v>
      </c>
      <c r="E2809" s="65" t="s">
        <v>1149</v>
      </c>
    </row>
    <row r="2810" spans="1:5" ht="15.75" hidden="1" thickBot="1" x14ac:dyDescent="0.3">
      <c r="A2810" s="65" t="s">
        <v>3684</v>
      </c>
      <c r="B2810" s="71">
        <v>510</v>
      </c>
      <c r="C2810" s="65" t="s">
        <v>106</v>
      </c>
      <c r="D2810" s="71">
        <v>1</v>
      </c>
      <c r="E2810" s="65" t="s">
        <v>1148</v>
      </c>
    </row>
    <row r="2811" spans="1:5" ht="15.75" hidden="1" thickBot="1" x14ac:dyDescent="0.3">
      <c r="A2811" s="65" t="s">
        <v>3684</v>
      </c>
      <c r="B2811" s="71">
        <v>120</v>
      </c>
      <c r="C2811" s="65" t="s">
        <v>107</v>
      </c>
      <c r="D2811" s="71">
        <v>90</v>
      </c>
      <c r="E2811" s="65" t="s">
        <v>591</v>
      </c>
    </row>
    <row r="2812" spans="1:5" ht="15.75" hidden="1" thickBot="1" x14ac:dyDescent="0.3">
      <c r="A2812" s="65" t="s">
        <v>3684</v>
      </c>
      <c r="B2812" s="71">
        <v>120</v>
      </c>
      <c r="C2812" s="65" t="s">
        <v>107</v>
      </c>
      <c r="D2812" s="71">
        <v>636</v>
      </c>
      <c r="E2812" s="65" t="s">
        <v>596</v>
      </c>
    </row>
    <row r="2813" spans="1:5" ht="15.75" hidden="1" thickBot="1" x14ac:dyDescent="0.3">
      <c r="A2813" s="65" t="s">
        <v>3684</v>
      </c>
      <c r="B2813" s="71">
        <v>120</v>
      </c>
      <c r="C2813" s="65" t="s">
        <v>107</v>
      </c>
      <c r="D2813" s="71">
        <v>632</v>
      </c>
      <c r="E2813" s="65" t="s">
        <v>592</v>
      </c>
    </row>
    <row r="2814" spans="1:5" ht="15.75" hidden="1" thickBot="1" x14ac:dyDescent="0.3">
      <c r="A2814" s="65" t="s">
        <v>3684</v>
      </c>
      <c r="B2814" s="71">
        <v>120</v>
      </c>
      <c r="C2814" s="65" t="s">
        <v>107</v>
      </c>
      <c r="D2814" s="71">
        <v>634</v>
      </c>
      <c r="E2814" s="65" t="s">
        <v>594</v>
      </c>
    </row>
    <row r="2815" spans="1:5" ht="15.75" hidden="1" thickBot="1" x14ac:dyDescent="0.3">
      <c r="A2815" s="65" t="s">
        <v>3684</v>
      </c>
      <c r="B2815" s="71">
        <v>120</v>
      </c>
      <c r="C2815" s="65" t="s">
        <v>107</v>
      </c>
      <c r="D2815" s="71">
        <v>633</v>
      </c>
      <c r="E2815" s="65" t="s">
        <v>593</v>
      </c>
    </row>
    <row r="2816" spans="1:5" ht="15.75" hidden="1" thickBot="1" x14ac:dyDescent="0.3">
      <c r="A2816" s="65" t="s">
        <v>3684</v>
      </c>
      <c r="B2816" s="71">
        <v>120</v>
      </c>
      <c r="C2816" s="65" t="s">
        <v>107</v>
      </c>
      <c r="D2816" s="71">
        <v>637</v>
      </c>
      <c r="E2816" s="65" t="s">
        <v>597</v>
      </c>
    </row>
    <row r="2817" spans="1:5" ht="15.75" hidden="1" thickBot="1" x14ac:dyDescent="0.3">
      <c r="A2817" s="65" t="s">
        <v>3684</v>
      </c>
      <c r="B2817" s="71">
        <v>120</v>
      </c>
      <c r="C2817" s="65" t="s">
        <v>107</v>
      </c>
      <c r="D2817" s="71">
        <v>639</v>
      </c>
      <c r="E2817" s="65" t="s">
        <v>598</v>
      </c>
    </row>
    <row r="2818" spans="1:5" ht="15.75" hidden="1" thickBot="1" x14ac:dyDescent="0.3">
      <c r="A2818" s="65" t="s">
        <v>3684</v>
      </c>
      <c r="B2818" s="71">
        <v>120</v>
      </c>
      <c r="C2818" s="65" t="s">
        <v>107</v>
      </c>
      <c r="D2818" s="71">
        <v>635</v>
      </c>
      <c r="E2818" s="65" t="s">
        <v>595</v>
      </c>
    </row>
    <row r="2819" spans="1:5" ht="15.75" hidden="1" thickBot="1" x14ac:dyDescent="0.3">
      <c r="A2819" s="65" t="s">
        <v>3684</v>
      </c>
      <c r="B2819" s="71">
        <v>120</v>
      </c>
      <c r="C2819" s="65" t="s">
        <v>107</v>
      </c>
      <c r="D2819" s="71">
        <v>645</v>
      </c>
      <c r="E2819" s="65" t="s">
        <v>600</v>
      </c>
    </row>
    <row r="2820" spans="1:5" ht="15.75" hidden="1" thickBot="1" x14ac:dyDescent="0.3">
      <c r="A2820" s="65" t="s">
        <v>3684</v>
      </c>
      <c r="B2820" s="71">
        <v>120</v>
      </c>
      <c r="C2820" s="65" t="s">
        <v>107</v>
      </c>
      <c r="D2820" s="71">
        <v>640</v>
      </c>
      <c r="E2820" s="65" t="s">
        <v>599</v>
      </c>
    </row>
    <row r="2821" spans="1:5" ht="15.75" hidden="1" thickBot="1" x14ac:dyDescent="0.3">
      <c r="A2821" s="65" t="s">
        <v>3684</v>
      </c>
      <c r="B2821" s="71">
        <v>745</v>
      </c>
      <c r="C2821" s="65" t="s">
        <v>108</v>
      </c>
      <c r="D2821" s="71">
        <v>90</v>
      </c>
      <c r="E2821" s="65" t="s">
        <v>1295</v>
      </c>
    </row>
    <row r="2822" spans="1:5" ht="15.75" hidden="1" thickBot="1" x14ac:dyDescent="0.3">
      <c r="A2822" s="65" t="s">
        <v>3684</v>
      </c>
      <c r="B2822" s="71">
        <v>745</v>
      </c>
      <c r="C2822" s="65" t="s">
        <v>108</v>
      </c>
      <c r="D2822" s="71">
        <v>89</v>
      </c>
      <c r="E2822" s="65" t="s">
        <v>1294</v>
      </c>
    </row>
    <row r="2823" spans="1:5" ht="15.75" hidden="1" thickBot="1" x14ac:dyDescent="0.3">
      <c r="A2823" s="65" t="s">
        <v>3684</v>
      </c>
      <c r="B2823" s="71">
        <v>745</v>
      </c>
      <c r="C2823" s="65" t="s">
        <v>108</v>
      </c>
      <c r="D2823" s="71">
        <v>500</v>
      </c>
      <c r="E2823" s="65" t="s">
        <v>1296</v>
      </c>
    </row>
    <row r="2824" spans="1:5" ht="15.75" hidden="1" thickBot="1" x14ac:dyDescent="0.3">
      <c r="A2824" s="65" t="s">
        <v>3684</v>
      </c>
      <c r="B2824" s="71">
        <v>745</v>
      </c>
      <c r="C2824" s="65" t="s">
        <v>108</v>
      </c>
      <c r="D2824" s="71">
        <v>632</v>
      </c>
      <c r="E2824" s="65" t="s">
        <v>1298</v>
      </c>
    </row>
    <row r="2825" spans="1:5" ht="15.75" hidden="1" thickBot="1" x14ac:dyDescent="0.3">
      <c r="A2825" s="65" t="s">
        <v>3684</v>
      </c>
      <c r="B2825" s="71">
        <v>745</v>
      </c>
      <c r="C2825" s="65" t="s">
        <v>108</v>
      </c>
      <c r="D2825" s="71">
        <v>502</v>
      </c>
      <c r="E2825" s="65" t="s">
        <v>1297</v>
      </c>
    </row>
    <row r="2826" spans="1:5" ht="15.75" hidden="1" thickBot="1" x14ac:dyDescent="0.3">
      <c r="A2826" s="65" t="s">
        <v>3684</v>
      </c>
      <c r="B2826" s="71">
        <v>990</v>
      </c>
      <c r="C2826" s="65" t="s">
        <v>109</v>
      </c>
      <c r="D2826" s="71">
        <v>4</v>
      </c>
      <c r="E2826" s="65" t="s">
        <v>1846</v>
      </c>
    </row>
    <row r="2827" spans="1:5" ht="15.75" hidden="1" thickBot="1" x14ac:dyDescent="0.3">
      <c r="A2827" s="65" t="s">
        <v>3684</v>
      </c>
      <c r="B2827" s="71">
        <v>990</v>
      </c>
      <c r="C2827" s="65" t="s">
        <v>109</v>
      </c>
      <c r="D2827" s="71">
        <v>6</v>
      </c>
      <c r="E2827" s="65" t="s">
        <v>1847</v>
      </c>
    </row>
    <row r="2828" spans="1:5" ht="15.75" hidden="1" thickBot="1" x14ac:dyDescent="0.3">
      <c r="A2828" s="65" t="s">
        <v>3684</v>
      </c>
      <c r="B2828" s="71">
        <v>990</v>
      </c>
      <c r="C2828" s="65" t="s">
        <v>109</v>
      </c>
      <c r="D2828" s="71">
        <v>1</v>
      </c>
      <c r="E2828" s="65" t="s">
        <v>1843</v>
      </c>
    </row>
    <row r="2829" spans="1:5" ht="15.75" hidden="1" thickBot="1" x14ac:dyDescent="0.3">
      <c r="A2829" s="65" t="s">
        <v>3684</v>
      </c>
      <c r="B2829" s="71">
        <v>990</v>
      </c>
      <c r="C2829" s="65" t="s">
        <v>109</v>
      </c>
      <c r="D2829" s="71">
        <v>2</v>
      </c>
      <c r="E2829" s="65" t="s">
        <v>1844</v>
      </c>
    </row>
    <row r="2830" spans="1:5" ht="15.75" hidden="1" thickBot="1" x14ac:dyDescent="0.3">
      <c r="A2830" s="65" t="s">
        <v>3684</v>
      </c>
      <c r="B2830" s="71">
        <v>990</v>
      </c>
      <c r="C2830" s="65" t="s">
        <v>109</v>
      </c>
      <c r="D2830" s="71">
        <v>5</v>
      </c>
      <c r="E2830" s="65" t="s">
        <v>1550</v>
      </c>
    </row>
    <row r="2831" spans="1:5" ht="15.75" hidden="1" thickBot="1" x14ac:dyDescent="0.3">
      <c r="A2831" s="65" t="s">
        <v>3684</v>
      </c>
      <c r="B2831" s="71">
        <v>990</v>
      </c>
      <c r="C2831" s="65" t="s">
        <v>109</v>
      </c>
      <c r="D2831" s="71">
        <v>3</v>
      </c>
      <c r="E2831" s="65" t="s">
        <v>1845</v>
      </c>
    </row>
    <row r="2832" spans="1:5" ht="15.75" hidden="1" thickBot="1" x14ac:dyDescent="0.3">
      <c r="A2832" s="65" t="s">
        <v>3684</v>
      </c>
      <c r="B2832" s="71">
        <v>990</v>
      </c>
      <c r="C2832" s="65" t="s">
        <v>109</v>
      </c>
      <c r="D2832" s="71">
        <v>89</v>
      </c>
      <c r="E2832" s="65" t="s">
        <v>1848</v>
      </c>
    </row>
    <row r="2833" spans="1:5" ht="15.75" hidden="1" thickBot="1" x14ac:dyDescent="0.3">
      <c r="A2833" s="65" t="s">
        <v>3684</v>
      </c>
      <c r="B2833" s="71">
        <v>990</v>
      </c>
      <c r="C2833" s="65" t="s">
        <v>109</v>
      </c>
      <c r="D2833" s="71">
        <v>133</v>
      </c>
      <c r="E2833" s="65" t="s">
        <v>1849</v>
      </c>
    </row>
    <row r="2834" spans="1:5" ht="15.75" hidden="1" thickBot="1" x14ac:dyDescent="0.3">
      <c r="A2834" s="65" t="s">
        <v>3684</v>
      </c>
      <c r="B2834" s="71">
        <v>990</v>
      </c>
      <c r="C2834" s="65" t="s">
        <v>109</v>
      </c>
      <c r="D2834" s="71">
        <v>177</v>
      </c>
      <c r="E2834" s="65" t="s">
        <v>1850</v>
      </c>
    </row>
    <row r="2835" spans="1:5" ht="15.75" hidden="1" thickBot="1" x14ac:dyDescent="0.3">
      <c r="A2835" s="65" t="s">
        <v>3684</v>
      </c>
      <c r="B2835" s="71">
        <v>990</v>
      </c>
      <c r="C2835" s="65" t="s">
        <v>109</v>
      </c>
      <c r="D2835" s="71">
        <v>456</v>
      </c>
      <c r="E2835" s="65" t="s">
        <v>1851</v>
      </c>
    </row>
    <row r="2836" spans="1:5" ht="15.75" hidden="1" thickBot="1" x14ac:dyDescent="0.3">
      <c r="A2836" s="65" t="s">
        <v>3684</v>
      </c>
      <c r="B2836" s="71">
        <v>990</v>
      </c>
      <c r="C2836" s="65" t="s">
        <v>109</v>
      </c>
      <c r="D2836" s="71">
        <v>632</v>
      </c>
      <c r="E2836" s="65" t="s">
        <v>1852</v>
      </c>
    </row>
    <row r="2837" spans="1:5" ht="15.75" hidden="1" thickBot="1" x14ac:dyDescent="0.3">
      <c r="A2837" s="65" t="s">
        <v>3684</v>
      </c>
      <c r="B2837" s="71">
        <v>990</v>
      </c>
      <c r="C2837" s="65" t="s">
        <v>109</v>
      </c>
      <c r="D2837" s="71">
        <v>633</v>
      </c>
      <c r="E2837" s="65" t="s">
        <v>1853</v>
      </c>
    </row>
    <row r="2838" spans="1:5" ht="15.75" hidden="1" thickBot="1" x14ac:dyDescent="0.3">
      <c r="A2838" s="65" t="s">
        <v>3684</v>
      </c>
      <c r="B2838" s="71">
        <v>990</v>
      </c>
      <c r="C2838" s="65" t="s">
        <v>109</v>
      </c>
      <c r="D2838" s="71">
        <v>735</v>
      </c>
      <c r="E2838" s="65" t="s">
        <v>1854</v>
      </c>
    </row>
    <row r="2839" spans="1:5" ht="15.75" hidden="1" thickBot="1" x14ac:dyDescent="0.3">
      <c r="A2839" s="65" t="s">
        <v>3684</v>
      </c>
      <c r="B2839" s="71">
        <v>990</v>
      </c>
      <c r="C2839" s="65" t="s">
        <v>109</v>
      </c>
      <c r="D2839" s="71">
        <v>736</v>
      </c>
      <c r="E2839" s="65" t="s">
        <v>1855</v>
      </c>
    </row>
    <row r="2840" spans="1:5" ht="15.75" hidden="1" thickBot="1" x14ac:dyDescent="0.3">
      <c r="A2840" s="65" t="s">
        <v>3684</v>
      </c>
      <c r="B2840" s="71">
        <v>980</v>
      </c>
      <c r="C2840" s="65" t="s">
        <v>110</v>
      </c>
      <c r="D2840" s="71">
        <v>45</v>
      </c>
      <c r="E2840" s="65" t="s">
        <v>1837</v>
      </c>
    </row>
    <row r="2841" spans="1:5" ht="15.75" hidden="1" thickBot="1" x14ac:dyDescent="0.3">
      <c r="A2841" s="65" t="s">
        <v>3684</v>
      </c>
      <c r="B2841" s="71">
        <v>980</v>
      </c>
      <c r="C2841" s="65" t="s">
        <v>110</v>
      </c>
      <c r="D2841" s="71">
        <v>500</v>
      </c>
      <c r="E2841" s="65" t="s">
        <v>1838</v>
      </c>
    </row>
    <row r="2842" spans="1:5" ht="15.75" hidden="1" thickBot="1" x14ac:dyDescent="0.3">
      <c r="A2842" s="65" t="s">
        <v>3684</v>
      </c>
      <c r="B2842" s="71">
        <v>980</v>
      </c>
      <c r="C2842" s="65" t="s">
        <v>110</v>
      </c>
      <c r="D2842" s="71">
        <v>502</v>
      </c>
      <c r="E2842" s="65" t="s">
        <v>1840</v>
      </c>
    </row>
    <row r="2843" spans="1:5" ht="15.75" hidden="1" thickBot="1" x14ac:dyDescent="0.3">
      <c r="A2843" s="65" t="s">
        <v>3684</v>
      </c>
      <c r="B2843" s="71">
        <v>980</v>
      </c>
      <c r="C2843" s="65" t="s">
        <v>110</v>
      </c>
      <c r="D2843" s="71">
        <v>501</v>
      </c>
      <c r="E2843" s="65" t="s">
        <v>1839</v>
      </c>
    </row>
    <row r="2844" spans="1:5" ht="15.75" hidden="1" thickBot="1" x14ac:dyDescent="0.3">
      <c r="A2844" s="65" t="s">
        <v>3684</v>
      </c>
      <c r="B2844" s="71">
        <v>980</v>
      </c>
      <c r="C2844" s="65" t="s">
        <v>110</v>
      </c>
      <c r="D2844" s="71">
        <v>735</v>
      </c>
      <c r="E2844" s="65" t="s">
        <v>1841</v>
      </c>
    </row>
    <row r="2845" spans="1:5" ht="15.75" hidden="1" thickBot="1" x14ac:dyDescent="0.3">
      <c r="A2845" s="65" t="s">
        <v>3684</v>
      </c>
      <c r="B2845" s="71">
        <v>980</v>
      </c>
      <c r="C2845" s="65" t="s">
        <v>110</v>
      </c>
      <c r="D2845" s="71">
        <v>736</v>
      </c>
      <c r="E2845" s="65" t="s">
        <v>1842</v>
      </c>
    </row>
    <row r="2846" spans="1:5" ht="15.75" hidden="1" thickBot="1" x14ac:dyDescent="0.3">
      <c r="A2846" s="65" t="s">
        <v>3684</v>
      </c>
      <c r="B2846" s="71">
        <v>77</v>
      </c>
      <c r="C2846" s="65" t="s">
        <v>111</v>
      </c>
      <c r="D2846" s="71">
        <v>735</v>
      </c>
      <c r="E2846" s="65" t="s">
        <v>536</v>
      </c>
    </row>
    <row r="2847" spans="1:5" ht="15.75" hidden="1" thickBot="1" x14ac:dyDescent="0.3">
      <c r="A2847" s="65" t="s">
        <v>3684</v>
      </c>
      <c r="B2847" s="71">
        <v>127</v>
      </c>
      <c r="C2847" s="65" t="s">
        <v>112</v>
      </c>
      <c r="D2847" s="71">
        <v>755</v>
      </c>
      <c r="E2847" s="65" t="s">
        <v>609</v>
      </c>
    </row>
    <row r="2848" spans="1:5" ht="15.75" hidden="1" thickBot="1" x14ac:dyDescent="0.3">
      <c r="A2848" s="65" t="s">
        <v>3684</v>
      </c>
      <c r="B2848" s="71">
        <v>127</v>
      </c>
      <c r="C2848" s="65" t="s">
        <v>112</v>
      </c>
      <c r="D2848" s="71">
        <v>738</v>
      </c>
      <c r="E2848" s="65" t="s">
        <v>607</v>
      </c>
    </row>
    <row r="2849" spans="1:5" ht="15.75" hidden="1" thickBot="1" x14ac:dyDescent="0.3">
      <c r="A2849" s="65" t="s">
        <v>3684</v>
      </c>
      <c r="B2849" s="71">
        <v>127</v>
      </c>
      <c r="C2849" s="65" t="s">
        <v>112</v>
      </c>
      <c r="D2849" s="71">
        <v>735</v>
      </c>
      <c r="E2849" s="65" t="s">
        <v>604</v>
      </c>
    </row>
    <row r="2850" spans="1:5" ht="15.75" hidden="1" thickBot="1" x14ac:dyDescent="0.3">
      <c r="A2850" s="65" t="s">
        <v>3684</v>
      </c>
      <c r="B2850" s="71">
        <v>127</v>
      </c>
      <c r="C2850" s="65" t="s">
        <v>112</v>
      </c>
      <c r="D2850" s="71">
        <v>737</v>
      </c>
      <c r="E2850" s="65" t="s">
        <v>606</v>
      </c>
    </row>
    <row r="2851" spans="1:5" ht="15.75" hidden="1" thickBot="1" x14ac:dyDescent="0.3">
      <c r="A2851" s="65" t="s">
        <v>3684</v>
      </c>
      <c r="B2851" s="71">
        <v>127</v>
      </c>
      <c r="C2851" s="65" t="s">
        <v>112</v>
      </c>
      <c r="D2851" s="71">
        <v>736</v>
      </c>
      <c r="E2851" s="65" t="s">
        <v>605</v>
      </c>
    </row>
    <row r="2852" spans="1:5" ht="15.75" hidden="1" thickBot="1" x14ac:dyDescent="0.3">
      <c r="A2852" s="65" t="s">
        <v>3684</v>
      </c>
      <c r="B2852" s="71">
        <v>127</v>
      </c>
      <c r="C2852" s="65" t="s">
        <v>112</v>
      </c>
      <c r="D2852" s="71">
        <v>739</v>
      </c>
      <c r="E2852" s="65" t="s">
        <v>608</v>
      </c>
    </row>
    <row r="2853" spans="1:5" ht="15.75" hidden="1" thickBot="1" x14ac:dyDescent="0.3">
      <c r="A2853" s="65" t="s">
        <v>3684</v>
      </c>
      <c r="B2853" s="71">
        <v>97</v>
      </c>
      <c r="C2853" s="65" t="s">
        <v>113</v>
      </c>
      <c r="D2853" s="71">
        <v>735</v>
      </c>
      <c r="E2853" s="65" t="s">
        <v>539</v>
      </c>
    </row>
    <row r="2854" spans="1:5" ht="15.75" hidden="1" thickBot="1" x14ac:dyDescent="0.3">
      <c r="A2854" s="65" t="s">
        <v>3684</v>
      </c>
      <c r="B2854" s="71">
        <v>97</v>
      </c>
      <c r="C2854" s="65" t="s">
        <v>113</v>
      </c>
      <c r="D2854" s="71">
        <v>736</v>
      </c>
      <c r="E2854" s="65" t="s">
        <v>540</v>
      </c>
    </row>
    <row r="2855" spans="1:5" ht="15.75" hidden="1" thickBot="1" x14ac:dyDescent="0.3">
      <c r="A2855" s="65" t="s">
        <v>3684</v>
      </c>
      <c r="B2855" s="71">
        <v>97</v>
      </c>
      <c r="C2855" s="65" t="s">
        <v>113</v>
      </c>
      <c r="D2855" s="71">
        <v>737</v>
      </c>
      <c r="E2855" s="65" t="s">
        <v>541</v>
      </c>
    </row>
    <row r="2856" spans="1:5" ht="15.75" hidden="1" thickBot="1" x14ac:dyDescent="0.3">
      <c r="A2856" s="65" t="s">
        <v>3684</v>
      </c>
      <c r="B2856" s="71">
        <v>113</v>
      </c>
      <c r="C2856" s="65" t="s">
        <v>114</v>
      </c>
      <c r="D2856" s="71">
        <v>730</v>
      </c>
      <c r="E2856" s="65" t="s">
        <v>570</v>
      </c>
    </row>
    <row r="2857" spans="1:5" ht="15.75" hidden="1" thickBot="1" x14ac:dyDescent="0.3">
      <c r="A2857" s="65" t="s">
        <v>3684</v>
      </c>
      <c r="B2857" s="71">
        <v>112</v>
      </c>
      <c r="C2857" s="65" t="s">
        <v>115</v>
      </c>
      <c r="D2857" s="71">
        <v>739</v>
      </c>
      <c r="E2857" s="65" t="s">
        <v>571</v>
      </c>
    </row>
    <row r="2858" spans="1:5" ht="15.75" hidden="1" thickBot="1" x14ac:dyDescent="0.3">
      <c r="A2858" s="65" t="s">
        <v>3684</v>
      </c>
      <c r="B2858" s="71">
        <v>112</v>
      </c>
      <c r="C2858" s="65" t="s">
        <v>115</v>
      </c>
      <c r="D2858" s="71">
        <v>700</v>
      </c>
      <c r="E2858" s="65" t="s">
        <v>566</v>
      </c>
    </row>
    <row r="2859" spans="1:5" ht="15.75" hidden="1" thickBot="1" x14ac:dyDescent="0.3">
      <c r="A2859" s="65" t="s">
        <v>3684</v>
      </c>
      <c r="B2859" s="71">
        <v>112</v>
      </c>
      <c r="C2859" s="65" t="s">
        <v>115</v>
      </c>
      <c r="D2859" s="71">
        <v>741</v>
      </c>
      <c r="E2859" s="65" t="s">
        <v>573</v>
      </c>
    </row>
    <row r="2860" spans="1:5" ht="15.75" hidden="1" thickBot="1" x14ac:dyDescent="0.3">
      <c r="A2860" s="65" t="s">
        <v>3684</v>
      </c>
      <c r="B2860" s="71">
        <v>112</v>
      </c>
      <c r="C2860" s="65" t="s">
        <v>115</v>
      </c>
      <c r="D2860" s="71">
        <v>745</v>
      </c>
      <c r="E2860" s="65" t="s">
        <v>577</v>
      </c>
    </row>
    <row r="2861" spans="1:5" ht="15.75" hidden="1" thickBot="1" x14ac:dyDescent="0.3">
      <c r="A2861" s="65" t="s">
        <v>3684</v>
      </c>
      <c r="B2861" s="71">
        <v>112</v>
      </c>
      <c r="C2861" s="65" t="s">
        <v>115</v>
      </c>
      <c r="D2861" s="71">
        <v>737</v>
      </c>
      <c r="E2861" s="65" t="s">
        <v>569</v>
      </c>
    </row>
    <row r="2862" spans="1:5" ht="15.75" hidden="1" thickBot="1" x14ac:dyDescent="0.3">
      <c r="A2862" s="65" t="s">
        <v>3684</v>
      </c>
      <c r="B2862" s="71">
        <v>112</v>
      </c>
      <c r="C2862" s="65" t="s">
        <v>115</v>
      </c>
      <c r="D2862" s="71">
        <v>749</v>
      </c>
      <c r="E2862" s="65" t="s">
        <v>581</v>
      </c>
    </row>
    <row r="2863" spans="1:5" ht="15.75" hidden="1" thickBot="1" x14ac:dyDescent="0.3">
      <c r="A2863" s="65" t="s">
        <v>3684</v>
      </c>
      <c r="B2863" s="71">
        <v>112</v>
      </c>
      <c r="C2863" s="65" t="s">
        <v>115</v>
      </c>
      <c r="D2863" s="71">
        <v>736</v>
      </c>
      <c r="E2863" s="65" t="s">
        <v>568</v>
      </c>
    </row>
    <row r="2864" spans="1:5" ht="15.75" hidden="1" thickBot="1" x14ac:dyDescent="0.3">
      <c r="A2864" s="65" t="s">
        <v>3684</v>
      </c>
      <c r="B2864" s="71">
        <v>112</v>
      </c>
      <c r="C2864" s="65" t="s">
        <v>115</v>
      </c>
      <c r="D2864" s="71">
        <v>747</v>
      </c>
      <c r="E2864" s="65" t="s">
        <v>579</v>
      </c>
    </row>
    <row r="2865" spans="1:5" ht="15.75" hidden="1" thickBot="1" x14ac:dyDescent="0.3">
      <c r="A2865" s="65" t="s">
        <v>3684</v>
      </c>
      <c r="B2865" s="71">
        <v>112</v>
      </c>
      <c r="C2865" s="65" t="s">
        <v>115</v>
      </c>
      <c r="D2865" s="71">
        <v>746</v>
      </c>
      <c r="E2865" s="65" t="s">
        <v>578</v>
      </c>
    </row>
    <row r="2866" spans="1:5" ht="15.75" hidden="1" thickBot="1" x14ac:dyDescent="0.3">
      <c r="A2866" s="65" t="s">
        <v>3684</v>
      </c>
      <c r="B2866" s="71">
        <v>112</v>
      </c>
      <c r="C2866" s="65" t="s">
        <v>115</v>
      </c>
      <c r="D2866" s="71">
        <v>743</v>
      </c>
      <c r="E2866" s="65" t="s">
        <v>575</v>
      </c>
    </row>
    <row r="2867" spans="1:5" ht="15.75" hidden="1" thickBot="1" x14ac:dyDescent="0.3">
      <c r="A2867" s="65" t="s">
        <v>3684</v>
      </c>
      <c r="B2867" s="71">
        <v>112</v>
      </c>
      <c r="C2867" s="65" t="s">
        <v>115</v>
      </c>
      <c r="D2867" s="71">
        <v>748</v>
      </c>
      <c r="E2867" s="65" t="s">
        <v>580</v>
      </c>
    </row>
    <row r="2868" spans="1:5" ht="15.75" hidden="1" thickBot="1" x14ac:dyDescent="0.3">
      <c r="A2868" s="65" t="s">
        <v>3684</v>
      </c>
      <c r="B2868" s="71">
        <v>112</v>
      </c>
      <c r="C2868" s="65" t="s">
        <v>115</v>
      </c>
      <c r="D2868" s="71">
        <v>735</v>
      </c>
      <c r="E2868" s="65" t="s">
        <v>567</v>
      </c>
    </row>
    <row r="2869" spans="1:5" ht="15.75" hidden="1" thickBot="1" x14ac:dyDescent="0.3">
      <c r="A2869" s="65" t="s">
        <v>3684</v>
      </c>
      <c r="B2869" s="71">
        <v>112</v>
      </c>
      <c r="C2869" s="65" t="s">
        <v>115</v>
      </c>
      <c r="D2869" s="71">
        <v>744</v>
      </c>
      <c r="E2869" s="65" t="s">
        <v>576</v>
      </c>
    </row>
    <row r="2870" spans="1:5" ht="15.75" hidden="1" thickBot="1" x14ac:dyDescent="0.3">
      <c r="A2870" s="65" t="s">
        <v>3684</v>
      </c>
      <c r="B2870" s="71">
        <v>112</v>
      </c>
      <c r="C2870" s="65" t="s">
        <v>115</v>
      </c>
      <c r="D2870" s="71">
        <v>991</v>
      </c>
      <c r="E2870" s="65" t="s">
        <v>582</v>
      </c>
    </row>
    <row r="2871" spans="1:5" ht="15.75" hidden="1" thickBot="1" x14ac:dyDescent="0.3">
      <c r="A2871" s="65" t="s">
        <v>3684</v>
      </c>
      <c r="B2871" s="71">
        <v>112</v>
      </c>
      <c r="C2871" s="65" t="s">
        <v>115</v>
      </c>
      <c r="D2871" s="71">
        <v>740</v>
      </c>
      <c r="E2871" s="65" t="s">
        <v>572</v>
      </c>
    </row>
    <row r="2872" spans="1:5" ht="15.75" hidden="1" thickBot="1" x14ac:dyDescent="0.3">
      <c r="A2872" s="65" t="s">
        <v>3684</v>
      </c>
      <c r="B2872" s="71">
        <v>112</v>
      </c>
      <c r="C2872" s="65" t="s">
        <v>115</v>
      </c>
      <c r="D2872" s="71">
        <v>742</v>
      </c>
      <c r="E2872" s="65" t="s">
        <v>574</v>
      </c>
    </row>
    <row r="2873" spans="1:5" ht="15.75" hidden="1" thickBot="1" x14ac:dyDescent="0.3">
      <c r="A2873" s="65" t="s">
        <v>3684</v>
      </c>
      <c r="B2873" s="71">
        <v>112</v>
      </c>
      <c r="C2873" s="65" t="s">
        <v>115</v>
      </c>
      <c r="D2873" s="71">
        <v>632</v>
      </c>
      <c r="E2873" s="65" t="s">
        <v>565</v>
      </c>
    </row>
    <row r="2874" spans="1:5" ht="15.75" hidden="1" thickBot="1" x14ac:dyDescent="0.3">
      <c r="A2874" s="65" t="s">
        <v>3684</v>
      </c>
      <c r="B2874" s="71">
        <v>112</v>
      </c>
      <c r="C2874" s="65" t="s">
        <v>115</v>
      </c>
      <c r="D2874" s="71">
        <v>738</v>
      </c>
      <c r="E2874" s="65" t="s">
        <v>570</v>
      </c>
    </row>
    <row r="2875" spans="1:5" ht="15.75" hidden="1" thickBot="1" x14ac:dyDescent="0.3">
      <c r="A2875" s="65" t="s">
        <v>3684</v>
      </c>
      <c r="B2875" s="71">
        <v>122</v>
      </c>
      <c r="C2875" s="65" t="s">
        <v>129</v>
      </c>
      <c r="D2875" s="71">
        <v>735</v>
      </c>
      <c r="E2875" s="65" t="s">
        <v>601</v>
      </c>
    </row>
    <row r="2876" spans="1:5" ht="15.75" hidden="1" thickBot="1" x14ac:dyDescent="0.3">
      <c r="A2876" s="65" t="s">
        <v>3684</v>
      </c>
      <c r="B2876" s="71">
        <v>122</v>
      </c>
      <c r="C2876" s="65" t="s">
        <v>129</v>
      </c>
      <c r="D2876" s="71">
        <v>736</v>
      </c>
      <c r="E2876" s="65" t="s">
        <v>602</v>
      </c>
    </row>
    <row r="2877" spans="1:5" ht="15.75" hidden="1" thickBot="1" x14ac:dyDescent="0.3">
      <c r="A2877" s="65" t="s">
        <v>3684</v>
      </c>
      <c r="B2877" s="71">
        <v>122</v>
      </c>
      <c r="C2877" s="65" t="s">
        <v>129</v>
      </c>
      <c r="D2877" s="71">
        <v>737</v>
      </c>
      <c r="E2877" s="65" t="s">
        <v>603</v>
      </c>
    </row>
    <row r="2878" spans="1:5" ht="15.75" hidden="1" thickBot="1" x14ac:dyDescent="0.3">
      <c r="A2878" s="65" t="s">
        <v>3684</v>
      </c>
      <c r="B2878" s="71">
        <v>45</v>
      </c>
      <c r="C2878" s="65" t="s">
        <v>130</v>
      </c>
      <c r="D2878" s="71">
        <v>356</v>
      </c>
      <c r="E2878" s="65" t="s">
        <v>460</v>
      </c>
    </row>
    <row r="2879" spans="1:5" ht="15.75" hidden="1" thickBot="1" x14ac:dyDescent="0.3">
      <c r="A2879" s="65" t="s">
        <v>3684</v>
      </c>
      <c r="B2879" s="71">
        <v>45</v>
      </c>
      <c r="C2879" s="65" t="s">
        <v>130</v>
      </c>
      <c r="D2879" s="71">
        <v>89</v>
      </c>
      <c r="E2879" s="65" t="s">
        <v>451</v>
      </c>
    </row>
    <row r="2880" spans="1:5" ht="15.75" hidden="1" thickBot="1" x14ac:dyDescent="0.3">
      <c r="A2880" s="65" t="s">
        <v>3684</v>
      </c>
      <c r="B2880" s="71">
        <v>45</v>
      </c>
      <c r="C2880" s="65" t="s">
        <v>130</v>
      </c>
      <c r="D2880" s="71">
        <v>90</v>
      </c>
      <c r="E2880" s="65" t="s">
        <v>452</v>
      </c>
    </row>
    <row r="2881" spans="1:5" ht="15.75" hidden="1" thickBot="1" x14ac:dyDescent="0.3">
      <c r="A2881" s="65" t="s">
        <v>3684</v>
      </c>
      <c r="B2881" s="71">
        <v>45</v>
      </c>
      <c r="C2881" s="65" t="s">
        <v>130</v>
      </c>
      <c r="D2881" s="71">
        <v>177</v>
      </c>
      <c r="E2881" s="65" t="s">
        <v>453</v>
      </c>
    </row>
    <row r="2882" spans="1:5" ht="15.75" hidden="1" thickBot="1" x14ac:dyDescent="0.3">
      <c r="A2882" s="65" t="s">
        <v>3684</v>
      </c>
      <c r="B2882" s="71">
        <v>45</v>
      </c>
      <c r="C2882" s="65" t="s">
        <v>130</v>
      </c>
      <c r="D2882" s="71">
        <v>400</v>
      </c>
      <c r="E2882" s="65" t="s">
        <v>462</v>
      </c>
    </row>
    <row r="2883" spans="1:5" ht="15.75" hidden="1" thickBot="1" x14ac:dyDescent="0.3">
      <c r="A2883" s="65" t="s">
        <v>3684</v>
      </c>
      <c r="B2883" s="71">
        <v>45</v>
      </c>
      <c r="C2883" s="65" t="s">
        <v>130</v>
      </c>
      <c r="D2883" s="71">
        <v>178</v>
      </c>
      <c r="E2883" s="65" t="s">
        <v>454</v>
      </c>
    </row>
    <row r="2884" spans="1:5" ht="15.75" hidden="1" thickBot="1" x14ac:dyDescent="0.3">
      <c r="A2884" s="65" t="s">
        <v>3684</v>
      </c>
      <c r="B2884" s="71">
        <v>45</v>
      </c>
      <c r="C2884" s="65" t="s">
        <v>130</v>
      </c>
      <c r="D2884" s="71">
        <v>221</v>
      </c>
      <c r="E2884" s="65" t="s">
        <v>455</v>
      </c>
    </row>
    <row r="2885" spans="1:5" ht="15.75" hidden="1" thickBot="1" x14ac:dyDescent="0.3">
      <c r="A2885" s="65" t="s">
        <v>3684</v>
      </c>
      <c r="B2885" s="71">
        <v>45</v>
      </c>
      <c r="C2885" s="65" t="s">
        <v>130</v>
      </c>
      <c r="D2885" s="71">
        <v>222</v>
      </c>
      <c r="E2885" s="65" t="s">
        <v>456</v>
      </c>
    </row>
    <row r="2886" spans="1:5" ht="15.75" hidden="1" thickBot="1" x14ac:dyDescent="0.3">
      <c r="A2886" s="65" t="s">
        <v>3684</v>
      </c>
      <c r="B2886" s="71">
        <v>45</v>
      </c>
      <c r="C2886" s="65" t="s">
        <v>130</v>
      </c>
      <c r="D2886" s="71">
        <v>223</v>
      </c>
      <c r="E2886" s="65" t="s">
        <v>457</v>
      </c>
    </row>
    <row r="2887" spans="1:5" ht="15.75" hidden="1" thickBot="1" x14ac:dyDescent="0.3">
      <c r="A2887" s="65" t="s">
        <v>3684</v>
      </c>
      <c r="B2887" s="71">
        <v>45</v>
      </c>
      <c r="C2887" s="65" t="s">
        <v>130</v>
      </c>
      <c r="D2887" s="71">
        <v>354</v>
      </c>
      <c r="E2887" s="65" t="s">
        <v>458</v>
      </c>
    </row>
    <row r="2888" spans="1:5" ht="15.75" hidden="1" thickBot="1" x14ac:dyDescent="0.3">
      <c r="A2888" s="65" t="s">
        <v>3684</v>
      </c>
      <c r="B2888" s="71">
        <v>45</v>
      </c>
      <c r="C2888" s="65" t="s">
        <v>130</v>
      </c>
      <c r="D2888" s="71">
        <v>360</v>
      </c>
      <c r="E2888" s="65" t="s">
        <v>461</v>
      </c>
    </row>
    <row r="2889" spans="1:5" ht="15.75" hidden="1" thickBot="1" x14ac:dyDescent="0.3">
      <c r="A2889" s="65" t="s">
        <v>3684</v>
      </c>
      <c r="B2889" s="71">
        <v>45</v>
      </c>
      <c r="C2889" s="65" t="s">
        <v>130</v>
      </c>
      <c r="D2889" s="71">
        <v>355</v>
      </c>
      <c r="E2889" s="65" t="s">
        <v>459</v>
      </c>
    </row>
    <row r="2890" spans="1:5" ht="15.75" hidden="1" thickBot="1" x14ac:dyDescent="0.3">
      <c r="A2890" s="65" t="s">
        <v>3684</v>
      </c>
      <c r="B2890" s="71">
        <v>45</v>
      </c>
      <c r="C2890" s="65" t="s">
        <v>130</v>
      </c>
      <c r="D2890" s="71">
        <v>632</v>
      </c>
      <c r="E2890" s="65" t="s">
        <v>463</v>
      </c>
    </row>
    <row r="2891" spans="1:5" ht="15.75" hidden="1" thickBot="1" x14ac:dyDescent="0.3">
      <c r="A2891" s="65" t="s">
        <v>3684</v>
      </c>
      <c r="B2891" s="71">
        <v>45</v>
      </c>
      <c r="C2891" s="65" t="s">
        <v>130</v>
      </c>
      <c r="D2891" s="71">
        <v>691</v>
      </c>
      <c r="E2891" s="65" t="s">
        <v>464</v>
      </c>
    </row>
    <row r="2892" spans="1:5" ht="15.75" hidden="1" thickBot="1" x14ac:dyDescent="0.3">
      <c r="A2892" s="65" t="s">
        <v>3684</v>
      </c>
      <c r="B2892" s="71">
        <v>45</v>
      </c>
      <c r="C2892" s="65" t="s">
        <v>130</v>
      </c>
      <c r="D2892" s="71">
        <v>735</v>
      </c>
      <c r="E2892" s="65" t="s">
        <v>465</v>
      </c>
    </row>
    <row r="2893" spans="1:5" ht="15.75" hidden="1" thickBot="1" x14ac:dyDescent="0.3">
      <c r="A2893" s="65" t="s">
        <v>3684</v>
      </c>
      <c r="B2893" s="71">
        <v>82</v>
      </c>
      <c r="C2893" s="65" t="s">
        <v>131</v>
      </c>
      <c r="D2893" s="71">
        <v>735</v>
      </c>
      <c r="E2893" s="65" t="s">
        <v>537</v>
      </c>
    </row>
    <row r="2894" spans="1:5" ht="15.75" hidden="1" thickBot="1" x14ac:dyDescent="0.3">
      <c r="A2894" s="65" t="s">
        <v>3684</v>
      </c>
      <c r="B2894" s="71">
        <v>82</v>
      </c>
      <c r="C2894" s="65" t="s">
        <v>131</v>
      </c>
      <c r="D2894" s="71">
        <v>736</v>
      </c>
      <c r="E2894" s="65" t="s">
        <v>538</v>
      </c>
    </row>
    <row r="2895" spans="1:5" ht="15.75" hidden="1" thickBot="1" x14ac:dyDescent="0.3">
      <c r="A2895" s="65" t="s">
        <v>3684</v>
      </c>
      <c r="B2895" s="71">
        <v>117</v>
      </c>
      <c r="C2895" s="65" t="s">
        <v>132</v>
      </c>
      <c r="D2895" s="71">
        <v>738</v>
      </c>
      <c r="E2895" s="65" t="s">
        <v>586</v>
      </c>
    </row>
    <row r="2896" spans="1:5" ht="15.75" hidden="1" thickBot="1" x14ac:dyDescent="0.3">
      <c r="A2896" s="65" t="s">
        <v>3684</v>
      </c>
      <c r="B2896" s="71">
        <v>117</v>
      </c>
      <c r="C2896" s="65" t="s">
        <v>132</v>
      </c>
      <c r="D2896" s="71">
        <v>737</v>
      </c>
      <c r="E2896" s="65" t="s">
        <v>585</v>
      </c>
    </row>
    <row r="2897" spans="1:5" ht="15.75" hidden="1" thickBot="1" x14ac:dyDescent="0.3">
      <c r="A2897" s="65" t="s">
        <v>3684</v>
      </c>
      <c r="B2897" s="71">
        <v>117</v>
      </c>
      <c r="C2897" s="65" t="s">
        <v>132</v>
      </c>
      <c r="D2897" s="71">
        <v>739</v>
      </c>
      <c r="E2897" s="65" t="s">
        <v>587</v>
      </c>
    </row>
    <row r="2898" spans="1:5" ht="15.75" hidden="1" thickBot="1" x14ac:dyDescent="0.3">
      <c r="A2898" s="65" t="s">
        <v>3684</v>
      </c>
      <c r="B2898" s="71">
        <v>117</v>
      </c>
      <c r="C2898" s="65" t="s">
        <v>132</v>
      </c>
      <c r="D2898" s="71">
        <v>741</v>
      </c>
      <c r="E2898" s="65" t="s">
        <v>589</v>
      </c>
    </row>
    <row r="2899" spans="1:5" ht="15.75" hidden="1" thickBot="1" x14ac:dyDescent="0.3">
      <c r="A2899" s="65" t="s">
        <v>3684</v>
      </c>
      <c r="B2899" s="71">
        <v>117</v>
      </c>
      <c r="C2899" s="65" t="s">
        <v>132</v>
      </c>
      <c r="D2899" s="71">
        <v>740</v>
      </c>
      <c r="E2899" s="65" t="s">
        <v>588</v>
      </c>
    </row>
    <row r="2900" spans="1:5" ht="15.75" hidden="1" thickBot="1" x14ac:dyDescent="0.3">
      <c r="A2900" s="65" t="s">
        <v>3684</v>
      </c>
      <c r="B2900" s="71">
        <v>117</v>
      </c>
      <c r="C2900" s="65" t="s">
        <v>132</v>
      </c>
      <c r="D2900" s="71">
        <v>735</v>
      </c>
      <c r="E2900" s="65" t="s">
        <v>583</v>
      </c>
    </row>
    <row r="2901" spans="1:5" ht="15.75" hidden="1" thickBot="1" x14ac:dyDescent="0.3">
      <c r="A2901" s="65" t="s">
        <v>3684</v>
      </c>
      <c r="B2901" s="71">
        <v>117</v>
      </c>
      <c r="C2901" s="65" t="s">
        <v>132</v>
      </c>
      <c r="D2901" s="71">
        <v>736</v>
      </c>
      <c r="E2901" s="65" t="s">
        <v>584</v>
      </c>
    </row>
    <row r="2902" spans="1:5" ht="15.75" hidden="1" thickBot="1" x14ac:dyDescent="0.3">
      <c r="A2902" s="65" t="s">
        <v>3684</v>
      </c>
      <c r="B2902" s="71">
        <v>117</v>
      </c>
      <c r="C2902" s="65" t="s">
        <v>132</v>
      </c>
      <c r="D2902" s="71">
        <v>742</v>
      </c>
      <c r="E2902" s="65" t="s">
        <v>590</v>
      </c>
    </row>
    <row r="2903" spans="1:5" ht="15.75" hidden="1" thickBot="1" x14ac:dyDescent="0.3">
      <c r="A2903" s="65" t="s">
        <v>3684</v>
      </c>
      <c r="B2903" s="71">
        <v>215</v>
      </c>
      <c r="C2903" s="65" t="s">
        <v>133</v>
      </c>
      <c r="D2903" s="71">
        <v>800</v>
      </c>
      <c r="E2903" s="65" t="s">
        <v>669</v>
      </c>
    </row>
    <row r="2904" spans="1:5" ht="15.75" hidden="1" thickBot="1" x14ac:dyDescent="0.3">
      <c r="A2904" s="65" t="s">
        <v>3684</v>
      </c>
      <c r="B2904" s="71">
        <v>215</v>
      </c>
      <c r="C2904" s="65" t="s">
        <v>133</v>
      </c>
      <c r="D2904" s="71">
        <v>805</v>
      </c>
      <c r="E2904" s="65" t="s">
        <v>670</v>
      </c>
    </row>
    <row r="2905" spans="1:5" ht="15.75" hidden="1" thickBot="1" x14ac:dyDescent="0.3">
      <c r="A2905" s="65" t="s">
        <v>3684</v>
      </c>
      <c r="B2905" s="71">
        <v>215</v>
      </c>
      <c r="C2905" s="65" t="s">
        <v>133</v>
      </c>
      <c r="D2905" s="71">
        <v>46</v>
      </c>
      <c r="E2905" s="65" t="s">
        <v>652</v>
      </c>
    </row>
    <row r="2906" spans="1:5" ht="15.75" hidden="1" thickBot="1" x14ac:dyDescent="0.3">
      <c r="A2906" s="65" t="s">
        <v>3684</v>
      </c>
      <c r="B2906" s="71">
        <v>215</v>
      </c>
      <c r="C2906" s="65" t="s">
        <v>133</v>
      </c>
      <c r="D2906" s="71">
        <v>400</v>
      </c>
      <c r="E2906" s="65" t="s">
        <v>663</v>
      </c>
    </row>
    <row r="2907" spans="1:5" ht="15.75" hidden="1" thickBot="1" x14ac:dyDescent="0.3">
      <c r="A2907" s="65" t="s">
        <v>3684</v>
      </c>
      <c r="B2907" s="71">
        <v>215</v>
      </c>
      <c r="C2907" s="65" t="s">
        <v>133</v>
      </c>
      <c r="D2907" s="71">
        <v>45</v>
      </c>
      <c r="E2907" s="65" t="s">
        <v>651</v>
      </c>
    </row>
    <row r="2908" spans="1:5" ht="15.75" hidden="1" thickBot="1" x14ac:dyDescent="0.3">
      <c r="A2908" s="65" t="s">
        <v>3684</v>
      </c>
      <c r="B2908" s="71">
        <v>215</v>
      </c>
      <c r="C2908" s="65" t="s">
        <v>133</v>
      </c>
      <c r="D2908" s="71">
        <v>92</v>
      </c>
      <c r="E2908" s="65" t="s">
        <v>657</v>
      </c>
    </row>
    <row r="2909" spans="1:5" ht="15.75" hidden="1" thickBot="1" x14ac:dyDescent="0.3">
      <c r="A2909" s="65" t="s">
        <v>3684</v>
      </c>
      <c r="B2909" s="71">
        <v>215</v>
      </c>
      <c r="C2909" s="65" t="s">
        <v>133</v>
      </c>
      <c r="D2909" s="71">
        <v>89</v>
      </c>
      <c r="E2909" s="65" t="s">
        <v>654</v>
      </c>
    </row>
    <row r="2910" spans="1:5" ht="15.75" hidden="1" thickBot="1" x14ac:dyDescent="0.3">
      <c r="A2910" s="65" t="s">
        <v>3684</v>
      </c>
      <c r="B2910" s="71">
        <v>215</v>
      </c>
      <c r="C2910" s="65" t="s">
        <v>133</v>
      </c>
      <c r="D2910" s="71">
        <v>91</v>
      </c>
      <c r="E2910" s="65" t="s">
        <v>656</v>
      </c>
    </row>
    <row r="2911" spans="1:5" ht="15.75" hidden="1" thickBot="1" x14ac:dyDescent="0.3">
      <c r="A2911" s="65" t="s">
        <v>3684</v>
      </c>
      <c r="B2911" s="71">
        <v>215</v>
      </c>
      <c r="C2911" s="65" t="s">
        <v>133</v>
      </c>
      <c r="D2911" s="71">
        <v>231</v>
      </c>
      <c r="E2911" s="65" t="s">
        <v>661</v>
      </c>
    </row>
    <row r="2912" spans="1:5" ht="15.75" hidden="1" thickBot="1" x14ac:dyDescent="0.3">
      <c r="A2912" s="65" t="s">
        <v>3684</v>
      </c>
      <c r="B2912" s="71">
        <v>215</v>
      </c>
      <c r="C2912" s="65" t="s">
        <v>133</v>
      </c>
      <c r="D2912" s="71">
        <v>90</v>
      </c>
      <c r="E2912" s="65" t="s">
        <v>655</v>
      </c>
    </row>
    <row r="2913" spans="1:5" ht="15.75" hidden="1" thickBot="1" x14ac:dyDescent="0.3">
      <c r="A2913" s="65" t="s">
        <v>3684</v>
      </c>
      <c r="B2913" s="71">
        <v>215</v>
      </c>
      <c r="C2913" s="65" t="s">
        <v>133</v>
      </c>
      <c r="D2913" s="71">
        <v>177</v>
      </c>
      <c r="E2913" s="65" t="s">
        <v>658</v>
      </c>
    </row>
    <row r="2914" spans="1:5" ht="15.75" hidden="1" thickBot="1" x14ac:dyDescent="0.3">
      <c r="A2914" s="65" t="s">
        <v>3684</v>
      </c>
      <c r="B2914" s="71">
        <v>215</v>
      </c>
      <c r="C2914" s="65" t="s">
        <v>133</v>
      </c>
      <c r="D2914" s="71">
        <v>230</v>
      </c>
      <c r="E2914" s="65" t="s">
        <v>660</v>
      </c>
    </row>
    <row r="2915" spans="1:5" ht="15.75" hidden="1" thickBot="1" x14ac:dyDescent="0.3">
      <c r="A2915" s="65" t="s">
        <v>3684</v>
      </c>
      <c r="B2915" s="71">
        <v>215</v>
      </c>
      <c r="C2915" s="65" t="s">
        <v>133</v>
      </c>
      <c r="D2915" s="71">
        <v>225</v>
      </c>
      <c r="E2915" s="65" t="s">
        <v>659</v>
      </c>
    </row>
    <row r="2916" spans="1:5" ht="15.75" hidden="1" thickBot="1" x14ac:dyDescent="0.3">
      <c r="A2916" s="65" t="s">
        <v>3684</v>
      </c>
      <c r="B2916" s="71">
        <v>215</v>
      </c>
      <c r="C2916" s="65" t="s">
        <v>133</v>
      </c>
      <c r="D2916" s="71">
        <v>300</v>
      </c>
      <c r="E2916" s="65" t="s">
        <v>662</v>
      </c>
    </row>
    <row r="2917" spans="1:5" ht="15.75" hidden="1" thickBot="1" x14ac:dyDescent="0.3">
      <c r="A2917" s="65" t="s">
        <v>3684</v>
      </c>
      <c r="B2917" s="71">
        <v>215</v>
      </c>
      <c r="C2917" s="65" t="s">
        <v>133</v>
      </c>
      <c r="D2917" s="71">
        <v>47</v>
      </c>
      <c r="E2917" s="65" t="s">
        <v>653</v>
      </c>
    </row>
    <row r="2918" spans="1:5" ht="15.75" hidden="1" thickBot="1" x14ac:dyDescent="0.3">
      <c r="A2918" s="65" t="s">
        <v>3684</v>
      </c>
      <c r="B2918" s="71">
        <v>215</v>
      </c>
      <c r="C2918" s="65" t="s">
        <v>133</v>
      </c>
      <c r="D2918" s="71">
        <v>500</v>
      </c>
      <c r="E2918" s="65" t="s">
        <v>664</v>
      </c>
    </row>
    <row r="2919" spans="1:5" ht="15.75" hidden="1" thickBot="1" x14ac:dyDescent="0.3">
      <c r="A2919" s="65" t="s">
        <v>3684</v>
      </c>
      <c r="B2919" s="71">
        <v>215</v>
      </c>
      <c r="C2919" s="65" t="s">
        <v>133</v>
      </c>
      <c r="D2919" s="71">
        <v>635</v>
      </c>
      <c r="E2919" s="65" t="s">
        <v>667</v>
      </c>
    </row>
    <row r="2920" spans="1:5" ht="15.75" hidden="1" thickBot="1" x14ac:dyDescent="0.3">
      <c r="A2920" s="65" t="s">
        <v>3684</v>
      </c>
      <c r="B2920" s="71">
        <v>215</v>
      </c>
      <c r="C2920" s="65" t="s">
        <v>133</v>
      </c>
      <c r="D2920" s="71">
        <v>632</v>
      </c>
      <c r="E2920" s="65" t="s">
        <v>666</v>
      </c>
    </row>
    <row r="2921" spans="1:5" ht="15.75" hidden="1" thickBot="1" x14ac:dyDescent="0.3">
      <c r="A2921" s="65" t="s">
        <v>3684</v>
      </c>
      <c r="B2921" s="71">
        <v>215</v>
      </c>
      <c r="C2921" s="65" t="s">
        <v>133</v>
      </c>
      <c r="D2921" s="71">
        <v>505</v>
      </c>
      <c r="E2921" s="65" t="s">
        <v>665</v>
      </c>
    </row>
    <row r="2922" spans="1:5" ht="15.75" hidden="1" thickBot="1" x14ac:dyDescent="0.3">
      <c r="A2922" s="65" t="s">
        <v>3684</v>
      </c>
      <c r="B2922" s="71">
        <v>215</v>
      </c>
      <c r="C2922" s="65" t="s">
        <v>133</v>
      </c>
      <c r="D2922" s="71">
        <v>779</v>
      </c>
      <c r="E2922" s="65" t="s">
        <v>668</v>
      </c>
    </row>
    <row r="2923" spans="1:5" ht="15.75" hidden="1" thickBot="1" x14ac:dyDescent="0.3">
      <c r="A2923" s="65" t="s">
        <v>3684</v>
      </c>
      <c r="B2923" s="71">
        <v>62</v>
      </c>
      <c r="C2923" s="65" t="s">
        <v>135</v>
      </c>
      <c r="D2923" s="71">
        <v>735</v>
      </c>
      <c r="E2923" s="65" t="s">
        <v>509</v>
      </c>
    </row>
    <row r="2924" spans="1:5" ht="15.75" hidden="1" thickBot="1" x14ac:dyDescent="0.3">
      <c r="A2924" s="65" t="s">
        <v>3684</v>
      </c>
      <c r="B2924" s="71">
        <v>62</v>
      </c>
      <c r="C2924" s="65" t="s">
        <v>135</v>
      </c>
      <c r="D2924" s="71">
        <v>740</v>
      </c>
      <c r="E2924" s="65" t="s">
        <v>514</v>
      </c>
    </row>
    <row r="2925" spans="1:5" ht="15.75" hidden="1" thickBot="1" x14ac:dyDescent="0.3">
      <c r="A2925" s="65" t="s">
        <v>3684</v>
      </c>
      <c r="B2925" s="71">
        <v>62</v>
      </c>
      <c r="C2925" s="65" t="s">
        <v>135</v>
      </c>
      <c r="D2925" s="71">
        <v>741</v>
      </c>
      <c r="E2925" s="65" t="s">
        <v>515</v>
      </c>
    </row>
    <row r="2926" spans="1:5" ht="15.75" hidden="1" thickBot="1" x14ac:dyDescent="0.3">
      <c r="A2926" s="65" t="s">
        <v>3684</v>
      </c>
      <c r="B2926" s="71">
        <v>62</v>
      </c>
      <c r="C2926" s="65" t="s">
        <v>135</v>
      </c>
      <c r="D2926" s="71">
        <v>739</v>
      </c>
      <c r="E2926" s="65" t="s">
        <v>513</v>
      </c>
    </row>
    <row r="2927" spans="1:5" ht="15.75" hidden="1" thickBot="1" x14ac:dyDescent="0.3">
      <c r="A2927" s="65" t="s">
        <v>3684</v>
      </c>
      <c r="B2927" s="71">
        <v>62</v>
      </c>
      <c r="C2927" s="65" t="s">
        <v>135</v>
      </c>
      <c r="D2927" s="71">
        <v>737</v>
      </c>
      <c r="E2927" s="65" t="s">
        <v>511</v>
      </c>
    </row>
    <row r="2928" spans="1:5" ht="15.75" hidden="1" thickBot="1" x14ac:dyDescent="0.3">
      <c r="A2928" s="65" t="s">
        <v>3684</v>
      </c>
      <c r="B2928" s="71">
        <v>62</v>
      </c>
      <c r="C2928" s="65" t="s">
        <v>135</v>
      </c>
      <c r="D2928" s="71">
        <v>738</v>
      </c>
      <c r="E2928" s="65" t="s">
        <v>512</v>
      </c>
    </row>
    <row r="2929" spans="1:5" ht="15.75" hidden="1" thickBot="1" x14ac:dyDescent="0.3">
      <c r="A2929" s="65" t="s">
        <v>3684</v>
      </c>
      <c r="B2929" s="71">
        <v>62</v>
      </c>
      <c r="C2929" s="65" t="s">
        <v>135</v>
      </c>
      <c r="D2929" s="71">
        <v>745</v>
      </c>
      <c r="E2929" s="65" t="s">
        <v>519</v>
      </c>
    </row>
    <row r="2930" spans="1:5" ht="15.75" hidden="1" thickBot="1" x14ac:dyDescent="0.3">
      <c r="A2930" s="65" t="s">
        <v>3684</v>
      </c>
      <c r="B2930" s="71">
        <v>62</v>
      </c>
      <c r="C2930" s="65" t="s">
        <v>135</v>
      </c>
      <c r="D2930" s="71">
        <v>736</v>
      </c>
      <c r="E2930" s="65" t="s">
        <v>510</v>
      </c>
    </row>
    <row r="2931" spans="1:5" ht="15.75" hidden="1" thickBot="1" x14ac:dyDescent="0.3">
      <c r="A2931" s="65" t="s">
        <v>3684</v>
      </c>
      <c r="B2931" s="71">
        <v>62</v>
      </c>
      <c r="C2931" s="65" t="s">
        <v>135</v>
      </c>
      <c r="D2931" s="71">
        <v>746</v>
      </c>
      <c r="E2931" s="65" t="s">
        <v>520</v>
      </c>
    </row>
    <row r="2932" spans="1:5" ht="15.75" hidden="1" thickBot="1" x14ac:dyDescent="0.3">
      <c r="A2932" s="65" t="s">
        <v>3684</v>
      </c>
      <c r="B2932" s="71">
        <v>62</v>
      </c>
      <c r="C2932" s="65" t="s">
        <v>135</v>
      </c>
      <c r="D2932" s="71">
        <v>742</v>
      </c>
      <c r="E2932" s="65" t="s">
        <v>516</v>
      </c>
    </row>
    <row r="2933" spans="1:5" ht="15.75" hidden="1" thickBot="1" x14ac:dyDescent="0.3">
      <c r="A2933" s="65" t="s">
        <v>3684</v>
      </c>
      <c r="B2933" s="71">
        <v>62</v>
      </c>
      <c r="C2933" s="65" t="s">
        <v>135</v>
      </c>
      <c r="D2933" s="71">
        <v>744</v>
      </c>
      <c r="E2933" s="65" t="s">
        <v>518</v>
      </c>
    </row>
    <row r="2934" spans="1:5" ht="15.75" hidden="1" thickBot="1" x14ac:dyDescent="0.3">
      <c r="A2934" s="65" t="s">
        <v>3684</v>
      </c>
      <c r="B2934" s="71">
        <v>62</v>
      </c>
      <c r="C2934" s="65" t="s">
        <v>135</v>
      </c>
      <c r="D2934" s="71">
        <v>743</v>
      </c>
      <c r="E2934" s="65" t="s">
        <v>517</v>
      </c>
    </row>
    <row r="2935" spans="1:5" ht="15.75" hidden="1" thickBot="1" x14ac:dyDescent="0.3">
      <c r="A2935" s="65" t="s">
        <v>3684</v>
      </c>
      <c r="B2935" s="71">
        <v>52</v>
      </c>
      <c r="C2935" s="65" t="s">
        <v>136</v>
      </c>
      <c r="D2935" s="71">
        <v>752</v>
      </c>
      <c r="E2935" s="65" t="s">
        <v>491</v>
      </c>
    </row>
    <row r="2936" spans="1:5" ht="15.75" hidden="1" thickBot="1" x14ac:dyDescent="0.3">
      <c r="A2936" s="65" t="s">
        <v>3684</v>
      </c>
      <c r="B2936" s="71">
        <v>52</v>
      </c>
      <c r="C2936" s="65" t="s">
        <v>136</v>
      </c>
      <c r="D2936" s="71">
        <v>999</v>
      </c>
      <c r="E2936" s="65" t="s">
        <v>492</v>
      </c>
    </row>
    <row r="2937" spans="1:5" ht="15.75" hidden="1" thickBot="1" x14ac:dyDescent="0.3">
      <c r="A2937" s="65" t="s">
        <v>3684</v>
      </c>
      <c r="B2937" s="71">
        <v>52</v>
      </c>
      <c r="C2937" s="65" t="s">
        <v>136</v>
      </c>
      <c r="D2937" s="71">
        <v>748</v>
      </c>
      <c r="E2937" s="65" t="s">
        <v>488</v>
      </c>
    </row>
    <row r="2938" spans="1:5" ht="15.75" hidden="1" thickBot="1" x14ac:dyDescent="0.3">
      <c r="A2938" s="65" t="s">
        <v>3684</v>
      </c>
      <c r="B2938" s="71">
        <v>52</v>
      </c>
      <c r="C2938" s="65" t="s">
        <v>136</v>
      </c>
      <c r="D2938" s="71">
        <v>745</v>
      </c>
      <c r="E2938" s="65" t="s">
        <v>485</v>
      </c>
    </row>
    <row r="2939" spans="1:5" ht="15.75" hidden="1" thickBot="1" x14ac:dyDescent="0.3">
      <c r="A2939" s="65" t="s">
        <v>3684</v>
      </c>
      <c r="B2939" s="71">
        <v>52</v>
      </c>
      <c r="C2939" s="65" t="s">
        <v>136</v>
      </c>
      <c r="D2939" s="71">
        <v>749</v>
      </c>
      <c r="E2939" s="65" t="s">
        <v>489</v>
      </c>
    </row>
    <row r="2940" spans="1:5" ht="15.75" hidden="1" thickBot="1" x14ac:dyDescent="0.3">
      <c r="A2940" s="65" t="s">
        <v>3684</v>
      </c>
      <c r="B2940" s="71">
        <v>52</v>
      </c>
      <c r="C2940" s="65" t="s">
        <v>136</v>
      </c>
      <c r="D2940" s="71">
        <v>750</v>
      </c>
      <c r="E2940" s="65" t="s">
        <v>490</v>
      </c>
    </row>
    <row r="2941" spans="1:5" ht="15.75" hidden="1" thickBot="1" x14ac:dyDescent="0.3">
      <c r="A2941" s="65" t="s">
        <v>3684</v>
      </c>
      <c r="B2941" s="71">
        <v>52</v>
      </c>
      <c r="C2941" s="65" t="s">
        <v>136</v>
      </c>
      <c r="D2941" s="71">
        <v>747</v>
      </c>
      <c r="E2941" s="65" t="s">
        <v>487</v>
      </c>
    </row>
    <row r="2942" spans="1:5" ht="15.75" hidden="1" thickBot="1" x14ac:dyDescent="0.3">
      <c r="A2942" s="65" t="s">
        <v>3684</v>
      </c>
      <c r="B2942" s="71">
        <v>52</v>
      </c>
      <c r="C2942" s="65" t="s">
        <v>136</v>
      </c>
      <c r="D2942" s="71">
        <v>742</v>
      </c>
      <c r="E2942" s="65" t="s">
        <v>482</v>
      </c>
    </row>
    <row r="2943" spans="1:5" ht="15.75" hidden="1" thickBot="1" x14ac:dyDescent="0.3">
      <c r="A2943" s="65" t="s">
        <v>3684</v>
      </c>
      <c r="B2943" s="71">
        <v>52</v>
      </c>
      <c r="C2943" s="65" t="s">
        <v>136</v>
      </c>
      <c r="D2943" s="71">
        <v>746</v>
      </c>
      <c r="E2943" s="65" t="s">
        <v>486</v>
      </c>
    </row>
    <row r="2944" spans="1:5" ht="15.75" hidden="1" thickBot="1" x14ac:dyDescent="0.3">
      <c r="A2944" s="65" t="s">
        <v>3684</v>
      </c>
      <c r="B2944" s="71">
        <v>52</v>
      </c>
      <c r="C2944" s="65" t="s">
        <v>136</v>
      </c>
      <c r="D2944" s="71">
        <v>735</v>
      </c>
      <c r="E2944" s="65" t="s">
        <v>475</v>
      </c>
    </row>
    <row r="2945" spans="1:5" ht="15.75" hidden="1" thickBot="1" x14ac:dyDescent="0.3">
      <c r="A2945" s="65" t="s">
        <v>3684</v>
      </c>
      <c r="B2945" s="71">
        <v>52</v>
      </c>
      <c r="C2945" s="65" t="s">
        <v>136</v>
      </c>
      <c r="D2945" s="71">
        <v>741</v>
      </c>
      <c r="E2945" s="65" t="s">
        <v>481</v>
      </c>
    </row>
    <row r="2946" spans="1:5" ht="15.75" hidden="1" thickBot="1" x14ac:dyDescent="0.3">
      <c r="A2946" s="65" t="s">
        <v>3684</v>
      </c>
      <c r="B2946" s="71">
        <v>52</v>
      </c>
      <c r="C2946" s="65" t="s">
        <v>136</v>
      </c>
      <c r="D2946" s="71">
        <v>739</v>
      </c>
      <c r="E2946" s="65" t="s">
        <v>479</v>
      </c>
    </row>
    <row r="2947" spans="1:5" ht="15.75" hidden="1" thickBot="1" x14ac:dyDescent="0.3">
      <c r="A2947" s="65" t="s">
        <v>3684</v>
      </c>
      <c r="B2947" s="71">
        <v>52</v>
      </c>
      <c r="C2947" s="65" t="s">
        <v>136</v>
      </c>
      <c r="D2947" s="71">
        <v>740</v>
      </c>
      <c r="E2947" s="65" t="s">
        <v>480</v>
      </c>
    </row>
    <row r="2948" spans="1:5" ht="15.75" hidden="1" thickBot="1" x14ac:dyDescent="0.3">
      <c r="A2948" s="65" t="s">
        <v>3684</v>
      </c>
      <c r="B2948" s="71">
        <v>52</v>
      </c>
      <c r="C2948" s="65" t="s">
        <v>136</v>
      </c>
      <c r="D2948" s="71">
        <v>738</v>
      </c>
      <c r="E2948" s="65" t="s">
        <v>478</v>
      </c>
    </row>
    <row r="2949" spans="1:5" ht="15.75" hidden="1" thickBot="1" x14ac:dyDescent="0.3">
      <c r="A2949" s="65" t="s">
        <v>3684</v>
      </c>
      <c r="B2949" s="71">
        <v>52</v>
      </c>
      <c r="C2949" s="65" t="s">
        <v>136</v>
      </c>
      <c r="D2949" s="71">
        <v>737</v>
      </c>
      <c r="E2949" s="65" t="s">
        <v>477</v>
      </c>
    </row>
    <row r="2950" spans="1:5" ht="15.75" hidden="1" thickBot="1" x14ac:dyDescent="0.3">
      <c r="A2950" s="65" t="s">
        <v>3684</v>
      </c>
      <c r="B2950" s="71">
        <v>52</v>
      </c>
      <c r="C2950" s="65" t="s">
        <v>136</v>
      </c>
      <c r="D2950" s="71">
        <v>736</v>
      </c>
      <c r="E2950" s="65" t="s">
        <v>476</v>
      </c>
    </row>
    <row r="2951" spans="1:5" ht="15.75" hidden="1" thickBot="1" x14ac:dyDescent="0.3">
      <c r="A2951" s="65" t="s">
        <v>3684</v>
      </c>
      <c r="B2951" s="71">
        <v>52</v>
      </c>
      <c r="C2951" s="65" t="s">
        <v>136</v>
      </c>
      <c r="D2951" s="71">
        <v>744</v>
      </c>
      <c r="E2951" s="65" t="s">
        <v>484</v>
      </c>
    </row>
    <row r="2952" spans="1:5" ht="15.75" hidden="1" thickBot="1" x14ac:dyDescent="0.3">
      <c r="A2952" s="65" t="s">
        <v>3684</v>
      </c>
      <c r="B2952" s="71">
        <v>52</v>
      </c>
      <c r="C2952" s="65" t="s">
        <v>136</v>
      </c>
      <c r="D2952" s="71">
        <v>743</v>
      </c>
      <c r="E2952" s="65" t="s">
        <v>483</v>
      </c>
    </row>
    <row r="2953" spans="1:5" ht="15.75" hidden="1" thickBot="1" x14ac:dyDescent="0.3">
      <c r="A2953" s="65" t="s">
        <v>3684</v>
      </c>
      <c r="B2953" s="71">
        <v>57</v>
      </c>
      <c r="C2953" s="65" t="s">
        <v>137</v>
      </c>
      <c r="D2953" s="71">
        <v>740</v>
      </c>
      <c r="E2953" s="65" t="s">
        <v>498</v>
      </c>
    </row>
    <row r="2954" spans="1:5" ht="15.75" hidden="1" thickBot="1" x14ac:dyDescent="0.3">
      <c r="A2954" s="65" t="s">
        <v>3684</v>
      </c>
      <c r="B2954" s="71">
        <v>57</v>
      </c>
      <c r="C2954" s="65" t="s">
        <v>137</v>
      </c>
      <c r="D2954" s="71">
        <v>735</v>
      </c>
      <c r="E2954" s="65" t="s">
        <v>493</v>
      </c>
    </row>
    <row r="2955" spans="1:5" ht="15.75" hidden="1" thickBot="1" x14ac:dyDescent="0.3">
      <c r="A2955" s="65" t="s">
        <v>3684</v>
      </c>
      <c r="B2955" s="71">
        <v>57</v>
      </c>
      <c r="C2955" s="65" t="s">
        <v>137</v>
      </c>
      <c r="D2955" s="71">
        <v>739</v>
      </c>
      <c r="E2955" s="65" t="s">
        <v>497</v>
      </c>
    </row>
    <row r="2956" spans="1:5" ht="15.75" hidden="1" thickBot="1" x14ac:dyDescent="0.3">
      <c r="A2956" s="65" t="s">
        <v>3684</v>
      </c>
      <c r="B2956" s="71">
        <v>57</v>
      </c>
      <c r="C2956" s="65" t="s">
        <v>137</v>
      </c>
      <c r="D2956" s="71">
        <v>737</v>
      </c>
      <c r="E2956" s="65" t="s">
        <v>495</v>
      </c>
    </row>
    <row r="2957" spans="1:5" ht="15.75" hidden="1" thickBot="1" x14ac:dyDescent="0.3">
      <c r="A2957" s="65" t="s">
        <v>3684</v>
      </c>
      <c r="B2957" s="71">
        <v>57</v>
      </c>
      <c r="C2957" s="65" t="s">
        <v>137</v>
      </c>
      <c r="D2957" s="71">
        <v>738</v>
      </c>
      <c r="E2957" s="65" t="s">
        <v>496</v>
      </c>
    </row>
    <row r="2958" spans="1:5" ht="15.75" hidden="1" thickBot="1" x14ac:dyDescent="0.3">
      <c r="A2958" s="65" t="s">
        <v>3684</v>
      </c>
      <c r="B2958" s="71">
        <v>57</v>
      </c>
      <c r="C2958" s="65" t="s">
        <v>137</v>
      </c>
      <c r="D2958" s="71">
        <v>736</v>
      </c>
      <c r="E2958" s="65" t="s">
        <v>494</v>
      </c>
    </row>
    <row r="2959" spans="1:5" ht="15.75" hidden="1" thickBot="1" x14ac:dyDescent="0.3">
      <c r="A2959" s="65" t="s">
        <v>3684</v>
      </c>
      <c r="B2959" s="71">
        <v>905</v>
      </c>
      <c r="C2959" s="65" t="s">
        <v>138</v>
      </c>
      <c r="D2959" s="71">
        <v>1</v>
      </c>
      <c r="E2959" s="65" t="s">
        <v>1718</v>
      </c>
    </row>
    <row r="2960" spans="1:5" ht="15.75" hidden="1" thickBot="1" x14ac:dyDescent="0.3">
      <c r="A2960" s="65" t="s">
        <v>3684</v>
      </c>
      <c r="B2960" s="71">
        <v>905</v>
      </c>
      <c r="C2960" s="65" t="s">
        <v>138</v>
      </c>
      <c r="D2960" s="71">
        <v>45</v>
      </c>
      <c r="E2960" s="65" t="s">
        <v>1719</v>
      </c>
    </row>
    <row r="2961" spans="1:5" ht="15.75" hidden="1" thickBot="1" x14ac:dyDescent="0.3">
      <c r="A2961" s="65" t="s">
        <v>3684</v>
      </c>
      <c r="B2961" s="71">
        <v>905</v>
      </c>
      <c r="C2961" s="65" t="s">
        <v>138</v>
      </c>
      <c r="D2961" s="71">
        <v>46</v>
      </c>
      <c r="E2961" s="65" t="s">
        <v>1720</v>
      </c>
    </row>
    <row r="2962" spans="1:5" ht="15.75" hidden="1" thickBot="1" x14ac:dyDescent="0.3">
      <c r="A2962" s="65" t="s">
        <v>3684</v>
      </c>
      <c r="B2962" s="71">
        <v>905</v>
      </c>
      <c r="C2962" s="65" t="s">
        <v>138</v>
      </c>
      <c r="D2962" s="71">
        <v>89</v>
      </c>
      <c r="E2962" s="65" t="s">
        <v>1721</v>
      </c>
    </row>
    <row r="2963" spans="1:5" ht="15.75" hidden="1" thickBot="1" x14ac:dyDescent="0.3">
      <c r="A2963" s="65" t="s">
        <v>3684</v>
      </c>
      <c r="B2963" s="71">
        <v>905</v>
      </c>
      <c r="C2963" s="65" t="s">
        <v>138</v>
      </c>
      <c r="D2963" s="71">
        <v>353</v>
      </c>
      <c r="E2963" s="65" t="s">
        <v>1722</v>
      </c>
    </row>
    <row r="2964" spans="1:5" ht="15.75" hidden="1" thickBot="1" x14ac:dyDescent="0.3">
      <c r="A2964" s="65" t="s">
        <v>3684</v>
      </c>
      <c r="B2964" s="71">
        <v>905</v>
      </c>
      <c r="C2964" s="65" t="s">
        <v>138</v>
      </c>
      <c r="D2964" s="71">
        <v>456</v>
      </c>
      <c r="E2964" s="65" t="s">
        <v>1723</v>
      </c>
    </row>
    <row r="2965" spans="1:5" ht="15.75" hidden="1" thickBot="1" x14ac:dyDescent="0.3">
      <c r="A2965" s="65" t="s">
        <v>3684</v>
      </c>
      <c r="B2965" s="71">
        <v>905</v>
      </c>
      <c r="C2965" s="65" t="s">
        <v>138</v>
      </c>
      <c r="D2965" s="71">
        <v>588</v>
      </c>
      <c r="E2965" s="65" t="s">
        <v>1724</v>
      </c>
    </row>
    <row r="2966" spans="1:5" ht="15.75" hidden="1" thickBot="1" x14ac:dyDescent="0.3">
      <c r="A2966" s="65" t="s">
        <v>3684</v>
      </c>
      <c r="B2966" s="71">
        <v>905</v>
      </c>
      <c r="C2966" s="65" t="s">
        <v>138</v>
      </c>
      <c r="D2966" s="71">
        <v>739</v>
      </c>
      <c r="E2966" s="65" t="s">
        <v>1727</v>
      </c>
    </row>
    <row r="2967" spans="1:5" ht="15.75" hidden="1" thickBot="1" x14ac:dyDescent="0.3">
      <c r="A2967" s="65" t="s">
        <v>3684</v>
      </c>
      <c r="B2967" s="71">
        <v>905</v>
      </c>
      <c r="C2967" s="65" t="s">
        <v>138</v>
      </c>
      <c r="D2967" s="71">
        <v>632</v>
      </c>
      <c r="E2967" s="65" t="s">
        <v>1725</v>
      </c>
    </row>
    <row r="2968" spans="1:5" ht="15.75" hidden="1" thickBot="1" x14ac:dyDescent="0.3">
      <c r="A2968" s="65" t="s">
        <v>3684</v>
      </c>
      <c r="B2968" s="71">
        <v>905</v>
      </c>
      <c r="C2968" s="65" t="s">
        <v>138</v>
      </c>
      <c r="D2968" s="71">
        <v>735</v>
      </c>
      <c r="E2968" s="65" t="s">
        <v>1726</v>
      </c>
    </row>
    <row r="2969" spans="1:5" ht="15.75" hidden="1" thickBot="1" x14ac:dyDescent="0.3">
      <c r="A2969" s="65" t="s">
        <v>3684</v>
      </c>
      <c r="B2969" s="71">
        <v>107</v>
      </c>
      <c r="C2969" s="65" t="s">
        <v>139</v>
      </c>
      <c r="D2969" s="71">
        <v>736</v>
      </c>
      <c r="E2969" s="65" t="s">
        <v>563</v>
      </c>
    </row>
    <row r="2970" spans="1:5" ht="15.75" hidden="1" thickBot="1" x14ac:dyDescent="0.3">
      <c r="A2970" s="65" t="s">
        <v>3684</v>
      </c>
      <c r="B2970" s="71">
        <v>107</v>
      </c>
      <c r="C2970" s="65" t="s">
        <v>139</v>
      </c>
      <c r="D2970" s="71">
        <v>737</v>
      </c>
      <c r="E2970" s="65" t="s">
        <v>564</v>
      </c>
    </row>
    <row r="2971" spans="1:5" ht="15.75" hidden="1" thickBot="1" x14ac:dyDescent="0.3">
      <c r="A2971" s="65" t="s">
        <v>3684</v>
      </c>
      <c r="B2971" s="71">
        <v>107</v>
      </c>
      <c r="C2971" s="65" t="s">
        <v>139</v>
      </c>
      <c r="D2971" s="71">
        <v>735</v>
      </c>
      <c r="E2971" s="65" t="s">
        <v>562</v>
      </c>
    </row>
    <row r="2972" spans="1:5" ht="15.75" hidden="1" thickBot="1" x14ac:dyDescent="0.3">
      <c r="A2972" s="65" t="s">
        <v>3684</v>
      </c>
      <c r="B2972" s="71">
        <v>59</v>
      </c>
      <c r="C2972" s="65" t="s">
        <v>140</v>
      </c>
      <c r="D2972" s="71">
        <v>740</v>
      </c>
      <c r="E2972" s="65" t="s">
        <v>504</v>
      </c>
    </row>
    <row r="2973" spans="1:5" ht="15.75" hidden="1" thickBot="1" x14ac:dyDescent="0.3">
      <c r="A2973" s="65" t="s">
        <v>3684</v>
      </c>
      <c r="B2973" s="71">
        <v>59</v>
      </c>
      <c r="C2973" s="65" t="s">
        <v>140</v>
      </c>
      <c r="D2973" s="71">
        <v>742</v>
      </c>
      <c r="E2973" s="65" t="s">
        <v>506</v>
      </c>
    </row>
    <row r="2974" spans="1:5" ht="15.75" hidden="1" thickBot="1" x14ac:dyDescent="0.3">
      <c r="A2974" s="65" t="s">
        <v>3684</v>
      </c>
      <c r="B2974" s="71">
        <v>59</v>
      </c>
      <c r="C2974" s="65" t="s">
        <v>140</v>
      </c>
      <c r="D2974" s="71">
        <v>739</v>
      </c>
      <c r="E2974" s="65" t="s">
        <v>503</v>
      </c>
    </row>
    <row r="2975" spans="1:5" ht="15.75" hidden="1" thickBot="1" x14ac:dyDescent="0.3">
      <c r="A2975" s="65" t="s">
        <v>3684</v>
      </c>
      <c r="B2975" s="71">
        <v>59</v>
      </c>
      <c r="C2975" s="65" t="s">
        <v>140</v>
      </c>
      <c r="D2975" s="71">
        <v>744</v>
      </c>
      <c r="E2975" s="65" t="s">
        <v>508</v>
      </c>
    </row>
    <row r="2976" spans="1:5" ht="15.75" hidden="1" thickBot="1" x14ac:dyDescent="0.3">
      <c r="A2976" s="65" t="s">
        <v>3684</v>
      </c>
      <c r="B2976" s="71">
        <v>59</v>
      </c>
      <c r="C2976" s="65" t="s">
        <v>140</v>
      </c>
      <c r="D2976" s="71">
        <v>743</v>
      </c>
      <c r="E2976" s="65" t="s">
        <v>507</v>
      </c>
    </row>
    <row r="2977" spans="1:5" ht="15.75" hidden="1" thickBot="1" x14ac:dyDescent="0.3">
      <c r="A2977" s="65" t="s">
        <v>3684</v>
      </c>
      <c r="B2977" s="71">
        <v>59</v>
      </c>
      <c r="C2977" s="65" t="s">
        <v>140</v>
      </c>
      <c r="D2977" s="71">
        <v>738</v>
      </c>
      <c r="E2977" s="65" t="s">
        <v>502</v>
      </c>
    </row>
    <row r="2978" spans="1:5" ht="15.75" hidden="1" thickBot="1" x14ac:dyDescent="0.3">
      <c r="A2978" s="65" t="s">
        <v>3684</v>
      </c>
      <c r="B2978" s="71">
        <v>59</v>
      </c>
      <c r="C2978" s="65" t="s">
        <v>140</v>
      </c>
      <c r="D2978" s="71">
        <v>736</v>
      </c>
      <c r="E2978" s="65" t="s">
        <v>500</v>
      </c>
    </row>
    <row r="2979" spans="1:5" ht="15.75" hidden="1" thickBot="1" x14ac:dyDescent="0.3">
      <c r="A2979" s="65" t="s">
        <v>3684</v>
      </c>
      <c r="B2979" s="71">
        <v>59</v>
      </c>
      <c r="C2979" s="65" t="s">
        <v>140</v>
      </c>
      <c r="D2979" s="71">
        <v>741</v>
      </c>
      <c r="E2979" s="65" t="s">
        <v>505</v>
      </c>
    </row>
    <row r="2980" spans="1:5" ht="15.75" hidden="1" thickBot="1" x14ac:dyDescent="0.3">
      <c r="A2980" s="65" t="s">
        <v>3684</v>
      </c>
      <c r="B2980" s="71">
        <v>59</v>
      </c>
      <c r="C2980" s="65" t="s">
        <v>140</v>
      </c>
      <c r="D2980" s="71">
        <v>737</v>
      </c>
      <c r="E2980" s="65" t="s">
        <v>501</v>
      </c>
    </row>
    <row r="2981" spans="1:5" ht="15.75" hidden="1" thickBot="1" x14ac:dyDescent="0.3">
      <c r="A2981" s="65" t="s">
        <v>3684</v>
      </c>
      <c r="B2981" s="71">
        <v>59</v>
      </c>
      <c r="C2981" s="65" t="s">
        <v>140</v>
      </c>
      <c r="D2981" s="71">
        <v>735</v>
      </c>
      <c r="E2981" s="65" t="s">
        <v>499</v>
      </c>
    </row>
    <row r="2982" spans="1:5" ht="15.75" hidden="1" thickBot="1" x14ac:dyDescent="0.3">
      <c r="A2982" s="65" t="s">
        <v>3684</v>
      </c>
      <c r="B2982" s="71">
        <v>47</v>
      </c>
      <c r="C2982" s="65" t="s">
        <v>141</v>
      </c>
      <c r="D2982" s="71">
        <v>743</v>
      </c>
      <c r="E2982" s="65" t="s">
        <v>473</v>
      </c>
    </row>
    <row r="2983" spans="1:5" ht="15.75" hidden="1" thickBot="1" x14ac:dyDescent="0.3">
      <c r="A2983" s="65" t="s">
        <v>3684</v>
      </c>
      <c r="B2983" s="71">
        <v>47</v>
      </c>
      <c r="C2983" s="65" t="s">
        <v>141</v>
      </c>
      <c r="D2983" s="71">
        <v>744</v>
      </c>
      <c r="E2983" s="65" t="s">
        <v>474</v>
      </c>
    </row>
    <row r="2984" spans="1:5" ht="15.75" hidden="1" thickBot="1" x14ac:dyDescent="0.3">
      <c r="A2984" s="65" t="s">
        <v>3684</v>
      </c>
      <c r="B2984" s="71">
        <v>47</v>
      </c>
      <c r="C2984" s="65" t="s">
        <v>141</v>
      </c>
      <c r="D2984" s="71">
        <v>741</v>
      </c>
      <c r="E2984" s="65" t="s">
        <v>471</v>
      </c>
    </row>
    <row r="2985" spans="1:5" ht="15.75" hidden="1" thickBot="1" x14ac:dyDescent="0.3">
      <c r="A2985" s="65" t="s">
        <v>3684</v>
      </c>
      <c r="B2985" s="71">
        <v>47</v>
      </c>
      <c r="C2985" s="65" t="s">
        <v>141</v>
      </c>
      <c r="D2985" s="71">
        <v>740</v>
      </c>
      <c r="E2985" s="65" t="s">
        <v>470</v>
      </c>
    </row>
    <row r="2986" spans="1:5" ht="15.75" hidden="1" thickBot="1" x14ac:dyDescent="0.3">
      <c r="A2986" s="65" t="s">
        <v>3684</v>
      </c>
      <c r="B2986" s="71">
        <v>47</v>
      </c>
      <c r="C2986" s="65" t="s">
        <v>141</v>
      </c>
      <c r="D2986" s="71">
        <v>735</v>
      </c>
      <c r="E2986" s="65" t="s">
        <v>466</v>
      </c>
    </row>
    <row r="2987" spans="1:5" ht="15.75" hidden="1" thickBot="1" x14ac:dyDescent="0.3">
      <c r="A2987" s="65" t="s">
        <v>3684</v>
      </c>
      <c r="B2987" s="71">
        <v>47</v>
      </c>
      <c r="C2987" s="65" t="s">
        <v>141</v>
      </c>
      <c r="D2987" s="71">
        <v>739</v>
      </c>
      <c r="E2987" s="65" t="s">
        <v>469</v>
      </c>
    </row>
    <row r="2988" spans="1:5" ht="15.75" hidden="1" thickBot="1" x14ac:dyDescent="0.3">
      <c r="A2988" s="65" t="s">
        <v>3684</v>
      </c>
      <c r="B2988" s="71">
        <v>47</v>
      </c>
      <c r="C2988" s="65" t="s">
        <v>141</v>
      </c>
      <c r="D2988" s="71">
        <v>738</v>
      </c>
      <c r="E2988" s="65" t="s">
        <v>468</v>
      </c>
    </row>
    <row r="2989" spans="1:5" ht="15.75" hidden="1" thickBot="1" x14ac:dyDescent="0.3">
      <c r="A2989" s="65" t="s">
        <v>3684</v>
      </c>
      <c r="B2989" s="71">
        <v>47</v>
      </c>
      <c r="C2989" s="65" t="s">
        <v>141</v>
      </c>
      <c r="D2989" s="71">
        <v>737</v>
      </c>
      <c r="E2989" s="65" t="s">
        <v>467</v>
      </c>
    </row>
    <row r="2990" spans="1:5" ht="15.75" hidden="1" thickBot="1" x14ac:dyDescent="0.3">
      <c r="A2990" s="65" t="s">
        <v>3684</v>
      </c>
      <c r="B2990" s="71">
        <v>47</v>
      </c>
      <c r="C2990" s="65" t="s">
        <v>141</v>
      </c>
      <c r="D2990" s="71">
        <v>742</v>
      </c>
      <c r="E2990" s="65" t="s">
        <v>472</v>
      </c>
    </row>
    <row r="2991" spans="1:5" ht="15.75" hidden="1" thickBot="1" x14ac:dyDescent="0.3">
      <c r="A2991" s="65" t="s">
        <v>3684</v>
      </c>
      <c r="B2991" s="71">
        <v>3</v>
      </c>
      <c r="C2991" s="65" t="s">
        <v>142</v>
      </c>
      <c r="D2991" s="71">
        <v>2</v>
      </c>
      <c r="E2991" s="65" t="s">
        <v>201</v>
      </c>
    </row>
    <row r="2992" spans="1:5" ht="15.75" hidden="1" thickBot="1" x14ac:dyDescent="0.3">
      <c r="A2992" s="65" t="s">
        <v>3684</v>
      </c>
      <c r="B2992" s="71">
        <v>3</v>
      </c>
      <c r="C2992" s="65" t="s">
        <v>142</v>
      </c>
      <c r="D2992" s="71">
        <v>1</v>
      </c>
      <c r="E2992" s="65" t="s">
        <v>200</v>
      </c>
    </row>
    <row r="2993" spans="1:5" ht="15.75" hidden="1" thickBot="1" x14ac:dyDescent="0.3">
      <c r="A2993" s="65" t="s">
        <v>3684</v>
      </c>
      <c r="B2993" s="71">
        <v>3</v>
      </c>
      <c r="C2993" s="65" t="s">
        <v>142</v>
      </c>
      <c r="D2993" s="71">
        <v>89</v>
      </c>
      <c r="E2993" s="65" t="s">
        <v>202</v>
      </c>
    </row>
    <row r="2994" spans="1:5" ht="15.75" hidden="1" thickBot="1" x14ac:dyDescent="0.3">
      <c r="A2994" s="65" t="s">
        <v>3684</v>
      </c>
      <c r="B2994" s="71">
        <v>3</v>
      </c>
      <c r="C2994" s="65" t="s">
        <v>142</v>
      </c>
      <c r="D2994" s="71">
        <v>133</v>
      </c>
      <c r="E2994" s="65" t="s">
        <v>203</v>
      </c>
    </row>
    <row r="2995" spans="1:5" ht="15.75" hidden="1" thickBot="1" x14ac:dyDescent="0.3">
      <c r="A2995" s="65" t="s">
        <v>3684</v>
      </c>
      <c r="B2995" s="71">
        <v>3</v>
      </c>
      <c r="C2995" s="65" t="s">
        <v>142</v>
      </c>
      <c r="D2995" s="71">
        <v>180</v>
      </c>
      <c r="E2995" s="65" t="s">
        <v>204</v>
      </c>
    </row>
    <row r="2996" spans="1:5" ht="15.75" hidden="1" thickBot="1" x14ac:dyDescent="0.3">
      <c r="A2996" s="65" t="s">
        <v>3684</v>
      </c>
      <c r="B2996" s="71">
        <v>3</v>
      </c>
      <c r="C2996" s="65" t="s">
        <v>142</v>
      </c>
      <c r="D2996" s="71">
        <v>500</v>
      </c>
      <c r="E2996" s="65" t="s">
        <v>205</v>
      </c>
    </row>
    <row r="2997" spans="1:5" ht="15.75" hidden="1" thickBot="1" x14ac:dyDescent="0.3">
      <c r="A2997" s="65" t="s">
        <v>3684</v>
      </c>
      <c r="B2997" s="71">
        <v>3</v>
      </c>
      <c r="C2997" s="65" t="s">
        <v>142</v>
      </c>
      <c r="D2997" s="71">
        <v>632</v>
      </c>
      <c r="E2997" s="65" t="s">
        <v>206</v>
      </c>
    </row>
    <row r="2998" spans="1:5" ht="15.75" hidden="1" thickBot="1" x14ac:dyDescent="0.3">
      <c r="A2998" s="65" t="s">
        <v>3684</v>
      </c>
      <c r="B2998" s="71">
        <v>37</v>
      </c>
      <c r="C2998" s="65" t="s">
        <v>143</v>
      </c>
      <c r="D2998" s="71">
        <v>1</v>
      </c>
      <c r="E2998" s="65" t="s">
        <v>416</v>
      </c>
    </row>
    <row r="2999" spans="1:5" ht="15.75" hidden="1" thickBot="1" x14ac:dyDescent="0.3">
      <c r="A2999" s="65" t="s">
        <v>3684</v>
      </c>
      <c r="B2999" s="71">
        <v>37</v>
      </c>
      <c r="C2999" s="65" t="s">
        <v>143</v>
      </c>
      <c r="D2999" s="71">
        <v>743</v>
      </c>
      <c r="E2999" s="65" t="s">
        <v>425</v>
      </c>
    </row>
    <row r="3000" spans="1:5" ht="15.75" hidden="1" thickBot="1" x14ac:dyDescent="0.3">
      <c r="A3000" s="65" t="s">
        <v>3684</v>
      </c>
      <c r="B3000" s="71">
        <v>37</v>
      </c>
      <c r="C3000" s="65" t="s">
        <v>143</v>
      </c>
      <c r="D3000" s="71">
        <v>749</v>
      </c>
      <c r="E3000" s="65" t="s">
        <v>427</v>
      </c>
    </row>
    <row r="3001" spans="1:5" ht="15.75" hidden="1" thickBot="1" x14ac:dyDescent="0.3">
      <c r="A3001" s="65" t="s">
        <v>3684</v>
      </c>
      <c r="B3001" s="71">
        <v>37</v>
      </c>
      <c r="C3001" s="65" t="s">
        <v>143</v>
      </c>
      <c r="D3001" s="71">
        <v>738</v>
      </c>
      <c r="E3001" s="65" t="s">
        <v>420</v>
      </c>
    </row>
    <row r="3002" spans="1:5" ht="15.75" hidden="1" thickBot="1" x14ac:dyDescent="0.3">
      <c r="A3002" s="65" t="s">
        <v>3684</v>
      </c>
      <c r="B3002" s="71">
        <v>37</v>
      </c>
      <c r="C3002" s="65" t="s">
        <v>143</v>
      </c>
      <c r="D3002" s="71">
        <v>752</v>
      </c>
      <c r="E3002" s="65" t="s">
        <v>429</v>
      </c>
    </row>
    <row r="3003" spans="1:5" ht="15.75" hidden="1" thickBot="1" x14ac:dyDescent="0.3">
      <c r="A3003" s="65" t="s">
        <v>3684</v>
      </c>
      <c r="B3003" s="71">
        <v>37</v>
      </c>
      <c r="C3003" s="65" t="s">
        <v>143</v>
      </c>
      <c r="D3003" s="71">
        <v>740</v>
      </c>
      <c r="E3003" s="65" t="s">
        <v>422</v>
      </c>
    </row>
    <row r="3004" spans="1:5" ht="15.75" hidden="1" thickBot="1" x14ac:dyDescent="0.3">
      <c r="A3004" s="65" t="s">
        <v>3684</v>
      </c>
      <c r="B3004" s="71">
        <v>37</v>
      </c>
      <c r="C3004" s="65" t="s">
        <v>143</v>
      </c>
      <c r="D3004" s="71">
        <v>741</v>
      </c>
      <c r="E3004" s="65" t="s">
        <v>423</v>
      </c>
    </row>
    <row r="3005" spans="1:5" ht="15.75" hidden="1" thickBot="1" x14ac:dyDescent="0.3">
      <c r="A3005" s="65" t="s">
        <v>3684</v>
      </c>
      <c r="B3005" s="71">
        <v>37</v>
      </c>
      <c r="C3005" s="65" t="s">
        <v>143</v>
      </c>
      <c r="D3005" s="71">
        <v>736</v>
      </c>
      <c r="E3005" s="65" t="s">
        <v>418</v>
      </c>
    </row>
    <row r="3006" spans="1:5" ht="15.75" hidden="1" thickBot="1" x14ac:dyDescent="0.3">
      <c r="A3006" s="65" t="s">
        <v>3684</v>
      </c>
      <c r="B3006" s="71">
        <v>37</v>
      </c>
      <c r="C3006" s="65" t="s">
        <v>143</v>
      </c>
      <c r="D3006" s="71">
        <v>742</v>
      </c>
      <c r="E3006" s="65" t="s">
        <v>424</v>
      </c>
    </row>
    <row r="3007" spans="1:5" ht="15.75" hidden="1" thickBot="1" x14ac:dyDescent="0.3">
      <c r="A3007" s="65" t="s">
        <v>3684</v>
      </c>
      <c r="B3007" s="71">
        <v>37</v>
      </c>
      <c r="C3007" s="65" t="s">
        <v>143</v>
      </c>
      <c r="D3007" s="71">
        <v>757</v>
      </c>
      <c r="E3007" s="65" t="s">
        <v>434</v>
      </c>
    </row>
    <row r="3008" spans="1:5" ht="15.75" hidden="1" thickBot="1" x14ac:dyDescent="0.3">
      <c r="A3008" s="65" t="s">
        <v>3684</v>
      </c>
      <c r="B3008" s="71">
        <v>37</v>
      </c>
      <c r="C3008" s="65" t="s">
        <v>143</v>
      </c>
      <c r="D3008" s="71">
        <v>744</v>
      </c>
      <c r="E3008" s="65" t="s">
        <v>426</v>
      </c>
    </row>
    <row r="3009" spans="1:5" ht="15.75" hidden="1" thickBot="1" x14ac:dyDescent="0.3">
      <c r="A3009" s="65" t="s">
        <v>3684</v>
      </c>
      <c r="B3009" s="71">
        <v>37</v>
      </c>
      <c r="C3009" s="65" t="s">
        <v>143</v>
      </c>
      <c r="D3009" s="71">
        <v>753</v>
      </c>
      <c r="E3009" s="65" t="s">
        <v>430</v>
      </c>
    </row>
    <row r="3010" spans="1:5" ht="15.75" hidden="1" thickBot="1" x14ac:dyDescent="0.3">
      <c r="A3010" s="65" t="s">
        <v>3684</v>
      </c>
      <c r="B3010" s="71">
        <v>37</v>
      </c>
      <c r="C3010" s="65" t="s">
        <v>143</v>
      </c>
      <c r="D3010" s="71">
        <v>758</v>
      </c>
      <c r="E3010" s="65" t="s">
        <v>435</v>
      </c>
    </row>
    <row r="3011" spans="1:5" ht="15.75" hidden="1" thickBot="1" x14ac:dyDescent="0.3">
      <c r="A3011" s="65" t="s">
        <v>3684</v>
      </c>
      <c r="B3011" s="71">
        <v>37</v>
      </c>
      <c r="C3011" s="65" t="s">
        <v>143</v>
      </c>
      <c r="D3011" s="71">
        <v>760</v>
      </c>
      <c r="E3011" s="65" t="s">
        <v>437</v>
      </c>
    </row>
    <row r="3012" spans="1:5" ht="15.75" hidden="1" thickBot="1" x14ac:dyDescent="0.3">
      <c r="A3012" s="65" t="s">
        <v>3684</v>
      </c>
      <c r="B3012" s="71">
        <v>37</v>
      </c>
      <c r="C3012" s="65" t="s">
        <v>143</v>
      </c>
      <c r="D3012" s="71">
        <v>756</v>
      </c>
      <c r="E3012" s="65" t="s">
        <v>433</v>
      </c>
    </row>
    <row r="3013" spans="1:5" ht="15.75" hidden="1" thickBot="1" x14ac:dyDescent="0.3">
      <c r="A3013" s="65" t="s">
        <v>3684</v>
      </c>
      <c r="B3013" s="71">
        <v>37</v>
      </c>
      <c r="C3013" s="65" t="s">
        <v>143</v>
      </c>
      <c r="D3013" s="71">
        <v>751</v>
      </c>
      <c r="E3013" s="65" t="s">
        <v>428</v>
      </c>
    </row>
    <row r="3014" spans="1:5" ht="15.75" hidden="1" thickBot="1" x14ac:dyDescent="0.3">
      <c r="A3014" s="65" t="s">
        <v>3684</v>
      </c>
      <c r="B3014" s="71">
        <v>37</v>
      </c>
      <c r="C3014" s="65" t="s">
        <v>143</v>
      </c>
      <c r="D3014" s="71">
        <v>739</v>
      </c>
      <c r="E3014" s="65" t="s">
        <v>421</v>
      </c>
    </row>
    <row r="3015" spans="1:5" ht="15.75" hidden="1" thickBot="1" x14ac:dyDescent="0.3">
      <c r="A3015" s="65" t="s">
        <v>3684</v>
      </c>
      <c r="B3015" s="71">
        <v>37</v>
      </c>
      <c r="C3015" s="65" t="s">
        <v>143</v>
      </c>
      <c r="D3015" s="71">
        <v>761</v>
      </c>
      <c r="E3015" s="65" t="s">
        <v>438</v>
      </c>
    </row>
    <row r="3016" spans="1:5" ht="15.75" hidden="1" thickBot="1" x14ac:dyDescent="0.3">
      <c r="A3016" s="65" t="s">
        <v>3684</v>
      </c>
      <c r="B3016" s="71">
        <v>37</v>
      </c>
      <c r="C3016" s="65" t="s">
        <v>143</v>
      </c>
      <c r="D3016" s="71">
        <v>735</v>
      </c>
      <c r="E3016" s="65" t="s">
        <v>417</v>
      </c>
    </row>
    <row r="3017" spans="1:5" ht="15.75" hidden="1" thickBot="1" x14ac:dyDescent="0.3">
      <c r="A3017" s="65" t="s">
        <v>3684</v>
      </c>
      <c r="B3017" s="71">
        <v>37</v>
      </c>
      <c r="C3017" s="65" t="s">
        <v>143</v>
      </c>
      <c r="D3017" s="71">
        <v>759</v>
      </c>
      <c r="E3017" s="65" t="s">
        <v>436</v>
      </c>
    </row>
    <row r="3018" spans="1:5" ht="15.75" hidden="1" thickBot="1" x14ac:dyDescent="0.3">
      <c r="A3018" s="65" t="s">
        <v>3684</v>
      </c>
      <c r="B3018" s="71">
        <v>37</v>
      </c>
      <c r="C3018" s="65" t="s">
        <v>143</v>
      </c>
      <c r="D3018" s="71">
        <v>737</v>
      </c>
      <c r="E3018" s="65" t="s">
        <v>419</v>
      </c>
    </row>
    <row r="3019" spans="1:5" ht="15.75" hidden="1" thickBot="1" x14ac:dyDescent="0.3">
      <c r="A3019" s="65" t="s">
        <v>3684</v>
      </c>
      <c r="B3019" s="71">
        <v>37</v>
      </c>
      <c r="C3019" s="65" t="s">
        <v>143</v>
      </c>
      <c r="D3019" s="71">
        <v>754</v>
      </c>
      <c r="E3019" s="65" t="s">
        <v>431</v>
      </c>
    </row>
    <row r="3020" spans="1:5" ht="15.75" hidden="1" thickBot="1" x14ac:dyDescent="0.3">
      <c r="A3020" s="65" t="s">
        <v>3684</v>
      </c>
      <c r="B3020" s="71">
        <v>37</v>
      </c>
      <c r="C3020" s="65" t="s">
        <v>143</v>
      </c>
      <c r="D3020" s="71">
        <v>755</v>
      </c>
      <c r="E3020" s="65" t="s">
        <v>432</v>
      </c>
    </row>
    <row r="3021" spans="1:5" ht="15.75" hidden="1" thickBot="1" x14ac:dyDescent="0.3">
      <c r="A3021" s="65" t="s">
        <v>3684</v>
      </c>
      <c r="B3021" s="71">
        <v>31</v>
      </c>
      <c r="C3021" s="65" t="s">
        <v>144</v>
      </c>
      <c r="D3021" s="71">
        <v>760</v>
      </c>
      <c r="E3021" s="65" t="s">
        <v>380</v>
      </c>
    </row>
    <row r="3022" spans="1:5" ht="15.75" hidden="1" thickBot="1" x14ac:dyDescent="0.3">
      <c r="A3022" s="65" t="s">
        <v>3684</v>
      </c>
      <c r="B3022" s="71">
        <v>31</v>
      </c>
      <c r="C3022" s="65" t="s">
        <v>144</v>
      </c>
      <c r="D3022" s="71">
        <v>734</v>
      </c>
      <c r="E3022" s="65" t="s">
        <v>354</v>
      </c>
    </row>
    <row r="3023" spans="1:5" ht="15.75" hidden="1" thickBot="1" x14ac:dyDescent="0.3">
      <c r="A3023" s="65" t="s">
        <v>3684</v>
      </c>
      <c r="B3023" s="71">
        <v>31</v>
      </c>
      <c r="C3023" s="65" t="s">
        <v>144</v>
      </c>
      <c r="D3023" s="71">
        <v>770</v>
      </c>
      <c r="E3023" s="65" t="s">
        <v>381</v>
      </c>
    </row>
    <row r="3024" spans="1:5" ht="15.75" hidden="1" thickBot="1" x14ac:dyDescent="0.3">
      <c r="A3024" s="65" t="s">
        <v>3684</v>
      </c>
      <c r="B3024" s="71">
        <v>31</v>
      </c>
      <c r="C3024" s="65" t="s">
        <v>144</v>
      </c>
      <c r="D3024" s="71">
        <v>749</v>
      </c>
      <c r="E3024" s="65" t="s">
        <v>369</v>
      </c>
    </row>
    <row r="3025" spans="1:5" ht="15.75" hidden="1" thickBot="1" x14ac:dyDescent="0.3">
      <c r="A3025" s="65" t="s">
        <v>3684</v>
      </c>
      <c r="B3025" s="71">
        <v>31</v>
      </c>
      <c r="C3025" s="65" t="s">
        <v>144</v>
      </c>
      <c r="D3025" s="71">
        <v>754</v>
      </c>
      <c r="E3025" s="65" t="s">
        <v>374</v>
      </c>
    </row>
    <row r="3026" spans="1:5" ht="15.75" hidden="1" thickBot="1" x14ac:dyDescent="0.3">
      <c r="A3026" s="65" t="s">
        <v>3684</v>
      </c>
      <c r="B3026" s="71">
        <v>31</v>
      </c>
      <c r="C3026" s="65" t="s">
        <v>144</v>
      </c>
      <c r="D3026" s="71">
        <v>753</v>
      </c>
      <c r="E3026" s="65" t="s">
        <v>373</v>
      </c>
    </row>
    <row r="3027" spans="1:5" ht="15.75" hidden="1" thickBot="1" x14ac:dyDescent="0.3">
      <c r="A3027" s="65" t="s">
        <v>3684</v>
      </c>
      <c r="B3027" s="71">
        <v>31</v>
      </c>
      <c r="C3027" s="65" t="s">
        <v>144</v>
      </c>
      <c r="D3027" s="71">
        <v>759</v>
      </c>
      <c r="E3027" s="65" t="s">
        <v>379</v>
      </c>
    </row>
    <row r="3028" spans="1:5" ht="15.75" hidden="1" thickBot="1" x14ac:dyDescent="0.3">
      <c r="A3028" s="65" t="s">
        <v>3684</v>
      </c>
      <c r="B3028" s="71">
        <v>31</v>
      </c>
      <c r="C3028" s="65" t="s">
        <v>144</v>
      </c>
      <c r="D3028" s="71">
        <v>756</v>
      </c>
      <c r="E3028" s="65" t="s">
        <v>376</v>
      </c>
    </row>
    <row r="3029" spans="1:5" ht="15.75" hidden="1" thickBot="1" x14ac:dyDescent="0.3">
      <c r="A3029" s="65" t="s">
        <v>3684</v>
      </c>
      <c r="B3029" s="71">
        <v>31</v>
      </c>
      <c r="C3029" s="65" t="s">
        <v>144</v>
      </c>
      <c r="D3029" s="71">
        <v>755</v>
      </c>
      <c r="E3029" s="65" t="s">
        <v>375</v>
      </c>
    </row>
    <row r="3030" spans="1:5" ht="15.75" hidden="1" thickBot="1" x14ac:dyDescent="0.3">
      <c r="A3030" s="65" t="s">
        <v>3684</v>
      </c>
      <c r="B3030" s="71">
        <v>31</v>
      </c>
      <c r="C3030" s="65" t="s">
        <v>144</v>
      </c>
      <c r="D3030" s="71">
        <v>745</v>
      </c>
      <c r="E3030" s="65" t="s">
        <v>365</v>
      </c>
    </row>
    <row r="3031" spans="1:5" ht="15.75" hidden="1" thickBot="1" x14ac:dyDescent="0.3">
      <c r="A3031" s="65" t="s">
        <v>3684</v>
      </c>
      <c r="B3031" s="71">
        <v>31</v>
      </c>
      <c r="C3031" s="65" t="s">
        <v>144</v>
      </c>
      <c r="D3031" s="71">
        <v>758</v>
      </c>
      <c r="E3031" s="65" t="s">
        <v>378</v>
      </c>
    </row>
    <row r="3032" spans="1:5" ht="15.75" hidden="1" thickBot="1" x14ac:dyDescent="0.3">
      <c r="A3032" s="65" t="s">
        <v>3684</v>
      </c>
      <c r="B3032" s="71">
        <v>31</v>
      </c>
      <c r="C3032" s="65" t="s">
        <v>144</v>
      </c>
      <c r="D3032" s="71">
        <v>741</v>
      </c>
      <c r="E3032" s="65" t="s">
        <v>361</v>
      </c>
    </row>
    <row r="3033" spans="1:5" ht="15.75" hidden="1" thickBot="1" x14ac:dyDescent="0.3">
      <c r="A3033" s="65" t="s">
        <v>3684</v>
      </c>
      <c r="B3033" s="71">
        <v>31</v>
      </c>
      <c r="C3033" s="65" t="s">
        <v>144</v>
      </c>
      <c r="D3033" s="71">
        <v>738</v>
      </c>
      <c r="E3033" s="65" t="s">
        <v>358</v>
      </c>
    </row>
    <row r="3034" spans="1:5" ht="15.75" hidden="1" thickBot="1" x14ac:dyDescent="0.3">
      <c r="A3034" s="65" t="s">
        <v>3684</v>
      </c>
      <c r="B3034" s="71">
        <v>31</v>
      </c>
      <c r="C3034" s="65" t="s">
        <v>144</v>
      </c>
      <c r="D3034" s="71">
        <v>739</v>
      </c>
      <c r="E3034" s="65" t="s">
        <v>359</v>
      </c>
    </row>
    <row r="3035" spans="1:5" ht="15.75" hidden="1" thickBot="1" x14ac:dyDescent="0.3">
      <c r="A3035" s="65" t="s">
        <v>3684</v>
      </c>
      <c r="B3035" s="71">
        <v>31</v>
      </c>
      <c r="C3035" s="65" t="s">
        <v>144</v>
      </c>
      <c r="D3035" s="71">
        <v>752</v>
      </c>
      <c r="E3035" s="65" t="s">
        <v>372</v>
      </c>
    </row>
    <row r="3036" spans="1:5" ht="15.75" hidden="1" thickBot="1" x14ac:dyDescent="0.3">
      <c r="A3036" s="65" t="s">
        <v>3684</v>
      </c>
      <c r="B3036" s="71">
        <v>31</v>
      </c>
      <c r="C3036" s="65" t="s">
        <v>144</v>
      </c>
      <c r="D3036" s="71">
        <v>799</v>
      </c>
      <c r="E3036" s="65" t="s">
        <v>382</v>
      </c>
    </row>
    <row r="3037" spans="1:5" ht="15.75" hidden="1" thickBot="1" x14ac:dyDescent="0.3">
      <c r="A3037" s="65" t="s">
        <v>3684</v>
      </c>
      <c r="B3037" s="71">
        <v>31</v>
      </c>
      <c r="C3037" s="65" t="s">
        <v>144</v>
      </c>
      <c r="D3037" s="71">
        <v>746</v>
      </c>
      <c r="E3037" s="65" t="s">
        <v>366</v>
      </c>
    </row>
    <row r="3038" spans="1:5" ht="15.75" hidden="1" thickBot="1" x14ac:dyDescent="0.3">
      <c r="A3038" s="65" t="s">
        <v>3684</v>
      </c>
      <c r="B3038" s="71">
        <v>31</v>
      </c>
      <c r="C3038" s="65" t="s">
        <v>144</v>
      </c>
      <c r="D3038" s="71">
        <v>740</v>
      </c>
      <c r="E3038" s="65" t="s">
        <v>360</v>
      </c>
    </row>
    <row r="3039" spans="1:5" ht="15.75" hidden="1" thickBot="1" x14ac:dyDescent="0.3">
      <c r="A3039" s="65" t="s">
        <v>3684</v>
      </c>
      <c r="B3039" s="71">
        <v>31</v>
      </c>
      <c r="C3039" s="65" t="s">
        <v>144</v>
      </c>
      <c r="D3039" s="71">
        <v>747</v>
      </c>
      <c r="E3039" s="65" t="s">
        <v>367</v>
      </c>
    </row>
    <row r="3040" spans="1:5" ht="15.75" hidden="1" thickBot="1" x14ac:dyDescent="0.3">
      <c r="A3040" s="65" t="s">
        <v>3684</v>
      </c>
      <c r="B3040" s="71">
        <v>31</v>
      </c>
      <c r="C3040" s="65" t="s">
        <v>144</v>
      </c>
      <c r="D3040" s="71">
        <v>735</v>
      </c>
      <c r="E3040" s="65" t="s">
        <v>355</v>
      </c>
    </row>
    <row r="3041" spans="1:5" ht="15.75" hidden="1" thickBot="1" x14ac:dyDescent="0.3">
      <c r="A3041" s="65" t="s">
        <v>3684</v>
      </c>
      <c r="B3041" s="71">
        <v>31</v>
      </c>
      <c r="C3041" s="65" t="s">
        <v>144</v>
      </c>
      <c r="D3041" s="71">
        <v>743</v>
      </c>
      <c r="E3041" s="65" t="s">
        <v>363</v>
      </c>
    </row>
    <row r="3042" spans="1:5" ht="15.75" hidden="1" thickBot="1" x14ac:dyDescent="0.3">
      <c r="A3042" s="65" t="s">
        <v>3684</v>
      </c>
      <c r="B3042" s="71">
        <v>31</v>
      </c>
      <c r="C3042" s="65" t="s">
        <v>144</v>
      </c>
      <c r="D3042" s="71">
        <v>750</v>
      </c>
      <c r="E3042" s="65" t="s">
        <v>370</v>
      </c>
    </row>
    <row r="3043" spans="1:5" ht="15.75" hidden="1" thickBot="1" x14ac:dyDescent="0.3">
      <c r="A3043" s="65" t="s">
        <v>3684</v>
      </c>
      <c r="B3043" s="71">
        <v>31</v>
      </c>
      <c r="C3043" s="65" t="s">
        <v>144</v>
      </c>
      <c r="D3043" s="71">
        <v>751</v>
      </c>
      <c r="E3043" s="65" t="s">
        <v>371</v>
      </c>
    </row>
    <row r="3044" spans="1:5" ht="15.75" hidden="1" thickBot="1" x14ac:dyDescent="0.3">
      <c r="A3044" s="65" t="s">
        <v>3684</v>
      </c>
      <c r="B3044" s="71">
        <v>31</v>
      </c>
      <c r="C3044" s="65" t="s">
        <v>144</v>
      </c>
      <c r="D3044" s="71">
        <v>742</v>
      </c>
      <c r="E3044" s="65" t="s">
        <v>362</v>
      </c>
    </row>
    <row r="3045" spans="1:5" ht="15.75" hidden="1" thickBot="1" x14ac:dyDescent="0.3">
      <c r="A3045" s="65" t="s">
        <v>3684</v>
      </c>
      <c r="B3045" s="71">
        <v>31</v>
      </c>
      <c r="C3045" s="65" t="s">
        <v>144</v>
      </c>
      <c r="D3045" s="71">
        <v>744</v>
      </c>
      <c r="E3045" s="65" t="s">
        <v>364</v>
      </c>
    </row>
    <row r="3046" spans="1:5" ht="15.75" hidden="1" thickBot="1" x14ac:dyDescent="0.3">
      <c r="A3046" s="65" t="s">
        <v>3684</v>
      </c>
      <c r="B3046" s="71">
        <v>31</v>
      </c>
      <c r="C3046" s="65" t="s">
        <v>144</v>
      </c>
      <c r="D3046" s="71">
        <v>736</v>
      </c>
      <c r="E3046" s="65" t="s">
        <v>356</v>
      </c>
    </row>
    <row r="3047" spans="1:5" ht="15.75" hidden="1" thickBot="1" x14ac:dyDescent="0.3">
      <c r="A3047" s="65" t="s">
        <v>3684</v>
      </c>
      <c r="B3047" s="71">
        <v>31</v>
      </c>
      <c r="C3047" s="65" t="s">
        <v>144</v>
      </c>
      <c r="D3047" s="71">
        <v>748</v>
      </c>
      <c r="E3047" s="65" t="s">
        <v>368</v>
      </c>
    </row>
    <row r="3048" spans="1:5" ht="15.75" hidden="1" thickBot="1" x14ac:dyDescent="0.3">
      <c r="A3048" s="65" t="s">
        <v>3684</v>
      </c>
      <c r="B3048" s="71">
        <v>31</v>
      </c>
      <c r="C3048" s="65" t="s">
        <v>144</v>
      </c>
      <c r="D3048" s="71">
        <v>737</v>
      </c>
      <c r="E3048" s="65" t="s">
        <v>357</v>
      </c>
    </row>
    <row r="3049" spans="1:5" ht="15.75" hidden="1" thickBot="1" x14ac:dyDescent="0.3">
      <c r="A3049" s="65" t="s">
        <v>3684</v>
      </c>
      <c r="B3049" s="71">
        <v>31</v>
      </c>
      <c r="C3049" s="65" t="s">
        <v>144</v>
      </c>
      <c r="D3049" s="71">
        <v>757</v>
      </c>
      <c r="E3049" s="65" t="s">
        <v>377</v>
      </c>
    </row>
    <row r="3050" spans="1:5" ht="15.75" hidden="1" thickBot="1" x14ac:dyDescent="0.3">
      <c r="A3050" s="65" t="s">
        <v>3684</v>
      </c>
      <c r="B3050" s="71">
        <v>31</v>
      </c>
      <c r="C3050" s="65" t="s">
        <v>144</v>
      </c>
      <c r="D3050" s="71">
        <v>733</v>
      </c>
      <c r="E3050" s="65" t="s">
        <v>353</v>
      </c>
    </row>
    <row r="3051" spans="1:5" ht="15.75" hidden="1" thickBot="1" x14ac:dyDescent="0.3">
      <c r="A3051" s="65" t="s">
        <v>3684</v>
      </c>
      <c r="B3051" s="71">
        <v>42</v>
      </c>
      <c r="C3051" s="65" t="s">
        <v>145</v>
      </c>
      <c r="D3051" s="71">
        <v>738</v>
      </c>
      <c r="E3051" s="65" t="s">
        <v>442</v>
      </c>
    </row>
    <row r="3052" spans="1:5" ht="15.75" hidden="1" thickBot="1" x14ac:dyDescent="0.3">
      <c r="A3052" s="65" t="s">
        <v>3684</v>
      </c>
      <c r="B3052" s="71">
        <v>42</v>
      </c>
      <c r="C3052" s="65" t="s">
        <v>145</v>
      </c>
      <c r="D3052" s="71">
        <v>739</v>
      </c>
      <c r="E3052" s="65" t="s">
        <v>443</v>
      </c>
    </row>
    <row r="3053" spans="1:5" ht="15.75" hidden="1" thickBot="1" x14ac:dyDescent="0.3">
      <c r="A3053" s="65" t="s">
        <v>3684</v>
      </c>
      <c r="B3053" s="71">
        <v>42</v>
      </c>
      <c r="C3053" s="65" t="s">
        <v>145</v>
      </c>
      <c r="D3053" s="71">
        <v>737</v>
      </c>
      <c r="E3053" s="65" t="s">
        <v>441</v>
      </c>
    </row>
    <row r="3054" spans="1:5" ht="15.75" hidden="1" thickBot="1" x14ac:dyDescent="0.3">
      <c r="A3054" s="65" t="s">
        <v>3684</v>
      </c>
      <c r="B3054" s="71">
        <v>42</v>
      </c>
      <c r="C3054" s="65" t="s">
        <v>145</v>
      </c>
      <c r="D3054" s="71">
        <v>735</v>
      </c>
      <c r="E3054" s="65" t="s">
        <v>439</v>
      </c>
    </row>
    <row r="3055" spans="1:5" ht="15.75" hidden="1" thickBot="1" x14ac:dyDescent="0.3">
      <c r="A3055" s="65" t="s">
        <v>3684</v>
      </c>
      <c r="B3055" s="71">
        <v>42</v>
      </c>
      <c r="C3055" s="65" t="s">
        <v>145</v>
      </c>
      <c r="D3055" s="71">
        <v>736</v>
      </c>
      <c r="E3055" s="65" t="s">
        <v>440</v>
      </c>
    </row>
    <row r="3056" spans="1:5" ht="15.75" hidden="1" thickBot="1" x14ac:dyDescent="0.3">
      <c r="A3056" s="65" t="s">
        <v>3684</v>
      </c>
      <c r="B3056" s="71">
        <v>42</v>
      </c>
      <c r="C3056" s="65" t="s">
        <v>145</v>
      </c>
      <c r="D3056" s="71">
        <v>742</v>
      </c>
      <c r="E3056" s="65" t="s">
        <v>446</v>
      </c>
    </row>
    <row r="3057" spans="1:5" ht="15.75" hidden="1" thickBot="1" x14ac:dyDescent="0.3">
      <c r="A3057" s="65" t="s">
        <v>3684</v>
      </c>
      <c r="B3057" s="71">
        <v>42</v>
      </c>
      <c r="C3057" s="65" t="s">
        <v>145</v>
      </c>
      <c r="D3057" s="71">
        <v>743</v>
      </c>
      <c r="E3057" s="65" t="s">
        <v>447</v>
      </c>
    </row>
    <row r="3058" spans="1:5" ht="15.75" hidden="1" thickBot="1" x14ac:dyDescent="0.3">
      <c r="A3058" s="65" t="s">
        <v>3684</v>
      </c>
      <c r="B3058" s="71">
        <v>42</v>
      </c>
      <c r="C3058" s="65" t="s">
        <v>145</v>
      </c>
      <c r="D3058" s="71">
        <v>744</v>
      </c>
      <c r="E3058" s="65" t="s">
        <v>448</v>
      </c>
    </row>
    <row r="3059" spans="1:5" ht="15.75" hidden="1" thickBot="1" x14ac:dyDescent="0.3">
      <c r="A3059" s="65" t="s">
        <v>3684</v>
      </c>
      <c r="B3059" s="71">
        <v>42</v>
      </c>
      <c r="C3059" s="65" t="s">
        <v>145</v>
      </c>
      <c r="D3059" s="71">
        <v>740</v>
      </c>
      <c r="E3059" s="65" t="s">
        <v>444</v>
      </c>
    </row>
    <row r="3060" spans="1:5" ht="15.75" hidden="1" thickBot="1" x14ac:dyDescent="0.3">
      <c r="A3060" s="65" t="s">
        <v>3684</v>
      </c>
      <c r="B3060" s="71">
        <v>42</v>
      </c>
      <c r="C3060" s="65" t="s">
        <v>145</v>
      </c>
      <c r="D3060" s="71">
        <v>741</v>
      </c>
      <c r="E3060" s="65" t="s">
        <v>445</v>
      </c>
    </row>
    <row r="3061" spans="1:5" ht="15.75" hidden="1" thickBot="1" x14ac:dyDescent="0.3">
      <c r="A3061" s="65" t="s">
        <v>3684</v>
      </c>
      <c r="B3061" s="71">
        <v>42</v>
      </c>
      <c r="C3061" s="65" t="s">
        <v>145</v>
      </c>
      <c r="D3061" s="71">
        <v>746</v>
      </c>
      <c r="E3061" s="65" t="s">
        <v>450</v>
      </c>
    </row>
    <row r="3062" spans="1:5" ht="15.75" hidden="1" thickBot="1" x14ac:dyDescent="0.3">
      <c r="A3062" s="65" t="s">
        <v>3684</v>
      </c>
      <c r="B3062" s="71">
        <v>42</v>
      </c>
      <c r="C3062" s="65" t="s">
        <v>145</v>
      </c>
      <c r="D3062" s="71">
        <v>745</v>
      </c>
      <c r="E3062" s="65" t="s">
        <v>449</v>
      </c>
    </row>
    <row r="3063" spans="1:5" ht="15.75" hidden="1" thickBot="1" x14ac:dyDescent="0.3">
      <c r="A3063" s="65" t="s">
        <v>3684</v>
      </c>
      <c r="B3063" s="71">
        <v>72</v>
      </c>
      <c r="C3063" s="65" t="s">
        <v>146</v>
      </c>
      <c r="D3063" s="71">
        <v>736</v>
      </c>
      <c r="E3063" s="65" t="s">
        <v>534</v>
      </c>
    </row>
    <row r="3064" spans="1:5" ht="15.75" hidden="1" thickBot="1" x14ac:dyDescent="0.3">
      <c r="A3064" s="65" t="s">
        <v>3684</v>
      </c>
      <c r="B3064" s="71">
        <v>72</v>
      </c>
      <c r="C3064" s="65" t="s">
        <v>146</v>
      </c>
      <c r="D3064" s="71">
        <v>735</v>
      </c>
      <c r="E3064" s="65" t="s">
        <v>533</v>
      </c>
    </row>
    <row r="3065" spans="1:5" ht="15.75" hidden="1" thickBot="1" x14ac:dyDescent="0.3">
      <c r="A3065" s="65" t="s">
        <v>3684</v>
      </c>
      <c r="B3065" s="71">
        <v>72</v>
      </c>
      <c r="C3065" s="65" t="s">
        <v>146</v>
      </c>
      <c r="D3065" s="71">
        <v>737</v>
      </c>
      <c r="E3065" s="65" t="s">
        <v>535</v>
      </c>
    </row>
    <row r="3066" spans="1:5" ht="15.75" hidden="1" thickBot="1" x14ac:dyDescent="0.3">
      <c r="A3066" s="65" t="s">
        <v>3684</v>
      </c>
      <c r="B3066" s="71">
        <v>360</v>
      </c>
      <c r="C3066" s="65" t="s">
        <v>147</v>
      </c>
      <c r="D3066" s="71">
        <v>1</v>
      </c>
      <c r="E3066" s="65" t="s">
        <v>803</v>
      </c>
    </row>
    <row r="3067" spans="1:5" ht="15.75" hidden="1" thickBot="1" x14ac:dyDescent="0.3">
      <c r="A3067" s="65" t="s">
        <v>3684</v>
      </c>
      <c r="B3067" s="71">
        <v>360</v>
      </c>
      <c r="C3067" s="65" t="s">
        <v>147</v>
      </c>
      <c r="D3067" s="71">
        <v>45</v>
      </c>
      <c r="E3067" s="65" t="s">
        <v>804</v>
      </c>
    </row>
    <row r="3068" spans="1:5" ht="15.75" hidden="1" thickBot="1" x14ac:dyDescent="0.3">
      <c r="A3068" s="65" t="s">
        <v>3684</v>
      </c>
      <c r="B3068" s="71">
        <v>360</v>
      </c>
      <c r="C3068" s="65" t="s">
        <v>147</v>
      </c>
      <c r="D3068" s="71">
        <v>46</v>
      </c>
      <c r="E3068" s="65" t="s">
        <v>805</v>
      </c>
    </row>
    <row r="3069" spans="1:5" ht="15.75" hidden="1" thickBot="1" x14ac:dyDescent="0.3">
      <c r="A3069" s="65" t="s">
        <v>3684</v>
      </c>
      <c r="B3069" s="71">
        <v>360</v>
      </c>
      <c r="C3069" s="65" t="s">
        <v>147</v>
      </c>
      <c r="D3069" s="71">
        <v>47</v>
      </c>
      <c r="E3069" s="65" t="s">
        <v>806</v>
      </c>
    </row>
    <row r="3070" spans="1:5" ht="15.75" hidden="1" thickBot="1" x14ac:dyDescent="0.3">
      <c r="A3070" s="65" t="s">
        <v>3684</v>
      </c>
      <c r="B3070" s="71">
        <v>360</v>
      </c>
      <c r="C3070" s="65" t="s">
        <v>147</v>
      </c>
      <c r="D3070" s="71">
        <v>89</v>
      </c>
      <c r="E3070" s="65" t="s">
        <v>807</v>
      </c>
    </row>
    <row r="3071" spans="1:5" ht="15.75" hidden="1" thickBot="1" x14ac:dyDescent="0.3">
      <c r="A3071" s="65" t="s">
        <v>3684</v>
      </c>
      <c r="B3071" s="71">
        <v>360</v>
      </c>
      <c r="C3071" s="65" t="s">
        <v>147</v>
      </c>
      <c r="D3071" s="71">
        <v>90</v>
      </c>
      <c r="E3071" s="65" t="s">
        <v>808</v>
      </c>
    </row>
    <row r="3072" spans="1:5" ht="15.75" hidden="1" thickBot="1" x14ac:dyDescent="0.3">
      <c r="A3072" s="65" t="s">
        <v>3684</v>
      </c>
      <c r="B3072" s="71">
        <v>360</v>
      </c>
      <c r="C3072" s="65" t="s">
        <v>147</v>
      </c>
      <c r="D3072" s="71">
        <v>178</v>
      </c>
      <c r="E3072" s="65" t="s">
        <v>809</v>
      </c>
    </row>
    <row r="3073" spans="1:5" ht="15.75" hidden="1" thickBot="1" x14ac:dyDescent="0.3">
      <c r="A3073" s="65" t="s">
        <v>3684</v>
      </c>
      <c r="B3073" s="71">
        <v>360</v>
      </c>
      <c r="C3073" s="65" t="s">
        <v>147</v>
      </c>
      <c r="D3073" s="71">
        <v>179</v>
      </c>
      <c r="E3073" s="65" t="s">
        <v>810</v>
      </c>
    </row>
    <row r="3074" spans="1:5" ht="15.75" hidden="1" thickBot="1" x14ac:dyDescent="0.3">
      <c r="A3074" s="65" t="s">
        <v>3684</v>
      </c>
      <c r="B3074" s="71">
        <v>360</v>
      </c>
      <c r="C3074" s="65" t="s">
        <v>147</v>
      </c>
      <c r="D3074" s="71">
        <v>180</v>
      </c>
      <c r="E3074" s="65" t="s">
        <v>811</v>
      </c>
    </row>
    <row r="3075" spans="1:5" ht="15.75" hidden="1" thickBot="1" x14ac:dyDescent="0.3">
      <c r="A3075" s="65" t="s">
        <v>3684</v>
      </c>
      <c r="B3075" s="71">
        <v>360</v>
      </c>
      <c r="C3075" s="65" t="s">
        <v>147</v>
      </c>
      <c r="D3075" s="71">
        <v>221</v>
      </c>
      <c r="E3075" s="65" t="s">
        <v>812</v>
      </c>
    </row>
    <row r="3076" spans="1:5" ht="15.75" hidden="1" thickBot="1" x14ac:dyDescent="0.3">
      <c r="A3076" s="65" t="s">
        <v>3684</v>
      </c>
      <c r="B3076" s="71">
        <v>360</v>
      </c>
      <c r="C3076" s="65" t="s">
        <v>147</v>
      </c>
      <c r="D3076" s="71">
        <v>222</v>
      </c>
      <c r="E3076" s="65" t="s">
        <v>813</v>
      </c>
    </row>
    <row r="3077" spans="1:5" ht="15.75" hidden="1" thickBot="1" x14ac:dyDescent="0.3">
      <c r="A3077" s="65" t="s">
        <v>3684</v>
      </c>
      <c r="B3077" s="71">
        <v>360</v>
      </c>
      <c r="C3077" s="65" t="s">
        <v>147</v>
      </c>
      <c r="D3077" s="71">
        <v>265</v>
      </c>
      <c r="E3077" s="65" t="s">
        <v>814</v>
      </c>
    </row>
    <row r="3078" spans="1:5" ht="15.75" hidden="1" thickBot="1" x14ac:dyDescent="0.3">
      <c r="A3078" s="65" t="s">
        <v>3684</v>
      </c>
      <c r="B3078" s="71">
        <v>360</v>
      </c>
      <c r="C3078" s="65" t="s">
        <v>147</v>
      </c>
      <c r="D3078" s="71">
        <v>350</v>
      </c>
      <c r="E3078" s="65" t="s">
        <v>815</v>
      </c>
    </row>
    <row r="3079" spans="1:5" ht="15.75" hidden="1" thickBot="1" x14ac:dyDescent="0.3">
      <c r="A3079" s="65" t="s">
        <v>3684</v>
      </c>
      <c r="B3079" s="71">
        <v>360</v>
      </c>
      <c r="C3079" s="65" t="s">
        <v>147</v>
      </c>
      <c r="D3079" s="71">
        <v>505</v>
      </c>
      <c r="E3079" s="65" t="s">
        <v>816</v>
      </c>
    </row>
    <row r="3080" spans="1:5" ht="15.75" hidden="1" thickBot="1" x14ac:dyDescent="0.3">
      <c r="A3080" s="65" t="s">
        <v>3684</v>
      </c>
      <c r="B3080" s="71">
        <v>360</v>
      </c>
      <c r="C3080" s="65" t="s">
        <v>147</v>
      </c>
      <c r="D3080" s="71">
        <v>632</v>
      </c>
      <c r="E3080" s="65" t="s">
        <v>817</v>
      </c>
    </row>
    <row r="3081" spans="1:5" ht="15.75" hidden="1" thickBot="1" x14ac:dyDescent="0.3">
      <c r="A3081" s="65" t="s">
        <v>3684</v>
      </c>
      <c r="B3081" s="71">
        <v>360</v>
      </c>
      <c r="C3081" s="65" t="s">
        <v>147</v>
      </c>
      <c r="D3081" s="71">
        <v>633</v>
      </c>
      <c r="E3081" s="65" t="s">
        <v>818</v>
      </c>
    </row>
    <row r="3082" spans="1:5" ht="15.75" hidden="1" thickBot="1" x14ac:dyDescent="0.3">
      <c r="A3082" s="65" t="s">
        <v>3684</v>
      </c>
      <c r="B3082" s="71">
        <v>360</v>
      </c>
      <c r="C3082" s="65" t="s">
        <v>147</v>
      </c>
      <c r="D3082" s="71">
        <v>634</v>
      </c>
      <c r="E3082" s="65" t="s">
        <v>819</v>
      </c>
    </row>
    <row r="3083" spans="1:5" ht="15.75" hidden="1" thickBot="1" x14ac:dyDescent="0.3">
      <c r="A3083" s="65" t="s">
        <v>3684</v>
      </c>
      <c r="B3083" s="71">
        <v>360</v>
      </c>
      <c r="C3083" s="65" t="s">
        <v>147</v>
      </c>
      <c r="D3083" s="71">
        <v>635</v>
      </c>
      <c r="E3083" s="65" t="s">
        <v>820</v>
      </c>
    </row>
    <row r="3084" spans="1:5" ht="15.75" hidden="1" thickBot="1" x14ac:dyDescent="0.3">
      <c r="A3084" s="65" t="s">
        <v>3684</v>
      </c>
      <c r="B3084" s="71">
        <v>360</v>
      </c>
      <c r="C3084" s="65" t="s">
        <v>147</v>
      </c>
      <c r="D3084" s="71">
        <v>636</v>
      </c>
      <c r="E3084" s="65" t="s">
        <v>821</v>
      </c>
    </row>
    <row r="3085" spans="1:5" ht="15.75" hidden="1" thickBot="1" x14ac:dyDescent="0.3">
      <c r="A3085" s="65" t="s">
        <v>3684</v>
      </c>
      <c r="B3085" s="71">
        <v>360</v>
      </c>
      <c r="C3085" s="65" t="s">
        <v>147</v>
      </c>
      <c r="D3085" s="71">
        <v>691</v>
      </c>
      <c r="E3085" s="65" t="s">
        <v>822</v>
      </c>
    </row>
    <row r="3086" spans="1:5" ht="15.75" hidden="1" thickBot="1" x14ac:dyDescent="0.3">
      <c r="A3086" s="65" t="s">
        <v>3684</v>
      </c>
      <c r="B3086" s="71">
        <v>360</v>
      </c>
      <c r="C3086" s="65" t="s">
        <v>147</v>
      </c>
      <c r="D3086" s="71">
        <v>701</v>
      </c>
      <c r="E3086" s="65" t="s">
        <v>823</v>
      </c>
    </row>
    <row r="3087" spans="1:5" ht="15.75" hidden="1" thickBot="1" x14ac:dyDescent="0.3">
      <c r="A3087" s="65" t="s">
        <v>3684</v>
      </c>
      <c r="B3087" s="71">
        <v>360</v>
      </c>
      <c r="C3087" s="65" t="s">
        <v>147</v>
      </c>
      <c r="D3087" s="71">
        <v>705</v>
      </c>
      <c r="E3087" s="65" t="s">
        <v>824</v>
      </c>
    </row>
    <row r="3088" spans="1:5" ht="15.75" hidden="1" thickBot="1" x14ac:dyDescent="0.3">
      <c r="A3088" s="65" t="s">
        <v>3684</v>
      </c>
      <c r="B3088" s="71">
        <v>360</v>
      </c>
      <c r="C3088" s="65" t="s">
        <v>147</v>
      </c>
      <c r="D3088" s="71">
        <v>779</v>
      </c>
      <c r="E3088" s="65" t="s">
        <v>825</v>
      </c>
    </row>
    <row r="3089" spans="1:5" ht="15.75" hidden="1" thickBot="1" x14ac:dyDescent="0.3">
      <c r="A3089" s="65" t="s">
        <v>3684</v>
      </c>
      <c r="B3089" s="71">
        <v>360</v>
      </c>
      <c r="C3089" s="65" t="s">
        <v>147</v>
      </c>
      <c r="D3089" s="71">
        <v>780</v>
      </c>
      <c r="E3089" s="65" t="s">
        <v>826</v>
      </c>
    </row>
    <row r="3090" spans="1:5" ht="15.75" hidden="1" thickBot="1" x14ac:dyDescent="0.3">
      <c r="A3090" s="65" t="s">
        <v>3684</v>
      </c>
      <c r="B3090" s="71">
        <v>360</v>
      </c>
      <c r="C3090" s="65" t="s">
        <v>147</v>
      </c>
      <c r="D3090" s="71">
        <v>781</v>
      </c>
      <c r="E3090" s="65" t="s">
        <v>827</v>
      </c>
    </row>
    <row r="3091" spans="1:5" ht="15.75" hidden="1" thickBot="1" x14ac:dyDescent="0.3">
      <c r="A3091" s="65" t="s">
        <v>3684</v>
      </c>
      <c r="B3091" s="71">
        <v>360</v>
      </c>
      <c r="C3091" s="65" t="s">
        <v>147</v>
      </c>
      <c r="D3091" s="71">
        <v>782</v>
      </c>
      <c r="E3091" s="65" t="s">
        <v>828</v>
      </c>
    </row>
    <row r="3092" spans="1:5" ht="15.75" hidden="1" thickBot="1" x14ac:dyDescent="0.3">
      <c r="A3092" s="65" t="s">
        <v>3684</v>
      </c>
      <c r="B3092" s="71">
        <v>360</v>
      </c>
      <c r="C3092" s="65" t="s">
        <v>147</v>
      </c>
      <c r="D3092" s="71">
        <v>926</v>
      </c>
      <c r="E3092" s="65" t="s">
        <v>829</v>
      </c>
    </row>
    <row r="3093" spans="1:5" ht="15.75" hidden="1" thickBot="1" x14ac:dyDescent="0.3">
      <c r="A3093" s="65" t="s">
        <v>3684</v>
      </c>
      <c r="B3093" s="71">
        <v>595</v>
      </c>
      <c r="C3093" s="65" t="s">
        <v>148</v>
      </c>
      <c r="D3093" s="71">
        <v>1</v>
      </c>
      <c r="E3093" s="65" t="s">
        <v>1228</v>
      </c>
    </row>
    <row r="3094" spans="1:5" ht="15.75" hidden="1" thickBot="1" x14ac:dyDescent="0.3">
      <c r="A3094" s="65" t="s">
        <v>3684</v>
      </c>
      <c r="B3094" s="71">
        <v>595</v>
      </c>
      <c r="C3094" s="65" t="s">
        <v>148</v>
      </c>
      <c r="D3094" s="71">
        <v>2</v>
      </c>
      <c r="E3094" s="65" t="s">
        <v>1229</v>
      </c>
    </row>
    <row r="3095" spans="1:5" ht="15.75" hidden="1" thickBot="1" x14ac:dyDescent="0.3">
      <c r="A3095" s="65" t="s">
        <v>3684</v>
      </c>
      <c r="B3095" s="71">
        <v>595</v>
      </c>
      <c r="C3095" s="65" t="s">
        <v>148</v>
      </c>
      <c r="D3095" s="71">
        <v>177</v>
      </c>
      <c r="E3095" s="65" t="s">
        <v>1232</v>
      </c>
    </row>
    <row r="3096" spans="1:5" ht="15.75" hidden="1" thickBot="1" x14ac:dyDescent="0.3">
      <c r="A3096" s="65" t="s">
        <v>3684</v>
      </c>
      <c r="B3096" s="71">
        <v>595</v>
      </c>
      <c r="C3096" s="65" t="s">
        <v>148</v>
      </c>
      <c r="D3096" s="71">
        <v>500</v>
      </c>
      <c r="E3096" s="65" t="s">
        <v>1233</v>
      </c>
    </row>
    <row r="3097" spans="1:5" ht="15.75" hidden="1" thickBot="1" x14ac:dyDescent="0.3">
      <c r="A3097" s="65" t="s">
        <v>3684</v>
      </c>
      <c r="B3097" s="71">
        <v>595</v>
      </c>
      <c r="C3097" s="65" t="s">
        <v>148</v>
      </c>
      <c r="D3097" s="71">
        <v>3</v>
      </c>
      <c r="E3097" s="65" t="s">
        <v>1230</v>
      </c>
    </row>
    <row r="3098" spans="1:5" ht="15.75" hidden="1" thickBot="1" x14ac:dyDescent="0.3">
      <c r="A3098" s="65" t="s">
        <v>3684</v>
      </c>
      <c r="B3098" s="71">
        <v>595</v>
      </c>
      <c r="C3098" s="65" t="s">
        <v>148</v>
      </c>
      <c r="D3098" s="71">
        <v>691</v>
      </c>
      <c r="E3098" s="65" t="s">
        <v>1234</v>
      </c>
    </row>
    <row r="3099" spans="1:5" ht="15.75" hidden="1" thickBot="1" x14ac:dyDescent="0.3">
      <c r="A3099" s="65" t="s">
        <v>3684</v>
      </c>
      <c r="B3099" s="71">
        <v>595</v>
      </c>
      <c r="C3099" s="65" t="s">
        <v>148</v>
      </c>
      <c r="D3099" s="71">
        <v>89</v>
      </c>
      <c r="E3099" s="65" t="s">
        <v>1231</v>
      </c>
    </row>
    <row r="3100" spans="1:5" ht="15.75" hidden="1" thickBot="1" x14ac:dyDescent="0.3">
      <c r="A3100" s="65" t="s">
        <v>3684</v>
      </c>
      <c r="B3100" s="71">
        <v>595</v>
      </c>
      <c r="C3100" s="65" t="s">
        <v>148</v>
      </c>
      <c r="D3100" s="71">
        <v>779</v>
      </c>
      <c r="E3100" s="65" t="s">
        <v>1235</v>
      </c>
    </row>
    <row r="3101" spans="1:5" ht="15.75" hidden="1" thickBot="1" x14ac:dyDescent="0.3">
      <c r="A3101" s="65" t="s">
        <v>3684</v>
      </c>
      <c r="B3101" s="71">
        <v>595</v>
      </c>
      <c r="C3101" s="65" t="s">
        <v>148</v>
      </c>
      <c r="D3101" s="71">
        <v>823</v>
      </c>
      <c r="E3101" s="65" t="s">
        <v>1236</v>
      </c>
    </row>
    <row r="3102" spans="1:5" ht="15.75" hidden="1" thickBot="1" x14ac:dyDescent="0.3">
      <c r="A3102" s="65" t="s">
        <v>3684</v>
      </c>
      <c r="B3102" s="71">
        <v>595</v>
      </c>
      <c r="C3102" s="65" t="s">
        <v>148</v>
      </c>
      <c r="D3102" s="71">
        <v>824</v>
      </c>
      <c r="E3102" s="65" t="s">
        <v>1237</v>
      </c>
    </row>
    <row r="3103" spans="1:5" ht="15.75" hidden="1" thickBot="1" x14ac:dyDescent="0.3">
      <c r="A3103" s="65" t="s">
        <v>3684</v>
      </c>
      <c r="B3103" s="71">
        <v>245</v>
      </c>
      <c r="C3103" s="65" t="s">
        <v>149</v>
      </c>
      <c r="D3103" s="71">
        <v>1</v>
      </c>
      <c r="E3103" s="65" t="s">
        <v>671</v>
      </c>
    </row>
    <row r="3104" spans="1:5" ht="15.75" hidden="1" thickBot="1" x14ac:dyDescent="0.3">
      <c r="A3104" s="65" t="s">
        <v>3684</v>
      </c>
      <c r="B3104" s="71">
        <v>245</v>
      </c>
      <c r="C3104" s="65" t="s">
        <v>149</v>
      </c>
      <c r="D3104" s="71">
        <v>2</v>
      </c>
      <c r="E3104" s="65" t="s">
        <v>672</v>
      </c>
    </row>
    <row r="3105" spans="1:5" ht="15.75" hidden="1" thickBot="1" x14ac:dyDescent="0.3">
      <c r="A3105" s="65" t="s">
        <v>3684</v>
      </c>
      <c r="B3105" s="71">
        <v>245</v>
      </c>
      <c r="C3105" s="65" t="s">
        <v>149</v>
      </c>
      <c r="D3105" s="71">
        <v>3</v>
      </c>
      <c r="E3105" s="65" t="s">
        <v>673</v>
      </c>
    </row>
    <row r="3106" spans="1:5" ht="15.75" hidden="1" thickBot="1" x14ac:dyDescent="0.3">
      <c r="A3106" s="65" t="s">
        <v>3684</v>
      </c>
      <c r="B3106" s="71">
        <v>245</v>
      </c>
      <c r="C3106" s="65" t="s">
        <v>149</v>
      </c>
      <c r="D3106" s="71">
        <v>45</v>
      </c>
      <c r="E3106" s="65" t="s">
        <v>674</v>
      </c>
    </row>
    <row r="3107" spans="1:5" ht="15.75" hidden="1" thickBot="1" x14ac:dyDescent="0.3">
      <c r="A3107" s="65" t="s">
        <v>3684</v>
      </c>
      <c r="B3107" s="71">
        <v>245</v>
      </c>
      <c r="C3107" s="65" t="s">
        <v>149</v>
      </c>
      <c r="D3107" s="71">
        <v>89</v>
      </c>
      <c r="E3107" s="65" t="s">
        <v>675</v>
      </c>
    </row>
    <row r="3108" spans="1:5" ht="15.75" hidden="1" thickBot="1" x14ac:dyDescent="0.3">
      <c r="A3108" s="65" t="s">
        <v>3684</v>
      </c>
      <c r="B3108" s="71">
        <v>245</v>
      </c>
      <c r="C3108" s="65" t="s">
        <v>149</v>
      </c>
      <c r="D3108" s="71">
        <v>90</v>
      </c>
      <c r="E3108" s="65" t="s">
        <v>676</v>
      </c>
    </row>
    <row r="3109" spans="1:5" ht="15.75" hidden="1" thickBot="1" x14ac:dyDescent="0.3">
      <c r="A3109" s="65" t="s">
        <v>3684</v>
      </c>
      <c r="B3109" s="71">
        <v>245</v>
      </c>
      <c r="C3109" s="65" t="s">
        <v>149</v>
      </c>
      <c r="D3109" s="71">
        <v>91</v>
      </c>
      <c r="E3109" s="65" t="s">
        <v>677</v>
      </c>
    </row>
    <row r="3110" spans="1:5" ht="15.75" hidden="1" thickBot="1" x14ac:dyDescent="0.3">
      <c r="A3110" s="65" t="s">
        <v>3684</v>
      </c>
      <c r="B3110" s="71">
        <v>245</v>
      </c>
      <c r="C3110" s="65" t="s">
        <v>149</v>
      </c>
      <c r="D3110" s="71">
        <v>95</v>
      </c>
      <c r="E3110" s="65" t="s">
        <v>681</v>
      </c>
    </row>
    <row r="3111" spans="1:5" ht="15.75" hidden="1" thickBot="1" x14ac:dyDescent="0.3">
      <c r="A3111" s="65" t="s">
        <v>3684</v>
      </c>
      <c r="B3111" s="71">
        <v>245</v>
      </c>
      <c r="C3111" s="65" t="s">
        <v>149</v>
      </c>
      <c r="D3111" s="71">
        <v>92</v>
      </c>
      <c r="E3111" s="65" t="s">
        <v>678</v>
      </c>
    </row>
    <row r="3112" spans="1:5" ht="15.75" hidden="1" thickBot="1" x14ac:dyDescent="0.3">
      <c r="A3112" s="65" t="s">
        <v>3684</v>
      </c>
      <c r="B3112" s="71">
        <v>245</v>
      </c>
      <c r="C3112" s="65" t="s">
        <v>149</v>
      </c>
      <c r="D3112" s="71">
        <v>93</v>
      </c>
      <c r="E3112" s="65" t="s">
        <v>679</v>
      </c>
    </row>
    <row r="3113" spans="1:5" ht="15.75" hidden="1" thickBot="1" x14ac:dyDescent="0.3">
      <c r="A3113" s="65" t="s">
        <v>3684</v>
      </c>
      <c r="B3113" s="71">
        <v>245</v>
      </c>
      <c r="C3113" s="65" t="s">
        <v>149</v>
      </c>
      <c r="D3113" s="71">
        <v>94</v>
      </c>
      <c r="E3113" s="65" t="s">
        <v>680</v>
      </c>
    </row>
    <row r="3114" spans="1:5" ht="15.75" hidden="1" thickBot="1" x14ac:dyDescent="0.3">
      <c r="A3114" s="65" t="s">
        <v>3684</v>
      </c>
      <c r="B3114" s="71">
        <v>245</v>
      </c>
      <c r="C3114" s="65" t="s">
        <v>149</v>
      </c>
      <c r="D3114" s="71">
        <v>103</v>
      </c>
      <c r="E3114" s="65" t="s">
        <v>682</v>
      </c>
    </row>
    <row r="3115" spans="1:5" ht="15.75" hidden="1" thickBot="1" x14ac:dyDescent="0.3">
      <c r="A3115" s="65" t="s">
        <v>3684</v>
      </c>
      <c r="B3115" s="71">
        <v>245</v>
      </c>
      <c r="C3115" s="65" t="s">
        <v>149</v>
      </c>
      <c r="D3115" s="71">
        <v>105</v>
      </c>
      <c r="E3115" s="65" t="s">
        <v>683</v>
      </c>
    </row>
    <row r="3116" spans="1:5" ht="15.75" hidden="1" thickBot="1" x14ac:dyDescent="0.3">
      <c r="A3116" s="65" t="s">
        <v>3684</v>
      </c>
      <c r="B3116" s="71">
        <v>245</v>
      </c>
      <c r="C3116" s="65" t="s">
        <v>149</v>
      </c>
      <c r="D3116" s="71">
        <v>265</v>
      </c>
      <c r="E3116" s="65" t="s">
        <v>684</v>
      </c>
    </row>
    <row r="3117" spans="1:5" ht="15.75" hidden="1" thickBot="1" x14ac:dyDescent="0.3">
      <c r="A3117" s="65" t="s">
        <v>3684</v>
      </c>
      <c r="B3117" s="71">
        <v>245</v>
      </c>
      <c r="C3117" s="65" t="s">
        <v>149</v>
      </c>
      <c r="D3117" s="71">
        <v>398</v>
      </c>
      <c r="E3117" s="65" t="s">
        <v>686</v>
      </c>
    </row>
    <row r="3118" spans="1:5" ht="15.75" hidden="1" thickBot="1" x14ac:dyDescent="0.3">
      <c r="A3118" s="65" t="s">
        <v>3684</v>
      </c>
      <c r="B3118" s="71">
        <v>245</v>
      </c>
      <c r="C3118" s="65" t="s">
        <v>149</v>
      </c>
      <c r="D3118" s="71">
        <v>397</v>
      </c>
      <c r="E3118" s="65" t="s">
        <v>685</v>
      </c>
    </row>
    <row r="3119" spans="1:5" ht="15.75" hidden="1" thickBot="1" x14ac:dyDescent="0.3">
      <c r="A3119" s="65" t="s">
        <v>3684</v>
      </c>
      <c r="B3119" s="71">
        <v>245</v>
      </c>
      <c r="C3119" s="65" t="s">
        <v>149</v>
      </c>
      <c r="D3119" s="71">
        <v>500</v>
      </c>
      <c r="E3119" s="65" t="s">
        <v>687</v>
      </c>
    </row>
    <row r="3120" spans="1:5" ht="15.75" hidden="1" thickBot="1" x14ac:dyDescent="0.3">
      <c r="A3120" s="65" t="s">
        <v>3684</v>
      </c>
      <c r="B3120" s="71">
        <v>245</v>
      </c>
      <c r="C3120" s="65" t="s">
        <v>149</v>
      </c>
      <c r="D3120" s="71">
        <v>502</v>
      </c>
      <c r="E3120" s="65" t="s">
        <v>689</v>
      </c>
    </row>
    <row r="3121" spans="1:5" ht="15.75" hidden="1" thickBot="1" x14ac:dyDescent="0.3">
      <c r="A3121" s="65" t="s">
        <v>3684</v>
      </c>
      <c r="B3121" s="71">
        <v>245</v>
      </c>
      <c r="C3121" s="65" t="s">
        <v>149</v>
      </c>
      <c r="D3121" s="71">
        <v>501</v>
      </c>
      <c r="E3121" s="65" t="s">
        <v>688</v>
      </c>
    </row>
    <row r="3122" spans="1:5" ht="15.75" hidden="1" thickBot="1" x14ac:dyDescent="0.3">
      <c r="A3122" s="65" t="s">
        <v>3684</v>
      </c>
      <c r="B3122" s="71">
        <v>245</v>
      </c>
      <c r="C3122" s="65" t="s">
        <v>149</v>
      </c>
      <c r="D3122" s="71">
        <v>632</v>
      </c>
      <c r="E3122" s="65" t="s">
        <v>690</v>
      </c>
    </row>
    <row r="3123" spans="1:5" ht="15.75" hidden="1" thickBot="1" x14ac:dyDescent="0.3">
      <c r="A3123" s="65" t="s">
        <v>3684</v>
      </c>
      <c r="B3123" s="71">
        <v>245</v>
      </c>
      <c r="C3123" s="65" t="s">
        <v>149</v>
      </c>
      <c r="D3123" s="71">
        <v>693</v>
      </c>
      <c r="E3123" s="65" t="s">
        <v>693</v>
      </c>
    </row>
    <row r="3124" spans="1:5" ht="15.75" hidden="1" thickBot="1" x14ac:dyDescent="0.3">
      <c r="A3124" s="65" t="s">
        <v>3684</v>
      </c>
      <c r="B3124" s="71">
        <v>245</v>
      </c>
      <c r="C3124" s="65" t="s">
        <v>149</v>
      </c>
      <c r="D3124" s="71">
        <v>692</v>
      </c>
      <c r="E3124" s="65" t="s">
        <v>692</v>
      </c>
    </row>
    <row r="3125" spans="1:5" ht="15.75" hidden="1" thickBot="1" x14ac:dyDescent="0.3">
      <c r="A3125" s="65" t="s">
        <v>3684</v>
      </c>
      <c r="B3125" s="71">
        <v>245</v>
      </c>
      <c r="C3125" s="65" t="s">
        <v>149</v>
      </c>
      <c r="D3125" s="71">
        <v>691</v>
      </c>
      <c r="E3125" s="65" t="s">
        <v>691</v>
      </c>
    </row>
    <row r="3126" spans="1:5" ht="15.75" hidden="1" thickBot="1" x14ac:dyDescent="0.3">
      <c r="A3126" s="65" t="s">
        <v>3684</v>
      </c>
      <c r="B3126" s="71">
        <v>245</v>
      </c>
      <c r="C3126" s="65" t="s">
        <v>149</v>
      </c>
      <c r="D3126" s="71">
        <v>824</v>
      </c>
      <c r="E3126" s="65" t="s">
        <v>695</v>
      </c>
    </row>
    <row r="3127" spans="1:5" ht="15.75" hidden="1" thickBot="1" x14ac:dyDescent="0.3">
      <c r="A3127" s="65" t="s">
        <v>3684</v>
      </c>
      <c r="B3127" s="71">
        <v>245</v>
      </c>
      <c r="C3127" s="65" t="s">
        <v>149</v>
      </c>
      <c r="D3127" s="71">
        <v>823</v>
      </c>
      <c r="E3127" s="65" t="s">
        <v>694</v>
      </c>
    </row>
    <row r="3128" spans="1:5" ht="15.75" hidden="1" thickBot="1" x14ac:dyDescent="0.3">
      <c r="A3128" s="65" t="s">
        <v>3684</v>
      </c>
      <c r="B3128" s="71">
        <v>245</v>
      </c>
      <c r="C3128" s="65" t="s">
        <v>149</v>
      </c>
      <c r="D3128" s="71">
        <v>867</v>
      </c>
      <c r="E3128" s="65" t="s">
        <v>696</v>
      </c>
    </row>
    <row r="3129" spans="1:5" ht="15.75" hidden="1" thickBot="1" x14ac:dyDescent="0.3">
      <c r="A3129" s="65" t="s">
        <v>3684</v>
      </c>
      <c r="B3129" s="71">
        <v>495</v>
      </c>
      <c r="C3129" s="65" t="s">
        <v>150</v>
      </c>
      <c r="D3129" s="71">
        <v>177</v>
      </c>
      <c r="E3129" s="65" t="s">
        <v>1136</v>
      </c>
    </row>
    <row r="3130" spans="1:5" ht="15.75" hidden="1" thickBot="1" x14ac:dyDescent="0.3">
      <c r="A3130" s="65" t="s">
        <v>3684</v>
      </c>
      <c r="B3130" s="71">
        <v>495</v>
      </c>
      <c r="C3130" s="65" t="s">
        <v>150</v>
      </c>
      <c r="D3130" s="71">
        <v>900</v>
      </c>
      <c r="E3130" s="65" t="s">
        <v>1139</v>
      </c>
    </row>
    <row r="3131" spans="1:5" ht="15.75" hidden="1" thickBot="1" x14ac:dyDescent="0.3">
      <c r="A3131" s="65" t="s">
        <v>3684</v>
      </c>
      <c r="B3131" s="71">
        <v>495</v>
      </c>
      <c r="C3131" s="65" t="s">
        <v>150</v>
      </c>
      <c r="D3131" s="71">
        <v>867</v>
      </c>
      <c r="E3131" s="65" t="s">
        <v>1137</v>
      </c>
    </row>
    <row r="3132" spans="1:5" ht="15.75" hidden="1" thickBot="1" x14ac:dyDescent="0.3">
      <c r="A3132" s="65" t="s">
        <v>3684</v>
      </c>
      <c r="B3132" s="71">
        <v>495</v>
      </c>
      <c r="C3132" s="65" t="s">
        <v>150</v>
      </c>
      <c r="D3132" s="71">
        <v>868</v>
      </c>
      <c r="E3132" s="65" t="s">
        <v>1138</v>
      </c>
    </row>
    <row r="3133" spans="1:5" ht="15.75" hidden="1" thickBot="1" x14ac:dyDescent="0.3">
      <c r="A3133" s="65" t="s">
        <v>3685</v>
      </c>
      <c r="B3133" s="71">
        <v>63</v>
      </c>
      <c r="C3133" s="65" t="s">
        <v>134</v>
      </c>
      <c r="D3133" s="71">
        <v>1</v>
      </c>
      <c r="E3133" s="65" t="s">
        <v>521</v>
      </c>
    </row>
    <row r="3134" spans="1:5" ht="15.75" thickBot="1" x14ac:dyDescent="0.3">
      <c r="A3134" s="65" t="s">
        <v>170</v>
      </c>
      <c r="B3134" s="71">
        <v>8</v>
      </c>
      <c r="C3134" s="65" t="s">
        <v>118</v>
      </c>
      <c r="D3134" s="71">
        <v>1</v>
      </c>
      <c r="E3134" s="65" t="s">
        <v>220</v>
      </c>
    </row>
    <row r="3135" spans="1:5" ht="15.75" thickBot="1" x14ac:dyDescent="0.3">
      <c r="A3135" s="65" t="s">
        <v>170</v>
      </c>
      <c r="B3135" s="71">
        <v>8</v>
      </c>
      <c r="C3135" s="65" t="s">
        <v>118</v>
      </c>
      <c r="D3135" s="71">
        <v>2</v>
      </c>
      <c r="E3135" s="65" t="s">
        <v>221</v>
      </c>
    </row>
    <row r="3136" spans="1:5" ht="15.75" thickBot="1" x14ac:dyDescent="0.3">
      <c r="A3136" s="65" t="s">
        <v>170</v>
      </c>
      <c r="B3136" s="71">
        <v>8</v>
      </c>
      <c r="C3136" s="65" t="s">
        <v>118</v>
      </c>
      <c r="D3136" s="71">
        <v>3</v>
      </c>
      <c r="E3136" s="65" t="s">
        <v>222</v>
      </c>
    </row>
    <row r="3137" spans="1:5" ht="15.75" thickBot="1" x14ac:dyDescent="0.3">
      <c r="A3137" s="65" t="s">
        <v>170</v>
      </c>
      <c r="B3137" s="71">
        <v>8</v>
      </c>
      <c r="C3137" s="65" t="s">
        <v>118</v>
      </c>
      <c r="D3137" s="71">
        <v>4</v>
      </c>
      <c r="E3137" s="65" t="s">
        <v>223</v>
      </c>
    </row>
    <row r="3138" spans="1:5" ht="15.75" thickBot="1" x14ac:dyDescent="0.3">
      <c r="A3138" s="65" t="s">
        <v>170</v>
      </c>
      <c r="B3138" s="71">
        <v>8</v>
      </c>
      <c r="C3138" s="65" t="s">
        <v>118</v>
      </c>
      <c r="D3138" s="71">
        <v>5</v>
      </c>
      <c r="E3138" s="65" t="s">
        <v>224</v>
      </c>
    </row>
    <row r="3139" spans="1:5" ht="15.75" thickBot="1" x14ac:dyDescent="0.3">
      <c r="A3139" s="65" t="s">
        <v>170</v>
      </c>
      <c r="B3139" s="71">
        <v>8</v>
      </c>
      <c r="C3139" s="65" t="s">
        <v>118</v>
      </c>
      <c r="D3139" s="71">
        <v>6</v>
      </c>
      <c r="E3139" s="65" t="s">
        <v>225</v>
      </c>
    </row>
    <row r="3140" spans="1:5" ht="15.75" thickBot="1" x14ac:dyDescent="0.3">
      <c r="A3140" s="65" t="s">
        <v>170</v>
      </c>
      <c r="B3140" s="71">
        <v>8</v>
      </c>
      <c r="C3140" s="65" t="s">
        <v>118</v>
      </c>
      <c r="D3140" s="71">
        <v>7</v>
      </c>
      <c r="E3140" s="65" t="s">
        <v>226</v>
      </c>
    </row>
    <row r="3141" spans="1:5" ht="15.75" thickBot="1" x14ac:dyDescent="0.3">
      <c r="A3141" s="65" t="s">
        <v>170</v>
      </c>
      <c r="B3141" s="71">
        <v>8</v>
      </c>
      <c r="C3141" s="65" t="s">
        <v>118</v>
      </c>
      <c r="D3141" s="71">
        <v>8</v>
      </c>
      <c r="E3141" s="65" t="s">
        <v>227</v>
      </c>
    </row>
    <row r="3142" spans="1:5" ht="15.75" thickBot="1" x14ac:dyDescent="0.3">
      <c r="A3142" s="65" t="s">
        <v>170</v>
      </c>
      <c r="B3142" s="71">
        <v>8</v>
      </c>
      <c r="C3142" s="65" t="s">
        <v>118</v>
      </c>
      <c r="D3142" s="71">
        <v>9</v>
      </c>
      <c r="E3142" s="65" t="s">
        <v>228</v>
      </c>
    </row>
    <row r="3143" spans="1:5" ht="15.75" thickBot="1" x14ac:dyDescent="0.3">
      <c r="A3143" s="65" t="s">
        <v>170</v>
      </c>
      <c r="B3143" s="71">
        <v>8</v>
      </c>
      <c r="C3143" s="65" t="s">
        <v>118</v>
      </c>
      <c r="D3143" s="71">
        <v>10</v>
      </c>
      <c r="E3143" s="65" t="s">
        <v>229</v>
      </c>
    </row>
    <row r="3144" spans="1:5" ht="15.75" thickBot="1" x14ac:dyDescent="0.3">
      <c r="A3144" s="65" t="s">
        <v>170</v>
      </c>
      <c r="B3144" s="71">
        <v>8</v>
      </c>
      <c r="C3144" s="65" t="s">
        <v>118</v>
      </c>
      <c r="D3144" s="71">
        <v>11</v>
      </c>
      <c r="E3144" s="65" t="s">
        <v>230</v>
      </c>
    </row>
    <row r="3145" spans="1:5" ht="15.75" thickBot="1" x14ac:dyDescent="0.3">
      <c r="A3145" s="65" t="s">
        <v>170</v>
      </c>
      <c r="B3145" s="71">
        <v>8</v>
      </c>
      <c r="C3145" s="65" t="s">
        <v>118</v>
      </c>
      <c r="D3145" s="71">
        <v>12</v>
      </c>
      <c r="E3145" s="65" t="s">
        <v>231</v>
      </c>
    </row>
    <row r="3146" spans="1:5" ht="15.75" thickBot="1" x14ac:dyDescent="0.3">
      <c r="A3146" s="65" t="s">
        <v>170</v>
      </c>
      <c r="B3146" s="71">
        <v>8</v>
      </c>
      <c r="C3146" s="65" t="s">
        <v>118</v>
      </c>
      <c r="D3146" s="71">
        <v>13</v>
      </c>
      <c r="E3146" s="65" t="s">
        <v>232</v>
      </c>
    </row>
    <row r="3147" spans="1:5" ht="15.75" thickBot="1" x14ac:dyDescent="0.3">
      <c r="A3147" s="65" t="s">
        <v>170</v>
      </c>
      <c r="B3147" s="71">
        <v>8</v>
      </c>
      <c r="C3147" s="65" t="s">
        <v>118</v>
      </c>
      <c r="D3147" s="71">
        <v>14</v>
      </c>
      <c r="E3147" s="65" t="s">
        <v>233</v>
      </c>
    </row>
    <row r="3148" spans="1:5" ht="15.75" thickBot="1" x14ac:dyDescent="0.3">
      <c r="A3148" s="65" t="s">
        <v>170</v>
      </c>
      <c r="B3148" s="71">
        <v>8</v>
      </c>
      <c r="C3148" s="65" t="s">
        <v>118</v>
      </c>
      <c r="D3148" s="71">
        <v>99</v>
      </c>
      <c r="E3148" s="65" t="s">
        <v>238</v>
      </c>
    </row>
    <row r="3149" spans="1:5" ht="15.75" thickBot="1" x14ac:dyDescent="0.3">
      <c r="A3149" s="65" t="s">
        <v>170</v>
      </c>
      <c r="B3149" s="71">
        <v>8</v>
      </c>
      <c r="C3149" s="65" t="s">
        <v>118</v>
      </c>
      <c r="D3149" s="71">
        <v>15</v>
      </c>
      <c r="E3149" s="65" t="s">
        <v>234</v>
      </c>
    </row>
    <row r="3150" spans="1:5" ht="15.75" thickBot="1" x14ac:dyDescent="0.3">
      <c r="A3150" s="65" t="s">
        <v>170</v>
      </c>
      <c r="B3150" s="71">
        <v>8</v>
      </c>
      <c r="C3150" s="65" t="s">
        <v>118</v>
      </c>
      <c r="D3150" s="71">
        <v>16</v>
      </c>
      <c r="E3150" s="65" t="s">
        <v>235</v>
      </c>
    </row>
    <row r="3151" spans="1:5" ht="15.75" thickBot="1" x14ac:dyDescent="0.3">
      <c r="A3151" s="65" t="s">
        <v>170</v>
      </c>
      <c r="B3151" s="71">
        <v>8</v>
      </c>
      <c r="C3151" s="65" t="s">
        <v>118</v>
      </c>
      <c r="D3151" s="71">
        <v>17</v>
      </c>
      <c r="E3151" s="65" t="s">
        <v>236</v>
      </c>
    </row>
    <row r="3152" spans="1:5" ht="15.75" thickBot="1" x14ac:dyDescent="0.3">
      <c r="A3152" s="65" t="s">
        <v>170</v>
      </c>
      <c r="B3152" s="71">
        <v>8</v>
      </c>
      <c r="C3152" s="65" t="s">
        <v>118</v>
      </c>
      <c r="D3152" s="71">
        <v>18</v>
      </c>
      <c r="E3152" s="65" t="s">
        <v>237</v>
      </c>
    </row>
    <row r="3153" spans="1:5" ht="15.75" thickBot="1" x14ac:dyDescent="0.3">
      <c r="A3153" s="65" t="s">
        <v>170</v>
      </c>
      <c r="B3153" s="71">
        <v>12</v>
      </c>
      <c r="C3153" s="65" t="s">
        <v>119</v>
      </c>
      <c r="D3153" s="71">
        <v>1</v>
      </c>
      <c r="E3153" s="65" t="s">
        <v>266</v>
      </c>
    </row>
    <row r="3154" spans="1:5" ht="15.75" thickBot="1" x14ac:dyDescent="0.3">
      <c r="A3154" s="65" t="s">
        <v>170</v>
      </c>
      <c r="B3154" s="71">
        <v>12</v>
      </c>
      <c r="C3154" s="65" t="s">
        <v>119</v>
      </c>
      <c r="D3154" s="71">
        <v>2</v>
      </c>
      <c r="E3154" s="65" t="s">
        <v>267</v>
      </c>
    </row>
    <row r="3155" spans="1:5" ht="15.75" thickBot="1" x14ac:dyDescent="0.3">
      <c r="A3155" s="65" t="s">
        <v>170</v>
      </c>
      <c r="B3155" s="71">
        <v>12</v>
      </c>
      <c r="C3155" s="65" t="s">
        <v>119</v>
      </c>
      <c r="D3155" s="71">
        <v>3</v>
      </c>
      <c r="E3155" s="65" t="s">
        <v>268</v>
      </c>
    </row>
    <row r="3156" spans="1:5" ht="15.75" thickBot="1" x14ac:dyDescent="0.3">
      <c r="A3156" s="65" t="s">
        <v>170</v>
      </c>
      <c r="B3156" s="71">
        <v>12</v>
      </c>
      <c r="C3156" s="65" t="s">
        <v>119</v>
      </c>
      <c r="D3156" s="71">
        <v>4</v>
      </c>
      <c r="E3156" s="65" t="s">
        <v>269</v>
      </c>
    </row>
    <row r="3157" spans="1:5" ht="15.75" thickBot="1" x14ac:dyDescent="0.3">
      <c r="A3157" s="65" t="s">
        <v>170</v>
      </c>
      <c r="B3157" s="71">
        <v>12</v>
      </c>
      <c r="C3157" s="65" t="s">
        <v>119</v>
      </c>
      <c r="D3157" s="71">
        <v>5</v>
      </c>
      <c r="E3157" s="65" t="s">
        <v>270</v>
      </c>
    </row>
    <row r="3158" spans="1:5" ht="15.75" thickBot="1" x14ac:dyDescent="0.3">
      <c r="A3158" s="65" t="s">
        <v>170</v>
      </c>
      <c r="B3158" s="71">
        <v>12</v>
      </c>
      <c r="C3158" s="65" t="s">
        <v>119</v>
      </c>
      <c r="D3158" s="71">
        <v>99</v>
      </c>
      <c r="E3158" s="65" t="s">
        <v>274</v>
      </c>
    </row>
    <row r="3159" spans="1:5" ht="15.75" thickBot="1" x14ac:dyDescent="0.3">
      <c r="A3159" s="65" t="s">
        <v>170</v>
      </c>
      <c r="B3159" s="71">
        <v>12</v>
      </c>
      <c r="C3159" s="65" t="s">
        <v>119</v>
      </c>
      <c r="D3159" s="71">
        <v>6</v>
      </c>
      <c r="E3159" s="65" t="s">
        <v>271</v>
      </c>
    </row>
    <row r="3160" spans="1:5" ht="15.75" thickBot="1" x14ac:dyDescent="0.3">
      <c r="A3160" s="65" t="s">
        <v>170</v>
      </c>
      <c r="B3160" s="71">
        <v>12</v>
      </c>
      <c r="C3160" s="65" t="s">
        <v>119</v>
      </c>
      <c r="D3160" s="71">
        <v>7</v>
      </c>
      <c r="E3160" s="65" t="s">
        <v>272</v>
      </c>
    </row>
    <row r="3161" spans="1:5" ht="15.75" thickBot="1" x14ac:dyDescent="0.3">
      <c r="A3161" s="65" t="s">
        <v>170</v>
      </c>
      <c r="B3161" s="71">
        <v>12</v>
      </c>
      <c r="C3161" s="65" t="s">
        <v>119</v>
      </c>
      <c r="D3161" s="71">
        <v>8</v>
      </c>
      <c r="E3161" s="65" t="s">
        <v>273</v>
      </c>
    </row>
    <row r="3162" spans="1:5" ht="15.75" thickBot="1" x14ac:dyDescent="0.3">
      <c r="A3162" s="65" t="s">
        <v>170</v>
      </c>
      <c r="B3162" s="71">
        <v>16</v>
      </c>
      <c r="C3162" s="65" t="s">
        <v>120</v>
      </c>
      <c r="D3162" s="71">
        <v>1</v>
      </c>
      <c r="E3162" s="65" t="s">
        <v>316</v>
      </c>
    </row>
    <row r="3163" spans="1:5" ht="15.75" thickBot="1" x14ac:dyDescent="0.3">
      <c r="A3163" s="65" t="s">
        <v>170</v>
      </c>
      <c r="B3163" s="71">
        <v>16</v>
      </c>
      <c r="C3163" s="65" t="s">
        <v>120</v>
      </c>
      <c r="D3163" s="71">
        <v>2</v>
      </c>
      <c r="E3163" s="65" t="s">
        <v>317</v>
      </c>
    </row>
    <row r="3164" spans="1:5" ht="15.75" thickBot="1" x14ac:dyDescent="0.3">
      <c r="A3164" s="65" t="s">
        <v>170</v>
      </c>
      <c r="B3164" s="71">
        <v>16</v>
      </c>
      <c r="C3164" s="65" t="s">
        <v>120</v>
      </c>
      <c r="D3164" s="71">
        <v>3</v>
      </c>
      <c r="E3164" s="65" t="s">
        <v>318</v>
      </c>
    </row>
    <row r="3165" spans="1:5" ht="15.75" thickBot="1" x14ac:dyDescent="0.3">
      <c r="A3165" s="65" t="s">
        <v>170</v>
      </c>
      <c r="B3165" s="71">
        <v>16</v>
      </c>
      <c r="C3165" s="65" t="s">
        <v>120</v>
      </c>
      <c r="D3165" s="71">
        <v>4</v>
      </c>
      <c r="E3165" s="65" t="s">
        <v>319</v>
      </c>
    </row>
    <row r="3166" spans="1:5" ht="15.75" thickBot="1" x14ac:dyDescent="0.3">
      <c r="A3166" s="65" t="s">
        <v>170</v>
      </c>
      <c r="B3166" s="71">
        <v>16</v>
      </c>
      <c r="C3166" s="65" t="s">
        <v>120</v>
      </c>
      <c r="D3166" s="71">
        <v>5</v>
      </c>
      <c r="E3166" s="65" t="s">
        <v>320</v>
      </c>
    </row>
    <row r="3167" spans="1:5" ht="15.75" thickBot="1" x14ac:dyDescent="0.3">
      <c r="A3167" s="65" t="s">
        <v>170</v>
      </c>
      <c r="B3167" s="71">
        <v>16</v>
      </c>
      <c r="C3167" s="65" t="s">
        <v>120</v>
      </c>
      <c r="D3167" s="71">
        <v>6</v>
      </c>
      <c r="E3167" s="65" t="s">
        <v>321</v>
      </c>
    </row>
    <row r="3168" spans="1:5" ht="15.75" thickBot="1" x14ac:dyDescent="0.3">
      <c r="A3168" s="65" t="s">
        <v>170</v>
      </c>
      <c r="B3168" s="71">
        <v>16</v>
      </c>
      <c r="C3168" s="65" t="s">
        <v>120</v>
      </c>
      <c r="D3168" s="71">
        <v>7</v>
      </c>
      <c r="E3168" s="65" t="s">
        <v>322</v>
      </c>
    </row>
    <row r="3169" spans="1:5" ht="15.75" thickBot="1" x14ac:dyDescent="0.3">
      <c r="A3169" s="65" t="s">
        <v>170</v>
      </c>
      <c r="B3169" s="71">
        <v>16</v>
      </c>
      <c r="C3169" s="65" t="s">
        <v>120</v>
      </c>
      <c r="D3169" s="71">
        <v>8</v>
      </c>
      <c r="E3169" s="65" t="s">
        <v>323</v>
      </c>
    </row>
    <row r="3170" spans="1:5" ht="15.75" thickBot="1" x14ac:dyDescent="0.3">
      <c r="A3170" s="65" t="s">
        <v>170</v>
      </c>
      <c r="B3170" s="71">
        <v>16</v>
      </c>
      <c r="C3170" s="65" t="s">
        <v>120</v>
      </c>
      <c r="D3170" s="71">
        <v>9</v>
      </c>
      <c r="E3170" s="65" t="s">
        <v>324</v>
      </c>
    </row>
    <row r="3171" spans="1:5" ht="15.75" thickBot="1" x14ac:dyDescent="0.3">
      <c r="A3171" s="65" t="s">
        <v>170</v>
      </c>
      <c r="B3171" s="71">
        <v>16</v>
      </c>
      <c r="C3171" s="65" t="s">
        <v>120</v>
      </c>
      <c r="D3171" s="71">
        <v>10</v>
      </c>
      <c r="E3171" s="65" t="s">
        <v>325</v>
      </c>
    </row>
    <row r="3172" spans="1:5" ht="15.75" thickBot="1" x14ac:dyDescent="0.3">
      <c r="A3172" s="65" t="s">
        <v>170</v>
      </c>
      <c r="B3172" s="71">
        <v>16</v>
      </c>
      <c r="C3172" s="65" t="s">
        <v>120</v>
      </c>
      <c r="D3172" s="71">
        <v>11</v>
      </c>
      <c r="E3172" s="65" t="s">
        <v>326</v>
      </c>
    </row>
    <row r="3173" spans="1:5" ht="15.75" thickBot="1" x14ac:dyDescent="0.3">
      <c r="A3173" s="65" t="s">
        <v>170</v>
      </c>
      <c r="B3173" s="71">
        <v>16</v>
      </c>
      <c r="C3173" s="65" t="s">
        <v>120</v>
      </c>
      <c r="D3173" s="71">
        <v>99</v>
      </c>
      <c r="E3173" s="65" t="s">
        <v>328</v>
      </c>
    </row>
    <row r="3174" spans="1:5" ht="15.75" thickBot="1" x14ac:dyDescent="0.3">
      <c r="A3174" s="65" t="s">
        <v>170</v>
      </c>
      <c r="B3174" s="71">
        <v>16</v>
      </c>
      <c r="C3174" s="65" t="s">
        <v>120</v>
      </c>
      <c r="D3174" s="71">
        <v>12</v>
      </c>
      <c r="E3174" s="65" t="s">
        <v>327</v>
      </c>
    </row>
    <row r="3175" spans="1:5" ht="15.75" thickBot="1" x14ac:dyDescent="0.3">
      <c r="A3175" s="65" t="s">
        <v>170</v>
      </c>
      <c r="B3175" s="71">
        <v>14</v>
      </c>
      <c r="C3175" s="65" t="s">
        <v>121</v>
      </c>
      <c r="D3175" s="71">
        <v>1</v>
      </c>
      <c r="E3175" s="65" t="s">
        <v>291</v>
      </c>
    </row>
    <row r="3176" spans="1:5" ht="15.75" thickBot="1" x14ac:dyDescent="0.3">
      <c r="A3176" s="65" t="s">
        <v>170</v>
      </c>
      <c r="B3176" s="71">
        <v>14</v>
      </c>
      <c r="C3176" s="65" t="s">
        <v>121</v>
      </c>
      <c r="D3176" s="71">
        <v>2</v>
      </c>
      <c r="E3176" s="65" t="s">
        <v>292</v>
      </c>
    </row>
    <row r="3177" spans="1:5" ht="15.75" thickBot="1" x14ac:dyDescent="0.3">
      <c r="A3177" s="65" t="s">
        <v>170</v>
      </c>
      <c r="B3177" s="71">
        <v>14</v>
      </c>
      <c r="C3177" s="65" t="s">
        <v>121</v>
      </c>
      <c r="D3177" s="71">
        <v>3</v>
      </c>
      <c r="E3177" s="65" t="s">
        <v>293</v>
      </c>
    </row>
    <row r="3178" spans="1:5" ht="15.75" thickBot="1" x14ac:dyDescent="0.3">
      <c r="A3178" s="65" t="s">
        <v>170</v>
      </c>
      <c r="B3178" s="71">
        <v>14</v>
      </c>
      <c r="C3178" s="65" t="s">
        <v>121</v>
      </c>
      <c r="D3178" s="71">
        <v>4</v>
      </c>
      <c r="E3178" s="65" t="s">
        <v>294</v>
      </c>
    </row>
    <row r="3179" spans="1:5" ht="15.75" thickBot="1" x14ac:dyDescent="0.3">
      <c r="A3179" s="65" t="s">
        <v>170</v>
      </c>
      <c r="B3179" s="71">
        <v>14</v>
      </c>
      <c r="C3179" s="65" t="s">
        <v>121</v>
      </c>
      <c r="D3179" s="71">
        <v>5</v>
      </c>
      <c r="E3179" s="65" t="s">
        <v>295</v>
      </c>
    </row>
    <row r="3180" spans="1:5" ht="15.75" thickBot="1" x14ac:dyDescent="0.3">
      <c r="A3180" s="65" t="s">
        <v>170</v>
      </c>
      <c r="B3180" s="71">
        <v>14</v>
      </c>
      <c r="C3180" s="65" t="s">
        <v>121</v>
      </c>
      <c r="D3180" s="71">
        <v>6</v>
      </c>
      <c r="E3180" s="65" t="s">
        <v>296</v>
      </c>
    </row>
    <row r="3181" spans="1:5" ht="15.75" thickBot="1" x14ac:dyDescent="0.3">
      <c r="A3181" s="65" t="s">
        <v>170</v>
      </c>
      <c r="B3181" s="71">
        <v>14</v>
      </c>
      <c r="C3181" s="65" t="s">
        <v>121</v>
      </c>
      <c r="D3181" s="71">
        <v>7</v>
      </c>
      <c r="E3181" s="65" t="s">
        <v>297</v>
      </c>
    </row>
    <row r="3182" spans="1:5" ht="15.75" thickBot="1" x14ac:dyDescent="0.3">
      <c r="A3182" s="65" t="s">
        <v>170</v>
      </c>
      <c r="B3182" s="71">
        <v>14</v>
      </c>
      <c r="C3182" s="65" t="s">
        <v>121</v>
      </c>
      <c r="D3182" s="71">
        <v>8</v>
      </c>
      <c r="E3182" s="65" t="s">
        <v>298</v>
      </c>
    </row>
    <row r="3183" spans="1:5" ht="15.75" thickBot="1" x14ac:dyDescent="0.3">
      <c r="A3183" s="65" t="s">
        <v>170</v>
      </c>
      <c r="B3183" s="71">
        <v>14</v>
      </c>
      <c r="C3183" s="65" t="s">
        <v>121</v>
      </c>
      <c r="D3183" s="71">
        <v>9</v>
      </c>
      <c r="E3183" s="65" t="s">
        <v>299</v>
      </c>
    </row>
    <row r="3184" spans="1:5" ht="15.75" thickBot="1" x14ac:dyDescent="0.3">
      <c r="A3184" s="65" t="s">
        <v>170</v>
      </c>
      <c r="B3184" s="71">
        <v>14</v>
      </c>
      <c r="C3184" s="65" t="s">
        <v>121</v>
      </c>
      <c r="D3184" s="71">
        <v>99</v>
      </c>
      <c r="E3184" s="65" t="s">
        <v>301</v>
      </c>
    </row>
    <row r="3185" spans="1:5" ht="15.75" thickBot="1" x14ac:dyDescent="0.3">
      <c r="A3185" s="65" t="s">
        <v>170</v>
      </c>
      <c r="B3185" s="71">
        <v>14</v>
      </c>
      <c r="C3185" s="65" t="s">
        <v>121</v>
      </c>
      <c r="D3185" s="71">
        <v>10</v>
      </c>
      <c r="E3185" s="65" t="s">
        <v>300</v>
      </c>
    </row>
    <row r="3186" spans="1:5" ht="15.75" thickBot="1" x14ac:dyDescent="0.3">
      <c r="A3186" s="65" t="s">
        <v>170</v>
      </c>
      <c r="B3186" s="71">
        <v>10</v>
      </c>
      <c r="C3186" s="65" t="s">
        <v>122</v>
      </c>
      <c r="D3186" s="71">
        <v>99</v>
      </c>
      <c r="E3186" s="65" t="s">
        <v>249</v>
      </c>
    </row>
    <row r="3187" spans="1:5" ht="15.75" thickBot="1" x14ac:dyDescent="0.3">
      <c r="A3187" s="65" t="s">
        <v>170</v>
      </c>
      <c r="B3187" s="71">
        <v>10</v>
      </c>
      <c r="C3187" s="65" t="s">
        <v>122</v>
      </c>
      <c r="D3187" s="71">
        <v>1</v>
      </c>
      <c r="E3187" s="65" t="s">
        <v>245</v>
      </c>
    </row>
    <row r="3188" spans="1:5" ht="15.75" thickBot="1" x14ac:dyDescent="0.3">
      <c r="A3188" s="65" t="s">
        <v>170</v>
      </c>
      <c r="B3188" s="71">
        <v>10</v>
      </c>
      <c r="C3188" s="65" t="s">
        <v>122</v>
      </c>
      <c r="D3188" s="71">
        <v>2</v>
      </c>
      <c r="E3188" s="65" t="s">
        <v>246</v>
      </c>
    </row>
    <row r="3189" spans="1:5" ht="15.75" thickBot="1" x14ac:dyDescent="0.3">
      <c r="A3189" s="65" t="s">
        <v>170</v>
      </c>
      <c r="B3189" s="71">
        <v>10</v>
      </c>
      <c r="C3189" s="65" t="s">
        <v>122</v>
      </c>
      <c r="D3189" s="71">
        <v>3</v>
      </c>
      <c r="E3189" s="65" t="s">
        <v>247</v>
      </c>
    </row>
    <row r="3190" spans="1:5" ht="15.75" thickBot="1" x14ac:dyDescent="0.3">
      <c r="A3190" s="65" t="s">
        <v>170</v>
      </c>
      <c r="B3190" s="71">
        <v>10</v>
      </c>
      <c r="C3190" s="65" t="s">
        <v>122</v>
      </c>
      <c r="D3190" s="71">
        <v>4</v>
      </c>
      <c r="E3190" s="65" t="s">
        <v>248</v>
      </c>
    </row>
    <row r="3191" spans="1:5" ht="15.75" thickBot="1" x14ac:dyDescent="0.3">
      <c r="A3191" s="65" t="s">
        <v>170</v>
      </c>
      <c r="B3191" s="71">
        <v>7</v>
      </c>
      <c r="C3191" s="65" t="s">
        <v>123</v>
      </c>
      <c r="D3191" s="71">
        <v>1</v>
      </c>
      <c r="E3191" s="65" t="s">
        <v>207</v>
      </c>
    </row>
    <row r="3192" spans="1:5" ht="15.75" thickBot="1" x14ac:dyDescent="0.3">
      <c r="A3192" s="65" t="s">
        <v>170</v>
      </c>
      <c r="B3192" s="71">
        <v>7</v>
      </c>
      <c r="C3192" s="65" t="s">
        <v>123</v>
      </c>
      <c r="D3192" s="71">
        <v>2</v>
      </c>
      <c r="E3192" s="65" t="s">
        <v>208</v>
      </c>
    </row>
    <row r="3193" spans="1:5" ht="15.75" thickBot="1" x14ac:dyDescent="0.3">
      <c r="A3193" s="65" t="s">
        <v>170</v>
      </c>
      <c r="B3193" s="71">
        <v>7</v>
      </c>
      <c r="C3193" s="65" t="s">
        <v>123</v>
      </c>
      <c r="D3193" s="71">
        <v>3</v>
      </c>
      <c r="E3193" s="65" t="s">
        <v>209</v>
      </c>
    </row>
    <row r="3194" spans="1:5" ht="15.75" thickBot="1" x14ac:dyDescent="0.3">
      <c r="A3194" s="65" t="s">
        <v>170</v>
      </c>
      <c r="B3194" s="71">
        <v>7</v>
      </c>
      <c r="C3194" s="65" t="s">
        <v>123</v>
      </c>
      <c r="D3194" s="71">
        <v>4</v>
      </c>
      <c r="E3194" s="65" t="s">
        <v>210</v>
      </c>
    </row>
    <row r="3195" spans="1:5" ht="15.75" thickBot="1" x14ac:dyDescent="0.3">
      <c r="A3195" s="65" t="s">
        <v>170</v>
      </c>
      <c r="B3195" s="71">
        <v>7</v>
      </c>
      <c r="C3195" s="65" t="s">
        <v>123</v>
      </c>
      <c r="D3195" s="71">
        <v>5</v>
      </c>
      <c r="E3195" s="65" t="s">
        <v>211</v>
      </c>
    </row>
    <row r="3196" spans="1:5" ht="15.75" thickBot="1" x14ac:dyDescent="0.3">
      <c r="A3196" s="65" t="s">
        <v>170</v>
      </c>
      <c r="B3196" s="71">
        <v>7</v>
      </c>
      <c r="C3196" s="65" t="s">
        <v>123</v>
      </c>
      <c r="D3196" s="71">
        <v>6</v>
      </c>
      <c r="E3196" s="65" t="s">
        <v>212</v>
      </c>
    </row>
    <row r="3197" spans="1:5" ht="15.75" thickBot="1" x14ac:dyDescent="0.3">
      <c r="A3197" s="65" t="s">
        <v>170</v>
      </c>
      <c r="B3197" s="71">
        <v>7</v>
      </c>
      <c r="C3197" s="65" t="s">
        <v>123</v>
      </c>
      <c r="D3197" s="71">
        <v>7</v>
      </c>
      <c r="E3197" s="65" t="s">
        <v>213</v>
      </c>
    </row>
    <row r="3198" spans="1:5" ht="15.75" thickBot="1" x14ac:dyDescent="0.3">
      <c r="A3198" s="65" t="s">
        <v>170</v>
      </c>
      <c r="B3198" s="71">
        <v>7</v>
      </c>
      <c r="C3198" s="65" t="s">
        <v>123</v>
      </c>
      <c r="D3198" s="71">
        <v>8</v>
      </c>
      <c r="E3198" s="65" t="s">
        <v>214</v>
      </c>
    </row>
    <row r="3199" spans="1:5" ht="15.75" thickBot="1" x14ac:dyDescent="0.3">
      <c r="A3199" s="65" t="s">
        <v>170</v>
      </c>
      <c r="B3199" s="71">
        <v>7</v>
      </c>
      <c r="C3199" s="65" t="s">
        <v>123</v>
      </c>
      <c r="D3199" s="71">
        <v>99</v>
      </c>
      <c r="E3199" s="65" t="s">
        <v>219</v>
      </c>
    </row>
    <row r="3200" spans="1:5" ht="15.75" thickBot="1" x14ac:dyDescent="0.3">
      <c r="A3200" s="65" t="s">
        <v>170</v>
      </c>
      <c r="B3200" s="71">
        <v>7</v>
      </c>
      <c r="C3200" s="65" t="s">
        <v>123</v>
      </c>
      <c r="D3200" s="71">
        <v>9</v>
      </c>
      <c r="E3200" s="65" t="s">
        <v>215</v>
      </c>
    </row>
    <row r="3201" spans="1:5" ht="15.75" thickBot="1" x14ac:dyDescent="0.3">
      <c r="A3201" s="65" t="s">
        <v>170</v>
      </c>
      <c r="B3201" s="71">
        <v>7</v>
      </c>
      <c r="C3201" s="65" t="s">
        <v>123</v>
      </c>
      <c r="D3201" s="71">
        <v>10</v>
      </c>
      <c r="E3201" s="65" t="s">
        <v>216</v>
      </c>
    </row>
    <row r="3202" spans="1:5" ht="15.75" thickBot="1" x14ac:dyDescent="0.3">
      <c r="A3202" s="65" t="s">
        <v>170</v>
      </c>
      <c r="B3202" s="71">
        <v>7</v>
      </c>
      <c r="C3202" s="65" t="s">
        <v>123</v>
      </c>
      <c r="D3202" s="71">
        <v>11</v>
      </c>
      <c r="E3202" s="65" t="s">
        <v>217</v>
      </c>
    </row>
    <row r="3203" spans="1:5" ht="15.75" thickBot="1" x14ac:dyDescent="0.3">
      <c r="A3203" s="65" t="s">
        <v>170</v>
      </c>
      <c r="B3203" s="71">
        <v>7</v>
      </c>
      <c r="C3203" s="65" t="s">
        <v>123</v>
      </c>
      <c r="D3203" s="71">
        <v>12</v>
      </c>
      <c r="E3203" s="65" t="s">
        <v>218</v>
      </c>
    </row>
    <row r="3204" spans="1:5" ht="15.75" thickBot="1" x14ac:dyDescent="0.3">
      <c r="A3204" s="65" t="s">
        <v>170</v>
      </c>
      <c r="B3204" s="71">
        <v>9</v>
      </c>
      <c r="C3204" s="65" t="s">
        <v>124</v>
      </c>
      <c r="D3204" s="71">
        <v>1</v>
      </c>
      <c r="E3204" s="65" t="s">
        <v>239</v>
      </c>
    </row>
    <row r="3205" spans="1:5" ht="15.75" thickBot="1" x14ac:dyDescent="0.3">
      <c r="A3205" s="65" t="s">
        <v>170</v>
      </c>
      <c r="B3205" s="71">
        <v>9</v>
      </c>
      <c r="C3205" s="65" t="s">
        <v>124</v>
      </c>
      <c r="D3205" s="71">
        <v>99</v>
      </c>
      <c r="E3205" s="65" t="s">
        <v>244</v>
      </c>
    </row>
    <row r="3206" spans="1:5" ht="15.75" thickBot="1" x14ac:dyDescent="0.3">
      <c r="A3206" s="65" t="s">
        <v>170</v>
      </c>
      <c r="B3206" s="71">
        <v>9</v>
      </c>
      <c r="C3206" s="65" t="s">
        <v>124</v>
      </c>
      <c r="D3206" s="71">
        <v>2</v>
      </c>
      <c r="E3206" s="65" t="s">
        <v>240</v>
      </c>
    </row>
    <row r="3207" spans="1:5" ht="15.75" thickBot="1" x14ac:dyDescent="0.3">
      <c r="A3207" s="65" t="s">
        <v>170</v>
      </c>
      <c r="B3207" s="71">
        <v>9</v>
      </c>
      <c r="C3207" s="65" t="s">
        <v>124</v>
      </c>
      <c r="D3207" s="71">
        <v>3</v>
      </c>
      <c r="E3207" s="65" t="s">
        <v>241</v>
      </c>
    </row>
    <row r="3208" spans="1:5" ht="15.75" thickBot="1" x14ac:dyDescent="0.3">
      <c r="A3208" s="65" t="s">
        <v>170</v>
      </c>
      <c r="B3208" s="71">
        <v>9</v>
      </c>
      <c r="C3208" s="65" t="s">
        <v>124</v>
      </c>
      <c r="D3208" s="71">
        <v>4</v>
      </c>
      <c r="E3208" s="65" t="s">
        <v>3796</v>
      </c>
    </row>
    <row r="3209" spans="1:5" ht="15.75" thickBot="1" x14ac:dyDescent="0.3">
      <c r="A3209" s="65" t="s">
        <v>170</v>
      </c>
      <c r="B3209" s="71">
        <v>9</v>
      </c>
      <c r="C3209" s="65" t="s">
        <v>124</v>
      </c>
      <c r="D3209" s="71">
        <v>5</v>
      </c>
      <c r="E3209" s="65" t="s">
        <v>242</v>
      </c>
    </row>
    <row r="3210" spans="1:5" ht="15.75" thickBot="1" x14ac:dyDescent="0.3">
      <c r="A3210" s="65" t="s">
        <v>170</v>
      </c>
      <c r="B3210" s="71">
        <v>9</v>
      </c>
      <c r="C3210" s="65" t="s">
        <v>124</v>
      </c>
      <c r="D3210" s="71">
        <v>6</v>
      </c>
      <c r="E3210" s="65" t="s">
        <v>243</v>
      </c>
    </row>
    <row r="3211" spans="1:5" ht="15.75" thickBot="1" x14ac:dyDescent="0.3">
      <c r="A3211" s="65" t="s">
        <v>170</v>
      </c>
      <c r="B3211" s="71">
        <v>13</v>
      </c>
      <c r="C3211" s="65" t="s">
        <v>125</v>
      </c>
      <c r="D3211" s="71">
        <v>2</v>
      </c>
      <c r="E3211" s="65" t="s">
        <v>276</v>
      </c>
    </row>
    <row r="3212" spans="1:5" ht="15.75" thickBot="1" x14ac:dyDescent="0.3">
      <c r="A3212" s="65" t="s">
        <v>170</v>
      </c>
      <c r="B3212" s="71">
        <v>13</v>
      </c>
      <c r="C3212" s="65" t="s">
        <v>125</v>
      </c>
      <c r="D3212" s="71">
        <v>1</v>
      </c>
      <c r="E3212" s="65" t="s">
        <v>275</v>
      </c>
    </row>
    <row r="3213" spans="1:5" ht="15.75" thickBot="1" x14ac:dyDescent="0.3">
      <c r="A3213" s="65" t="s">
        <v>170</v>
      </c>
      <c r="B3213" s="71">
        <v>13</v>
      </c>
      <c r="C3213" s="65" t="s">
        <v>125</v>
      </c>
      <c r="D3213" s="71">
        <v>3</v>
      </c>
      <c r="E3213" s="65" t="s">
        <v>277</v>
      </c>
    </row>
    <row r="3214" spans="1:5" ht="15.75" thickBot="1" x14ac:dyDescent="0.3">
      <c r="A3214" s="65" t="s">
        <v>170</v>
      </c>
      <c r="B3214" s="71">
        <v>13</v>
      </c>
      <c r="C3214" s="65" t="s">
        <v>125</v>
      </c>
      <c r="D3214" s="71">
        <v>4</v>
      </c>
      <c r="E3214" s="65" t="s">
        <v>278</v>
      </c>
    </row>
    <row r="3215" spans="1:5" ht="15.75" thickBot="1" x14ac:dyDescent="0.3">
      <c r="A3215" s="65" t="s">
        <v>170</v>
      </c>
      <c r="B3215" s="71">
        <v>13</v>
      </c>
      <c r="C3215" s="65" t="s">
        <v>125</v>
      </c>
      <c r="D3215" s="71">
        <v>5</v>
      </c>
      <c r="E3215" s="65" t="s">
        <v>279</v>
      </c>
    </row>
    <row r="3216" spans="1:5" ht="15.75" thickBot="1" x14ac:dyDescent="0.3">
      <c r="A3216" s="65" t="s">
        <v>170</v>
      </c>
      <c r="B3216" s="71">
        <v>13</v>
      </c>
      <c r="C3216" s="65" t="s">
        <v>125</v>
      </c>
      <c r="D3216" s="71">
        <v>6</v>
      </c>
      <c r="E3216" s="65" t="s">
        <v>280</v>
      </c>
    </row>
    <row r="3217" spans="1:5" ht="15.75" thickBot="1" x14ac:dyDescent="0.3">
      <c r="A3217" s="65" t="s">
        <v>170</v>
      </c>
      <c r="B3217" s="71">
        <v>13</v>
      </c>
      <c r="C3217" s="65" t="s">
        <v>125</v>
      </c>
      <c r="D3217" s="71">
        <v>7</v>
      </c>
      <c r="E3217" s="65" t="s">
        <v>281</v>
      </c>
    </row>
    <row r="3218" spans="1:5" ht="15.75" thickBot="1" x14ac:dyDescent="0.3">
      <c r="A3218" s="65" t="s">
        <v>170</v>
      </c>
      <c r="B3218" s="71">
        <v>13</v>
      </c>
      <c r="C3218" s="65" t="s">
        <v>125</v>
      </c>
      <c r="D3218" s="71">
        <v>8</v>
      </c>
      <c r="E3218" s="65" t="s">
        <v>282</v>
      </c>
    </row>
    <row r="3219" spans="1:5" ht="15.75" thickBot="1" x14ac:dyDescent="0.3">
      <c r="A3219" s="65" t="s">
        <v>170</v>
      </c>
      <c r="B3219" s="71">
        <v>13</v>
      </c>
      <c r="C3219" s="65" t="s">
        <v>125</v>
      </c>
      <c r="D3219" s="71">
        <v>9</v>
      </c>
      <c r="E3219" s="65" t="s">
        <v>283</v>
      </c>
    </row>
    <row r="3220" spans="1:5" ht="15.75" thickBot="1" x14ac:dyDescent="0.3">
      <c r="A3220" s="65" t="s">
        <v>170</v>
      </c>
      <c r="B3220" s="71">
        <v>13</v>
      </c>
      <c r="C3220" s="65" t="s">
        <v>125</v>
      </c>
      <c r="D3220" s="71">
        <v>10</v>
      </c>
      <c r="E3220" s="65" t="s">
        <v>284</v>
      </c>
    </row>
    <row r="3221" spans="1:5" ht="15.75" thickBot="1" x14ac:dyDescent="0.3">
      <c r="A3221" s="65" t="s">
        <v>170</v>
      </c>
      <c r="B3221" s="71">
        <v>13</v>
      </c>
      <c r="C3221" s="65" t="s">
        <v>125</v>
      </c>
      <c r="D3221" s="71">
        <v>99</v>
      </c>
      <c r="E3221" s="65" t="s">
        <v>290</v>
      </c>
    </row>
    <row r="3222" spans="1:5" ht="15.75" thickBot="1" x14ac:dyDescent="0.3">
      <c r="A3222" s="65" t="s">
        <v>170</v>
      </c>
      <c r="B3222" s="71">
        <v>13</v>
      </c>
      <c r="C3222" s="65" t="s">
        <v>125</v>
      </c>
      <c r="D3222" s="71">
        <v>11</v>
      </c>
      <c r="E3222" s="65" t="s">
        <v>285</v>
      </c>
    </row>
    <row r="3223" spans="1:5" ht="15.75" thickBot="1" x14ac:dyDescent="0.3">
      <c r="A3223" s="65" t="s">
        <v>170</v>
      </c>
      <c r="B3223" s="71">
        <v>13</v>
      </c>
      <c r="C3223" s="65" t="s">
        <v>125</v>
      </c>
      <c r="D3223" s="71">
        <v>12</v>
      </c>
      <c r="E3223" s="65" t="s">
        <v>286</v>
      </c>
    </row>
    <row r="3224" spans="1:5" ht="15.75" thickBot="1" x14ac:dyDescent="0.3">
      <c r="A3224" s="65" t="s">
        <v>170</v>
      </c>
      <c r="B3224" s="71">
        <v>13</v>
      </c>
      <c r="C3224" s="65" t="s">
        <v>125</v>
      </c>
      <c r="D3224" s="71">
        <v>13</v>
      </c>
      <c r="E3224" s="65" t="s">
        <v>287</v>
      </c>
    </row>
    <row r="3225" spans="1:5" ht="15.75" thickBot="1" x14ac:dyDescent="0.3">
      <c r="A3225" s="65" t="s">
        <v>170</v>
      </c>
      <c r="B3225" s="71">
        <v>13</v>
      </c>
      <c r="C3225" s="65" t="s">
        <v>125</v>
      </c>
      <c r="D3225" s="71">
        <v>14</v>
      </c>
      <c r="E3225" s="65" t="s">
        <v>288</v>
      </c>
    </row>
    <row r="3226" spans="1:5" ht="15.75" thickBot="1" x14ac:dyDescent="0.3">
      <c r="A3226" s="65" t="s">
        <v>170</v>
      </c>
      <c r="B3226" s="71">
        <v>13</v>
      </c>
      <c r="C3226" s="65" t="s">
        <v>125</v>
      </c>
      <c r="D3226" s="71">
        <v>15</v>
      </c>
      <c r="E3226" s="65" t="s">
        <v>289</v>
      </c>
    </row>
    <row r="3227" spans="1:5" ht="15.75" thickBot="1" x14ac:dyDescent="0.3">
      <c r="A3227" s="65" t="s">
        <v>170</v>
      </c>
      <c r="B3227" s="71">
        <v>15</v>
      </c>
      <c r="C3227" s="65" t="s">
        <v>126</v>
      </c>
      <c r="D3227" s="71">
        <v>1</v>
      </c>
      <c r="E3227" s="65" t="s">
        <v>302</v>
      </c>
    </row>
    <row r="3228" spans="1:5" ht="15.75" thickBot="1" x14ac:dyDescent="0.3">
      <c r="A3228" s="65" t="s">
        <v>170</v>
      </c>
      <c r="B3228" s="71">
        <v>15</v>
      </c>
      <c r="C3228" s="65" t="s">
        <v>126</v>
      </c>
      <c r="D3228" s="71">
        <v>2</v>
      </c>
      <c r="E3228" s="65" t="s">
        <v>303</v>
      </c>
    </row>
    <row r="3229" spans="1:5" ht="15.75" thickBot="1" x14ac:dyDescent="0.3">
      <c r="A3229" s="65" t="s">
        <v>170</v>
      </c>
      <c r="B3229" s="71">
        <v>15</v>
      </c>
      <c r="C3229" s="65" t="s">
        <v>126</v>
      </c>
      <c r="D3229" s="71">
        <v>3</v>
      </c>
      <c r="E3229" s="65" t="s">
        <v>304</v>
      </c>
    </row>
    <row r="3230" spans="1:5" ht="15.75" thickBot="1" x14ac:dyDescent="0.3">
      <c r="A3230" s="65" t="s">
        <v>170</v>
      </c>
      <c r="B3230" s="71">
        <v>15</v>
      </c>
      <c r="C3230" s="65" t="s">
        <v>126</v>
      </c>
      <c r="D3230" s="71">
        <v>4</v>
      </c>
      <c r="E3230" s="65" t="s">
        <v>305</v>
      </c>
    </row>
    <row r="3231" spans="1:5" ht="15.75" thickBot="1" x14ac:dyDescent="0.3">
      <c r="A3231" s="65" t="s">
        <v>170</v>
      </c>
      <c r="B3231" s="71">
        <v>15</v>
      </c>
      <c r="C3231" s="65" t="s">
        <v>126</v>
      </c>
      <c r="D3231" s="71">
        <v>5</v>
      </c>
      <c r="E3231" s="65" t="s">
        <v>306</v>
      </c>
    </row>
    <row r="3232" spans="1:5" ht="15.75" thickBot="1" x14ac:dyDescent="0.3">
      <c r="A3232" s="65" t="s">
        <v>170</v>
      </c>
      <c r="B3232" s="71">
        <v>15</v>
      </c>
      <c r="C3232" s="65" t="s">
        <v>126</v>
      </c>
      <c r="D3232" s="71">
        <v>6</v>
      </c>
      <c r="E3232" s="65" t="s">
        <v>307</v>
      </c>
    </row>
    <row r="3233" spans="1:5" ht="15.75" thickBot="1" x14ac:dyDescent="0.3">
      <c r="A3233" s="65" t="s">
        <v>170</v>
      </c>
      <c r="B3233" s="71">
        <v>15</v>
      </c>
      <c r="C3233" s="65" t="s">
        <v>126</v>
      </c>
      <c r="D3233" s="71">
        <v>7</v>
      </c>
      <c r="E3233" s="65" t="s">
        <v>308</v>
      </c>
    </row>
    <row r="3234" spans="1:5" ht="15.75" thickBot="1" x14ac:dyDescent="0.3">
      <c r="A3234" s="65" t="s">
        <v>170</v>
      </c>
      <c r="B3234" s="71">
        <v>15</v>
      </c>
      <c r="C3234" s="65" t="s">
        <v>126</v>
      </c>
      <c r="D3234" s="71">
        <v>8</v>
      </c>
      <c r="E3234" s="65" t="s">
        <v>309</v>
      </c>
    </row>
    <row r="3235" spans="1:5" ht="15.75" thickBot="1" x14ac:dyDescent="0.3">
      <c r="A3235" s="65" t="s">
        <v>170</v>
      </c>
      <c r="B3235" s="71">
        <v>15</v>
      </c>
      <c r="C3235" s="65" t="s">
        <v>126</v>
      </c>
      <c r="D3235" s="71">
        <v>9</v>
      </c>
      <c r="E3235" s="65" t="s">
        <v>310</v>
      </c>
    </row>
    <row r="3236" spans="1:5" ht="15.75" thickBot="1" x14ac:dyDescent="0.3">
      <c r="A3236" s="65" t="s">
        <v>170</v>
      </c>
      <c r="B3236" s="71">
        <v>15</v>
      </c>
      <c r="C3236" s="65" t="s">
        <v>126</v>
      </c>
      <c r="D3236" s="71">
        <v>99</v>
      </c>
      <c r="E3236" s="65" t="s">
        <v>315</v>
      </c>
    </row>
    <row r="3237" spans="1:5" ht="15.75" thickBot="1" x14ac:dyDescent="0.3">
      <c r="A3237" s="65" t="s">
        <v>170</v>
      </c>
      <c r="B3237" s="71">
        <v>15</v>
      </c>
      <c r="C3237" s="65" t="s">
        <v>126</v>
      </c>
      <c r="D3237" s="71">
        <v>10</v>
      </c>
      <c r="E3237" s="65" t="s">
        <v>311</v>
      </c>
    </row>
    <row r="3238" spans="1:5" ht="15.75" thickBot="1" x14ac:dyDescent="0.3">
      <c r="A3238" s="65" t="s">
        <v>170</v>
      </c>
      <c r="B3238" s="71">
        <v>15</v>
      </c>
      <c r="C3238" s="65" t="s">
        <v>126</v>
      </c>
      <c r="D3238" s="71">
        <v>11</v>
      </c>
      <c r="E3238" s="65" t="s">
        <v>312</v>
      </c>
    </row>
    <row r="3239" spans="1:5" ht="15.75" thickBot="1" x14ac:dyDescent="0.3">
      <c r="A3239" s="65" t="s">
        <v>170</v>
      </c>
      <c r="B3239" s="71">
        <v>15</v>
      </c>
      <c r="C3239" s="65" t="s">
        <v>126</v>
      </c>
      <c r="D3239" s="71">
        <v>12</v>
      </c>
      <c r="E3239" s="65" t="s">
        <v>313</v>
      </c>
    </row>
    <row r="3240" spans="1:5" ht="15.75" thickBot="1" x14ac:dyDescent="0.3">
      <c r="A3240" s="65" t="s">
        <v>170</v>
      </c>
      <c r="B3240" s="71">
        <v>15</v>
      </c>
      <c r="C3240" s="65" t="s">
        <v>126</v>
      </c>
      <c r="D3240" s="71">
        <v>13</v>
      </c>
      <c r="E3240" s="65" t="s">
        <v>314</v>
      </c>
    </row>
    <row r="3241" spans="1:5" ht="15.75" thickBot="1" x14ac:dyDescent="0.3">
      <c r="A3241" s="65" t="s">
        <v>170</v>
      </c>
      <c r="B3241" s="71">
        <v>17</v>
      </c>
      <c r="C3241" s="65" t="s">
        <v>127</v>
      </c>
      <c r="D3241" s="71">
        <v>1</v>
      </c>
      <c r="E3241" s="65" t="s">
        <v>329</v>
      </c>
    </row>
    <row r="3242" spans="1:5" ht="15.75" thickBot="1" x14ac:dyDescent="0.3">
      <c r="A3242" s="65" t="s">
        <v>170</v>
      </c>
      <c r="B3242" s="71">
        <v>17</v>
      </c>
      <c r="C3242" s="65" t="s">
        <v>127</v>
      </c>
      <c r="D3242" s="71">
        <v>2</v>
      </c>
      <c r="E3242" s="65" t="s">
        <v>330</v>
      </c>
    </row>
    <row r="3243" spans="1:5" ht="15.75" thickBot="1" x14ac:dyDescent="0.3">
      <c r="A3243" s="65" t="s">
        <v>170</v>
      </c>
      <c r="B3243" s="71">
        <v>17</v>
      </c>
      <c r="C3243" s="65" t="s">
        <v>127</v>
      </c>
      <c r="D3243" s="71">
        <v>3</v>
      </c>
      <c r="E3243" s="65" t="s">
        <v>3797</v>
      </c>
    </row>
    <row r="3244" spans="1:5" ht="15.75" thickBot="1" x14ac:dyDescent="0.3">
      <c r="A3244" s="65" t="s">
        <v>170</v>
      </c>
      <c r="B3244" s="71">
        <v>17</v>
      </c>
      <c r="C3244" s="65" t="s">
        <v>127</v>
      </c>
      <c r="D3244" s="71">
        <v>4</v>
      </c>
      <c r="E3244" s="65" t="s">
        <v>331</v>
      </c>
    </row>
    <row r="3245" spans="1:5" ht="15.75" thickBot="1" x14ac:dyDescent="0.3">
      <c r="A3245" s="65" t="s">
        <v>170</v>
      </c>
      <c r="B3245" s="71">
        <v>17</v>
      </c>
      <c r="C3245" s="65" t="s">
        <v>127</v>
      </c>
      <c r="D3245" s="71">
        <v>5</v>
      </c>
      <c r="E3245" s="65" t="s">
        <v>332</v>
      </c>
    </row>
    <row r="3246" spans="1:5" ht="15.75" thickBot="1" x14ac:dyDescent="0.3">
      <c r="A3246" s="65" t="s">
        <v>170</v>
      </c>
      <c r="B3246" s="71">
        <v>17</v>
      </c>
      <c r="C3246" s="65" t="s">
        <v>127</v>
      </c>
      <c r="D3246" s="71">
        <v>6</v>
      </c>
      <c r="E3246" s="65" t="s">
        <v>333</v>
      </c>
    </row>
    <row r="3247" spans="1:5" ht="15.75" thickBot="1" x14ac:dyDescent="0.3">
      <c r="A3247" s="65" t="s">
        <v>170</v>
      </c>
      <c r="B3247" s="71">
        <v>17</v>
      </c>
      <c r="C3247" s="65" t="s">
        <v>127</v>
      </c>
      <c r="D3247" s="71">
        <v>7</v>
      </c>
      <c r="E3247" s="65" t="s">
        <v>334</v>
      </c>
    </row>
    <row r="3248" spans="1:5" ht="15.75" thickBot="1" x14ac:dyDescent="0.3">
      <c r="A3248" s="65" t="s">
        <v>170</v>
      </c>
      <c r="B3248" s="71">
        <v>17</v>
      </c>
      <c r="C3248" s="65" t="s">
        <v>127</v>
      </c>
      <c r="D3248" s="71">
        <v>8</v>
      </c>
      <c r="E3248" s="65" t="s">
        <v>335</v>
      </c>
    </row>
    <row r="3249" spans="1:5" ht="15.75" thickBot="1" x14ac:dyDescent="0.3">
      <c r="A3249" s="65" t="s">
        <v>170</v>
      </c>
      <c r="B3249" s="71">
        <v>17</v>
      </c>
      <c r="C3249" s="65" t="s">
        <v>127</v>
      </c>
      <c r="D3249" s="71">
        <v>9</v>
      </c>
      <c r="E3249" s="65" t="s">
        <v>336</v>
      </c>
    </row>
    <row r="3250" spans="1:5" ht="15.75" thickBot="1" x14ac:dyDescent="0.3">
      <c r="A3250" s="65" t="s">
        <v>170</v>
      </c>
      <c r="B3250" s="71">
        <v>17</v>
      </c>
      <c r="C3250" s="65" t="s">
        <v>127</v>
      </c>
      <c r="D3250" s="71">
        <v>10</v>
      </c>
      <c r="E3250" s="65" t="s">
        <v>337</v>
      </c>
    </row>
    <row r="3251" spans="1:5" ht="15.75" thickBot="1" x14ac:dyDescent="0.3">
      <c r="A3251" s="65" t="s">
        <v>170</v>
      </c>
      <c r="B3251" s="71">
        <v>17</v>
      </c>
      <c r="C3251" s="65" t="s">
        <v>127</v>
      </c>
      <c r="D3251" s="71">
        <v>11</v>
      </c>
      <c r="E3251" s="65" t="s">
        <v>338</v>
      </c>
    </row>
    <row r="3252" spans="1:5" ht="15.75" thickBot="1" x14ac:dyDescent="0.3">
      <c r="A3252" s="65" t="s">
        <v>170</v>
      </c>
      <c r="B3252" s="71">
        <v>17</v>
      </c>
      <c r="C3252" s="65" t="s">
        <v>127</v>
      </c>
      <c r="D3252" s="71">
        <v>12</v>
      </c>
      <c r="E3252" s="65" t="s">
        <v>339</v>
      </c>
    </row>
    <row r="3253" spans="1:5" ht="15.75" thickBot="1" x14ac:dyDescent="0.3">
      <c r="A3253" s="65" t="s">
        <v>170</v>
      </c>
      <c r="B3253" s="71">
        <v>17</v>
      </c>
      <c r="C3253" s="65" t="s">
        <v>127</v>
      </c>
      <c r="D3253" s="71">
        <v>13</v>
      </c>
      <c r="E3253" s="65" t="s">
        <v>340</v>
      </c>
    </row>
    <row r="3254" spans="1:5" ht="15.75" thickBot="1" x14ac:dyDescent="0.3">
      <c r="A3254" s="65" t="s">
        <v>170</v>
      </c>
      <c r="B3254" s="71">
        <v>17</v>
      </c>
      <c r="C3254" s="65" t="s">
        <v>127</v>
      </c>
      <c r="D3254" s="71">
        <v>14</v>
      </c>
      <c r="E3254" s="65" t="s">
        <v>341</v>
      </c>
    </row>
    <row r="3255" spans="1:5" ht="15.75" thickBot="1" x14ac:dyDescent="0.3">
      <c r="A3255" s="65" t="s">
        <v>170</v>
      </c>
      <c r="B3255" s="71">
        <v>17</v>
      </c>
      <c r="C3255" s="65" t="s">
        <v>127</v>
      </c>
      <c r="D3255" s="71">
        <v>15</v>
      </c>
      <c r="E3255" s="65" t="s">
        <v>342</v>
      </c>
    </row>
    <row r="3256" spans="1:5" ht="15.75" thickBot="1" x14ac:dyDescent="0.3">
      <c r="A3256" s="65" t="s">
        <v>170</v>
      </c>
      <c r="B3256" s="71">
        <v>17</v>
      </c>
      <c r="C3256" s="65" t="s">
        <v>127</v>
      </c>
      <c r="D3256" s="71">
        <v>16</v>
      </c>
      <c r="E3256" s="65" t="s">
        <v>343</v>
      </c>
    </row>
    <row r="3257" spans="1:5" ht="15.75" thickBot="1" x14ac:dyDescent="0.3">
      <c r="A3257" s="65" t="s">
        <v>170</v>
      </c>
      <c r="B3257" s="71">
        <v>17</v>
      </c>
      <c r="C3257" s="65" t="s">
        <v>127</v>
      </c>
      <c r="D3257" s="71">
        <v>17</v>
      </c>
      <c r="E3257" s="65" t="s">
        <v>344</v>
      </c>
    </row>
    <row r="3258" spans="1:5" ht="15.75" thickBot="1" x14ac:dyDescent="0.3">
      <c r="A3258" s="65" t="s">
        <v>170</v>
      </c>
      <c r="B3258" s="71">
        <v>17</v>
      </c>
      <c r="C3258" s="65" t="s">
        <v>127</v>
      </c>
      <c r="D3258" s="71">
        <v>99</v>
      </c>
      <c r="E3258" s="65" t="s">
        <v>346</v>
      </c>
    </row>
    <row r="3259" spans="1:5" ht="15.75" thickBot="1" x14ac:dyDescent="0.3">
      <c r="A3259" s="65" t="s">
        <v>170</v>
      </c>
      <c r="B3259" s="71">
        <v>17</v>
      </c>
      <c r="C3259" s="65" t="s">
        <v>127</v>
      </c>
      <c r="D3259" s="71">
        <v>18</v>
      </c>
      <c r="E3259" s="65" t="s">
        <v>345</v>
      </c>
    </row>
    <row r="3260" spans="1:5" ht="15.75" thickBot="1" x14ac:dyDescent="0.3">
      <c r="A3260" s="65" t="s">
        <v>170</v>
      </c>
      <c r="B3260" s="71">
        <v>11</v>
      </c>
      <c r="C3260" s="65" t="s">
        <v>128</v>
      </c>
      <c r="D3260" s="71">
        <v>1</v>
      </c>
      <c r="E3260" s="65" t="s">
        <v>250</v>
      </c>
    </row>
    <row r="3261" spans="1:5" ht="15.75" thickBot="1" x14ac:dyDescent="0.3">
      <c r="A3261" s="65" t="s">
        <v>170</v>
      </c>
      <c r="B3261" s="71">
        <v>11</v>
      </c>
      <c r="C3261" s="65" t="s">
        <v>128</v>
      </c>
      <c r="D3261" s="71">
        <v>2</v>
      </c>
      <c r="E3261" s="65" t="s">
        <v>251</v>
      </c>
    </row>
    <row r="3262" spans="1:5" ht="15.75" thickBot="1" x14ac:dyDescent="0.3">
      <c r="A3262" s="65" t="s">
        <v>170</v>
      </c>
      <c r="B3262" s="71">
        <v>11</v>
      </c>
      <c r="C3262" s="65" t="s">
        <v>128</v>
      </c>
      <c r="D3262" s="71">
        <v>3</v>
      </c>
      <c r="E3262" s="65" t="s">
        <v>252</v>
      </c>
    </row>
    <row r="3263" spans="1:5" ht="15.75" thickBot="1" x14ac:dyDescent="0.3">
      <c r="A3263" s="65" t="s">
        <v>170</v>
      </c>
      <c r="B3263" s="71">
        <v>11</v>
      </c>
      <c r="C3263" s="65" t="s">
        <v>128</v>
      </c>
      <c r="D3263" s="71">
        <v>99</v>
      </c>
      <c r="E3263" s="65" t="s">
        <v>265</v>
      </c>
    </row>
    <row r="3264" spans="1:5" ht="15.75" thickBot="1" x14ac:dyDescent="0.3">
      <c r="A3264" s="65" t="s">
        <v>170</v>
      </c>
      <c r="B3264" s="71">
        <v>11</v>
      </c>
      <c r="C3264" s="65" t="s">
        <v>128</v>
      </c>
      <c r="D3264" s="71">
        <v>4</v>
      </c>
      <c r="E3264" s="65" t="s">
        <v>253</v>
      </c>
    </row>
    <row r="3265" spans="1:5" ht="15.75" thickBot="1" x14ac:dyDescent="0.3">
      <c r="A3265" s="65" t="s">
        <v>170</v>
      </c>
      <c r="B3265" s="71">
        <v>11</v>
      </c>
      <c r="C3265" s="65" t="s">
        <v>128</v>
      </c>
      <c r="D3265" s="71">
        <v>5</v>
      </c>
      <c r="E3265" s="65" t="s">
        <v>254</v>
      </c>
    </row>
    <row r="3266" spans="1:5" ht="15.75" thickBot="1" x14ac:dyDescent="0.3">
      <c r="A3266" s="65" t="s">
        <v>170</v>
      </c>
      <c r="B3266" s="71">
        <v>11</v>
      </c>
      <c r="C3266" s="65" t="s">
        <v>128</v>
      </c>
      <c r="D3266" s="71">
        <v>6</v>
      </c>
      <c r="E3266" s="65" t="s">
        <v>255</v>
      </c>
    </row>
    <row r="3267" spans="1:5" ht="15.75" thickBot="1" x14ac:dyDescent="0.3">
      <c r="A3267" s="65" t="s">
        <v>170</v>
      </c>
      <c r="B3267" s="71">
        <v>11</v>
      </c>
      <c r="C3267" s="65" t="s">
        <v>128</v>
      </c>
      <c r="D3267" s="71">
        <v>7</v>
      </c>
      <c r="E3267" s="65" t="s">
        <v>256</v>
      </c>
    </row>
    <row r="3268" spans="1:5" ht="15.75" thickBot="1" x14ac:dyDescent="0.3">
      <c r="A3268" s="65" t="s">
        <v>170</v>
      </c>
      <c r="B3268" s="71">
        <v>11</v>
      </c>
      <c r="C3268" s="65" t="s">
        <v>128</v>
      </c>
      <c r="D3268" s="71">
        <v>8</v>
      </c>
      <c r="E3268" s="65" t="s">
        <v>257</v>
      </c>
    </row>
    <row r="3269" spans="1:5" ht="15.75" thickBot="1" x14ac:dyDescent="0.3">
      <c r="A3269" s="65" t="s">
        <v>170</v>
      </c>
      <c r="B3269" s="71">
        <v>11</v>
      </c>
      <c r="C3269" s="65" t="s">
        <v>128</v>
      </c>
      <c r="D3269" s="71">
        <v>9</v>
      </c>
      <c r="E3269" s="65" t="s">
        <v>258</v>
      </c>
    </row>
    <row r="3270" spans="1:5" ht="15.75" thickBot="1" x14ac:dyDescent="0.3">
      <c r="A3270" s="65" t="s">
        <v>170</v>
      </c>
      <c r="B3270" s="71">
        <v>11</v>
      </c>
      <c r="C3270" s="65" t="s">
        <v>128</v>
      </c>
      <c r="D3270" s="71">
        <v>10</v>
      </c>
      <c r="E3270" s="65" t="s">
        <v>259</v>
      </c>
    </row>
    <row r="3271" spans="1:5" ht="15.75" thickBot="1" x14ac:dyDescent="0.3">
      <c r="A3271" s="65" t="s">
        <v>170</v>
      </c>
      <c r="B3271" s="71">
        <v>11</v>
      </c>
      <c r="C3271" s="65" t="s">
        <v>128</v>
      </c>
      <c r="D3271" s="71">
        <v>11</v>
      </c>
      <c r="E3271" s="65" t="s">
        <v>260</v>
      </c>
    </row>
    <row r="3272" spans="1:5" ht="15.75" thickBot="1" x14ac:dyDescent="0.3">
      <c r="A3272" s="65" t="s">
        <v>170</v>
      </c>
      <c r="B3272" s="71">
        <v>11</v>
      </c>
      <c r="C3272" s="65" t="s">
        <v>128</v>
      </c>
      <c r="D3272" s="71">
        <v>12</v>
      </c>
      <c r="E3272" s="65" t="s">
        <v>261</v>
      </c>
    </row>
    <row r="3273" spans="1:5" ht="15.75" thickBot="1" x14ac:dyDescent="0.3">
      <c r="A3273" s="65" t="s">
        <v>170</v>
      </c>
      <c r="B3273" s="71">
        <v>11</v>
      </c>
      <c r="C3273" s="65" t="s">
        <v>128</v>
      </c>
      <c r="D3273" s="71">
        <v>13</v>
      </c>
      <c r="E3273" s="65" t="s">
        <v>262</v>
      </c>
    </row>
    <row r="3274" spans="1:5" ht="15.75" thickBot="1" x14ac:dyDescent="0.3">
      <c r="A3274" s="65" t="s">
        <v>170</v>
      </c>
      <c r="B3274" s="71">
        <v>11</v>
      </c>
      <c r="C3274" s="65" t="s">
        <v>128</v>
      </c>
      <c r="D3274" s="71">
        <v>14</v>
      </c>
      <c r="E3274" s="65" t="s">
        <v>263</v>
      </c>
    </row>
    <row r="3275" spans="1:5" ht="15.75" thickBot="1" x14ac:dyDescent="0.3">
      <c r="A3275" s="65" t="s">
        <v>170</v>
      </c>
      <c r="B3275" s="71">
        <v>11</v>
      </c>
      <c r="C3275" s="65" t="s">
        <v>128</v>
      </c>
      <c r="D3275" s="71">
        <v>15</v>
      </c>
      <c r="E3275" s="65" t="s">
        <v>264</v>
      </c>
    </row>
    <row r="3276" spans="1:5" ht="15.75" hidden="1" thickBot="1" x14ac:dyDescent="0.3">
      <c r="A3276" s="65" t="s">
        <v>3681</v>
      </c>
      <c r="B3276" s="71">
        <v>77</v>
      </c>
      <c r="C3276" s="65" t="s">
        <v>111</v>
      </c>
      <c r="D3276" s="71">
        <v>735</v>
      </c>
      <c r="E3276" s="65" t="s">
        <v>536</v>
      </c>
    </row>
    <row r="3277" spans="1:5" ht="15.75" hidden="1" thickBot="1" x14ac:dyDescent="0.3">
      <c r="A3277" s="65" t="s">
        <v>3681</v>
      </c>
      <c r="B3277" s="71">
        <v>127</v>
      </c>
      <c r="C3277" s="65" t="s">
        <v>112</v>
      </c>
      <c r="D3277" s="71">
        <v>755</v>
      </c>
      <c r="E3277" s="65" t="s">
        <v>609</v>
      </c>
    </row>
    <row r="3278" spans="1:5" ht="15.75" hidden="1" thickBot="1" x14ac:dyDescent="0.3">
      <c r="A3278" s="65" t="s">
        <v>3681</v>
      </c>
      <c r="B3278" s="71">
        <v>127</v>
      </c>
      <c r="C3278" s="65" t="s">
        <v>112</v>
      </c>
      <c r="D3278" s="71">
        <v>738</v>
      </c>
      <c r="E3278" s="65" t="s">
        <v>607</v>
      </c>
    </row>
    <row r="3279" spans="1:5" ht="15.75" hidden="1" thickBot="1" x14ac:dyDescent="0.3">
      <c r="A3279" s="65" t="s">
        <v>3681</v>
      </c>
      <c r="B3279" s="71">
        <v>127</v>
      </c>
      <c r="C3279" s="65" t="s">
        <v>112</v>
      </c>
      <c r="D3279" s="71">
        <v>735</v>
      </c>
      <c r="E3279" s="65" t="s">
        <v>604</v>
      </c>
    </row>
    <row r="3280" spans="1:5" ht="15.75" hidden="1" thickBot="1" x14ac:dyDescent="0.3">
      <c r="A3280" s="65" t="s">
        <v>3681</v>
      </c>
      <c r="B3280" s="71">
        <v>127</v>
      </c>
      <c r="C3280" s="65" t="s">
        <v>112</v>
      </c>
      <c r="D3280" s="71">
        <v>737</v>
      </c>
      <c r="E3280" s="65" t="s">
        <v>606</v>
      </c>
    </row>
    <row r="3281" spans="1:5" ht="15.75" hidden="1" thickBot="1" x14ac:dyDescent="0.3">
      <c r="A3281" s="65" t="s">
        <v>3681</v>
      </c>
      <c r="B3281" s="71">
        <v>127</v>
      </c>
      <c r="C3281" s="65" t="s">
        <v>112</v>
      </c>
      <c r="D3281" s="71">
        <v>736</v>
      </c>
      <c r="E3281" s="65" t="s">
        <v>605</v>
      </c>
    </row>
    <row r="3282" spans="1:5" ht="15.75" hidden="1" thickBot="1" x14ac:dyDescent="0.3">
      <c r="A3282" s="65" t="s">
        <v>3681</v>
      </c>
      <c r="B3282" s="71">
        <v>127</v>
      </c>
      <c r="C3282" s="65" t="s">
        <v>112</v>
      </c>
      <c r="D3282" s="71">
        <v>739</v>
      </c>
      <c r="E3282" s="65" t="s">
        <v>608</v>
      </c>
    </row>
    <row r="3283" spans="1:5" ht="15.75" hidden="1" thickBot="1" x14ac:dyDescent="0.3">
      <c r="A3283" s="65" t="s">
        <v>3681</v>
      </c>
      <c r="B3283" s="71">
        <v>97</v>
      </c>
      <c r="C3283" s="65" t="s">
        <v>113</v>
      </c>
      <c r="D3283" s="71">
        <v>735</v>
      </c>
      <c r="E3283" s="65" t="s">
        <v>539</v>
      </c>
    </row>
    <row r="3284" spans="1:5" ht="15.75" hidden="1" thickBot="1" x14ac:dyDescent="0.3">
      <c r="A3284" s="65" t="s">
        <v>3681</v>
      </c>
      <c r="B3284" s="71">
        <v>97</v>
      </c>
      <c r="C3284" s="65" t="s">
        <v>113</v>
      </c>
      <c r="D3284" s="71">
        <v>736</v>
      </c>
      <c r="E3284" s="65" t="s">
        <v>540</v>
      </c>
    </row>
    <row r="3285" spans="1:5" ht="15.75" hidden="1" thickBot="1" x14ac:dyDescent="0.3">
      <c r="A3285" s="65" t="s">
        <v>3681</v>
      </c>
      <c r="B3285" s="71">
        <v>97</v>
      </c>
      <c r="C3285" s="65" t="s">
        <v>113</v>
      </c>
      <c r="D3285" s="71">
        <v>737</v>
      </c>
      <c r="E3285" s="65" t="s">
        <v>541</v>
      </c>
    </row>
    <row r="3286" spans="1:5" ht="15.75" hidden="1" thickBot="1" x14ac:dyDescent="0.3">
      <c r="A3286" s="65" t="s">
        <v>3681</v>
      </c>
      <c r="B3286" s="71">
        <v>113</v>
      </c>
      <c r="C3286" s="65" t="s">
        <v>114</v>
      </c>
      <c r="D3286" s="71">
        <v>730</v>
      </c>
      <c r="E3286" s="65" t="s">
        <v>570</v>
      </c>
    </row>
    <row r="3287" spans="1:5" ht="15.75" hidden="1" thickBot="1" x14ac:dyDescent="0.3">
      <c r="A3287" s="65" t="s">
        <v>3681</v>
      </c>
      <c r="B3287" s="71">
        <v>112</v>
      </c>
      <c r="C3287" s="65" t="s">
        <v>115</v>
      </c>
      <c r="D3287" s="71">
        <v>739</v>
      </c>
      <c r="E3287" s="65" t="s">
        <v>571</v>
      </c>
    </row>
    <row r="3288" spans="1:5" ht="15.75" hidden="1" thickBot="1" x14ac:dyDescent="0.3">
      <c r="A3288" s="65" t="s">
        <v>3681</v>
      </c>
      <c r="B3288" s="71">
        <v>112</v>
      </c>
      <c r="C3288" s="65" t="s">
        <v>115</v>
      </c>
      <c r="D3288" s="71">
        <v>700</v>
      </c>
      <c r="E3288" s="65" t="s">
        <v>566</v>
      </c>
    </row>
    <row r="3289" spans="1:5" ht="15.75" hidden="1" thickBot="1" x14ac:dyDescent="0.3">
      <c r="A3289" s="65" t="s">
        <v>3681</v>
      </c>
      <c r="B3289" s="71">
        <v>112</v>
      </c>
      <c r="C3289" s="65" t="s">
        <v>115</v>
      </c>
      <c r="D3289" s="71">
        <v>741</v>
      </c>
      <c r="E3289" s="65" t="s">
        <v>573</v>
      </c>
    </row>
    <row r="3290" spans="1:5" ht="15.75" hidden="1" thickBot="1" x14ac:dyDescent="0.3">
      <c r="A3290" s="65" t="s">
        <v>3681</v>
      </c>
      <c r="B3290" s="71">
        <v>112</v>
      </c>
      <c r="C3290" s="65" t="s">
        <v>115</v>
      </c>
      <c r="D3290" s="71">
        <v>745</v>
      </c>
      <c r="E3290" s="65" t="s">
        <v>577</v>
      </c>
    </row>
    <row r="3291" spans="1:5" ht="15.75" hidden="1" thickBot="1" x14ac:dyDescent="0.3">
      <c r="A3291" s="65" t="s">
        <v>3681</v>
      </c>
      <c r="B3291" s="71">
        <v>112</v>
      </c>
      <c r="C3291" s="65" t="s">
        <v>115</v>
      </c>
      <c r="D3291" s="71">
        <v>737</v>
      </c>
      <c r="E3291" s="65" t="s">
        <v>569</v>
      </c>
    </row>
    <row r="3292" spans="1:5" ht="15.75" hidden="1" thickBot="1" x14ac:dyDescent="0.3">
      <c r="A3292" s="65" t="s">
        <v>3681</v>
      </c>
      <c r="B3292" s="71">
        <v>112</v>
      </c>
      <c r="C3292" s="65" t="s">
        <v>115</v>
      </c>
      <c r="D3292" s="71">
        <v>749</v>
      </c>
      <c r="E3292" s="65" t="s">
        <v>581</v>
      </c>
    </row>
    <row r="3293" spans="1:5" ht="15.75" hidden="1" thickBot="1" x14ac:dyDescent="0.3">
      <c r="A3293" s="65" t="s">
        <v>3681</v>
      </c>
      <c r="B3293" s="71">
        <v>112</v>
      </c>
      <c r="C3293" s="65" t="s">
        <v>115</v>
      </c>
      <c r="D3293" s="71">
        <v>736</v>
      </c>
      <c r="E3293" s="65" t="s">
        <v>568</v>
      </c>
    </row>
    <row r="3294" spans="1:5" ht="15.75" hidden="1" thickBot="1" x14ac:dyDescent="0.3">
      <c r="A3294" s="65" t="s">
        <v>3681</v>
      </c>
      <c r="B3294" s="71">
        <v>112</v>
      </c>
      <c r="C3294" s="65" t="s">
        <v>115</v>
      </c>
      <c r="D3294" s="71">
        <v>747</v>
      </c>
      <c r="E3294" s="65" t="s">
        <v>579</v>
      </c>
    </row>
    <row r="3295" spans="1:5" ht="15.75" hidden="1" thickBot="1" x14ac:dyDescent="0.3">
      <c r="A3295" s="65" t="s">
        <v>3681</v>
      </c>
      <c r="B3295" s="71">
        <v>112</v>
      </c>
      <c r="C3295" s="65" t="s">
        <v>115</v>
      </c>
      <c r="D3295" s="71">
        <v>746</v>
      </c>
      <c r="E3295" s="65" t="s">
        <v>578</v>
      </c>
    </row>
    <row r="3296" spans="1:5" ht="15.75" hidden="1" thickBot="1" x14ac:dyDescent="0.3">
      <c r="A3296" s="65" t="s">
        <v>3681</v>
      </c>
      <c r="B3296" s="71">
        <v>112</v>
      </c>
      <c r="C3296" s="65" t="s">
        <v>115</v>
      </c>
      <c r="D3296" s="71">
        <v>743</v>
      </c>
      <c r="E3296" s="65" t="s">
        <v>575</v>
      </c>
    </row>
    <row r="3297" spans="1:5" ht="15.75" hidden="1" thickBot="1" x14ac:dyDescent="0.3">
      <c r="A3297" s="65" t="s">
        <v>3681</v>
      </c>
      <c r="B3297" s="71">
        <v>112</v>
      </c>
      <c r="C3297" s="65" t="s">
        <v>115</v>
      </c>
      <c r="D3297" s="71">
        <v>748</v>
      </c>
      <c r="E3297" s="65" t="s">
        <v>580</v>
      </c>
    </row>
    <row r="3298" spans="1:5" ht="15.75" hidden="1" thickBot="1" x14ac:dyDescent="0.3">
      <c r="A3298" s="65" t="s">
        <v>3681</v>
      </c>
      <c r="B3298" s="71">
        <v>112</v>
      </c>
      <c r="C3298" s="65" t="s">
        <v>115</v>
      </c>
      <c r="D3298" s="71">
        <v>735</v>
      </c>
      <c r="E3298" s="65" t="s">
        <v>567</v>
      </c>
    </row>
    <row r="3299" spans="1:5" ht="15.75" hidden="1" thickBot="1" x14ac:dyDescent="0.3">
      <c r="A3299" s="65" t="s">
        <v>3681</v>
      </c>
      <c r="B3299" s="71">
        <v>112</v>
      </c>
      <c r="C3299" s="65" t="s">
        <v>115</v>
      </c>
      <c r="D3299" s="71">
        <v>744</v>
      </c>
      <c r="E3299" s="65" t="s">
        <v>576</v>
      </c>
    </row>
    <row r="3300" spans="1:5" ht="15.75" hidden="1" thickBot="1" x14ac:dyDescent="0.3">
      <c r="A3300" s="65" t="s">
        <v>3681</v>
      </c>
      <c r="B3300" s="71">
        <v>112</v>
      </c>
      <c r="C3300" s="65" t="s">
        <v>115</v>
      </c>
      <c r="D3300" s="71">
        <v>991</v>
      </c>
      <c r="E3300" s="65" t="s">
        <v>582</v>
      </c>
    </row>
    <row r="3301" spans="1:5" ht="15.75" hidden="1" thickBot="1" x14ac:dyDescent="0.3">
      <c r="A3301" s="65" t="s">
        <v>3681</v>
      </c>
      <c r="B3301" s="71">
        <v>112</v>
      </c>
      <c r="C3301" s="65" t="s">
        <v>115</v>
      </c>
      <c r="D3301" s="71">
        <v>740</v>
      </c>
      <c r="E3301" s="65" t="s">
        <v>572</v>
      </c>
    </row>
    <row r="3302" spans="1:5" ht="15.75" hidden="1" thickBot="1" x14ac:dyDescent="0.3">
      <c r="A3302" s="65" t="s">
        <v>3681</v>
      </c>
      <c r="B3302" s="71">
        <v>112</v>
      </c>
      <c r="C3302" s="65" t="s">
        <v>115</v>
      </c>
      <c r="D3302" s="71">
        <v>742</v>
      </c>
      <c r="E3302" s="65" t="s">
        <v>574</v>
      </c>
    </row>
    <row r="3303" spans="1:5" ht="15.75" hidden="1" thickBot="1" x14ac:dyDescent="0.3">
      <c r="A3303" s="65" t="s">
        <v>3681</v>
      </c>
      <c r="B3303" s="71">
        <v>112</v>
      </c>
      <c r="C3303" s="65" t="s">
        <v>115</v>
      </c>
      <c r="D3303" s="71">
        <v>632</v>
      </c>
      <c r="E3303" s="65" t="s">
        <v>565</v>
      </c>
    </row>
    <row r="3304" spans="1:5" ht="15.75" hidden="1" thickBot="1" x14ac:dyDescent="0.3">
      <c r="A3304" s="65" t="s">
        <v>3681</v>
      </c>
      <c r="B3304" s="71">
        <v>112</v>
      </c>
      <c r="C3304" s="65" t="s">
        <v>115</v>
      </c>
      <c r="D3304" s="71">
        <v>738</v>
      </c>
      <c r="E3304" s="65" t="s">
        <v>570</v>
      </c>
    </row>
    <row r="3305" spans="1:5" ht="15.75" hidden="1" thickBot="1" x14ac:dyDescent="0.3">
      <c r="A3305" s="65" t="s">
        <v>3681</v>
      </c>
      <c r="B3305" s="71">
        <v>29</v>
      </c>
      <c r="C3305" s="65" t="s">
        <v>116</v>
      </c>
      <c r="D3305" s="71">
        <v>1</v>
      </c>
      <c r="E3305" s="65" t="s">
        <v>3798</v>
      </c>
    </row>
    <row r="3306" spans="1:5" ht="15.75" hidden="1" thickBot="1" x14ac:dyDescent="0.3">
      <c r="A3306" s="65" t="s">
        <v>3681</v>
      </c>
      <c r="B3306" s="71">
        <v>29</v>
      </c>
      <c r="C3306" s="65" t="s">
        <v>116</v>
      </c>
      <c r="D3306" s="71">
        <v>2</v>
      </c>
      <c r="E3306" s="65" t="s">
        <v>347</v>
      </c>
    </row>
    <row r="3307" spans="1:5" ht="15.75" hidden="1" thickBot="1" x14ac:dyDescent="0.3">
      <c r="A3307" s="65" t="s">
        <v>3681</v>
      </c>
      <c r="B3307" s="71">
        <v>29</v>
      </c>
      <c r="C3307" s="65" t="s">
        <v>116</v>
      </c>
      <c r="D3307" s="71">
        <v>3</v>
      </c>
      <c r="E3307" s="65" t="s">
        <v>348</v>
      </c>
    </row>
    <row r="3308" spans="1:5" ht="15.75" hidden="1" thickBot="1" x14ac:dyDescent="0.3">
      <c r="A3308" s="65" t="s">
        <v>3681</v>
      </c>
      <c r="B3308" s="71">
        <v>29</v>
      </c>
      <c r="C3308" s="65" t="s">
        <v>116</v>
      </c>
      <c r="D3308" s="71">
        <v>99</v>
      </c>
      <c r="E3308" s="65" t="s">
        <v>349</v>
      </c>
    </row>
    <row r="3309" spans="1:5" ht="15.75" hidden="1" thickBot="1" x14ac:dyDescent="0.3">
      <c r="A3309" s="65" t="s">
        <v>3681</v>
      </c>
      <c r="B3309" s="71">
        <v>30</v>
      </c>
      <c r="C3309" s="65" t="s">
        <v>117</v>
      </c>
      <c r="D3309" s="71">
        <v>99</v>
      </c>
      <c r="E3309" s="65" t="s">
        <v>352</v>
      </c>
    </row>
    <row r="3310" spans="1:5" ht="15.75" hidden="1" thickBot="1" x14ac:dyDescent="0.3">
      <c r="A3310" s="65" t="s">
        <v>3681</v>
      </c>
      <c r="B3310" s="71">
        <v>30</v>
      </c>
      <c r="C3310" s="65" t="s">
        <v>117</v>
      </c>
      <c r="D3310" s="71">
        <v>1</v>
      </c>
      <c r="E3310" s="65" t="s">
        <v>350</v>
      </c>
    </row>
    <row r="3311" spans="1:5" ht="15.75" hidden="1" thickBot="1" x14ac:dyDescent="0.3">
      <c r="A3311" s="65" t="s">
        <v>3681</v>
      </c>
      <c r="B3311" s="71">
        <v>30</v>
      </c>
      <c r="C3311" s="65" t="s">
        <v>117</v>
      </c>
      <c r="D3311" s="71">
        <v>2</v>
      </c>
      <c r="E3311" s="65" t="s">
        <v>351</v>
      </c>
    </row>
    <row r="3312" spans="1:5" ht="15.75" hidden="1" thickBot="1" x14ac:dyDescent="0.3">
      <c r="A3312" s="65" t="s">
        <v>3681</v>
      </c>
      <c r="B3312" s="71">
        <v>122</v>
      </c>
      <c r="C3312" s="65" t="s">
        <v>129</v>
      </c>
      <c r="D3312" s="71">
        <v>735</v>
      </c>
      <c r="E3312" s="65" t="s">
        <v>601</v>
      </c>
    </row>
    <row r="3313" spans="1:5" ht="15.75" hidden="1" thickBot="1" x14ac:dyDescent="0.3">
      <c r="A3313" s="65" t="s">
        <v>3681</v>
      </c>
      <c r="B3313" s="71">
        <v>122</v>
      </c>
      <c r="C3313" s="65" t="s">
        <v>129</v>
      </c>
      <c r="D3313" s="71">
        <v>736</v>
      </c>
      <c r="E3313" s="65" t="s">
        <v>602</v>
      </c>
    </row>
    <row r="3314" spans="1:5" ht="15.75" hidden="1" thickBot="1" x14ac:dyDescent="0.3">
      <c r="A3314" s="65" t="s">
        <v>3681</v>
      </c>
      <c r="B3314" s="71">
        <v>122</v>
      </c>
      <c r="C3314" s="65" t="s">
        <v>129</v>
      </c>
      <c r="D3314" s="71">
        <v>737</v>
      </c>
      <c r="E3314" s="65" t="s">
        <v>603</v>
      </c>
    </row>
    <row r="3315" spans="1:5" ht="15.75" hidden="1" thickBot="1" x14ac:dyDescent="0.3">
      <c r="A3315" s="65" t="s">
        <v>3681</v>
      </c>
      <c r="B3315" s="71">
        <v>45</v>
      </c>
      <c r="C3315" s="65" t="s">
        <v>130</v>
      </c>
      <c r="D3315" s="71">
        <v>356</v>
      </c>
      <c r="E3315" s="65" t="s">
        <v>460</v>
      </c>
    </row>
    <row r="3316" spans="1:5" ht="15.75" hidden="1" thickBot="1" x14ac:dyDescent="0.3">
      <c r="A3316" s="65" t="s">
        <v>3681</v>
      </c>
      <c r="B3316" s="71">
        <v>45</v>
      </c>
      <c r="C3316" s="65" t="s">
        <v>130</v>
      </c>
      <c r="D3316" s="71">
        <v>89</v>
      </c>
      <c r="E3316" s="65" t="s">
        <v>451</v>
      </c>
    </row>
    <row r="3317" spans="1:5" ht="15.75" hidden="1" thickBot="1" x14ac:dyDescent="0.3">
      <c r="A3317" s="65" t="s">
        <v>3681</v>
      </c>
      <c r="B3317" s="71">
        <v>45</v>
      </c>
      <c r="C3317" s="65" t="s">
        <v>130</v>
      </c>
      <c r="D3317" s="71">
        <v>90</v>
      </c>
      <c r="E3317" s="65" t="s">
        <v>452</v>
      </c>
    </row>
    <row r="3318" spans="1:5" ht="15.75" hidden="1" thickBot="1" x14ac:dyDescent="0.3">
      <c r="A3318" s="65" t="s">
        <v>3681</v>
      </c>
      <c r="B3318" s="71">
        <v>45</v>
      </c>
      <c r="C3318" s="65" t="s">
        <v>130</v>
      </c>
      <c r="D3318" s="71">
        <v>177</v>
      </c>
      <c r="E3318" s="65" t="s">
        <v>453</v>
      </c>
    </row>
    <row r="3319" spans="1:5" ht="15.75" hidden="1" thickBot="1" x14ac:dyDescent="0.3">
      <c r="A3319" s="65" t="s">
        <v>3681</v>
      </c>
      <c r="B3319" s="71">
        <v>45</v>
      </c>
      <c r="C3319" s="65" t="s">
        <v>130</v>
      </c>
      <c r="D3319" s="71">
        <v>400</v>
      </c>
      <c r="E3319" s="65" t="s">
        <v>462</v>
      </c>
    </row>
    <row r="3320" spans="1:5" ht="15.75" hidden="1" thickBot="1" x14ac:dyDescent="0.3">
      <c r="A3320" s="65" t="s">
        <v>3681</v>
      </c>
      <c r="B3320" s="71">
        <v>45</v>
      </c>
      <c r="C3320" s="65" t="s">
        <v>130</v>
      </c>
      <c r="D3320" s="71">
        <v>178</v>
      </c>
      <c r="E3320" s="65" t="s">
        <v>454</v>
      </c>
    </row>
    <row r="3321" spans="1:5" ht="15.75" hidden="1" thickBot="1" x14ac:dyDescent="0.3">
      <c r="A3321" s="65" t="s">
        <v>3681</v>
      </c>
      <c r="B3321" s="71">
        <v>45</v>
      </c>
      <c r="C3321" s="65" t="s">
        <v>130</v>
      </c>
      <c r="D3321" s="71">
        <v>221</v>
      </c>
      <c r="E3321" s="65" t="s">
        <v>455</v>
      </c>
    </row>
    <row r="3322" spans="1:5" ht="15.75" hidden="1" thickBot="1" x14ac:dyDescent="0.3">
      <c r="A3322" s="65" t="s">
        <v>3681</v>
      </c>
      <c r="B3322" s="71">
        <v>45</v>
      </c>
      <c r="C3322" s="65" t="s">
        <v>130</v>
      </c>
      <c r="D3322" s="71">
        <v>222</v>
      </c>
      <c r="E3322" s="65" t="s">
        <v>456</v>
      </c>
    </row>
    <row r="3323" spans="1:5" ht="15.75" hidden="1" thickBot="1" x14ac:dyDescent="0.3">
      <c r="A3323" s="65" t="s">
        <v>3681</v>
      </c>
      <c r="B3323" s="71">
        <v>45</v>
      </c>
      <c r="C3323" s="65" t="s">
        <v>130</v>
      </c>
      <c r="D3323" s="71">
        <v>223</v>
      </c>
      <c r="E3323" s="65" t="s">
        <v>457</v>
      </c>
    </row>
    <row r="3324" spans="1:5" ht="15.75" hidden="1" thickBot="1" x14ac:dyDescent="0.3">
      <c r="A3324" s="65" t="s">
        <v>3681</v>
      </c>
      <c r="B3324" s="71">
        <v>45</v>
      </c>
      <c r="C3324" s="65" t="s">
        <v>130</v>
      </c>
      <c r="D3324" s="71">
        <v>354</v>
      </c>
      <c r="E3324" s="65" t="s">
        <v>458</v>
      </c>
    </row>
    <row r="3325" spans="1:5" ht="15.75" hidden="1" thickBot="1" x14ac:dyDescent="0.3">
      <c r="A3325" s="65" t="s">
        <v>3681</v>
      </c>
      <c r="B3325" s="71">
        <v>45</v>
      </c>
      <c r="C3325" s="65" t="s">
        <v>130</v>
      </c>
      <c r="D3325" s="71">
        <v>360</v>
      </c>
      <c r="E3325" s="65" t="s">
        <v>461</v>
      </c>
    </row>
    <row r="3326" spans="1:5" ht="15.75" hidden="1" thickBot="1" x14ac:dyDescent="0.3">
      <c r="A3326" s="65" t="s">
        <v>3681</v>
      </c>
      <c r="B3326" s="71">
        <v>45</v>
      </c>
      <c r="C3326" s="65" t="s">
        <v>130</v>
      </c>
      <c r="D3326" s="71">
        <v>355</v>
      </c>
      <c r="E3326" s="65" t="s">
        <v>459</v>
      </c>
    </row>
    <row r="3327" spans="1:5" ht="15.75" hidden="1" thickBot="1" x14ac:dyDescent="0.3">
      <c r="A3327" s="65" t="s">
        <v>3681</v>
      </c>
      <c r="B3327" s="71">
        <v>45</v>
      </c>
      <c r="C3327" s="65" t="s">
        <v>130</v>
      </c>
      <c r="D3327" s="71">
        <v>632</v>
      </c>
      <c r="E3327" s="65" t="s">
        <v>463</v>
      </c>
    </row>
    <row r="3328" spans="1:5" ht="15.75" hidden="1" thickBot="1" x14ac:dyDescent="0.3">
      <c r="A3328" s="65" t="s">
        <v>3681</v>
      </c>
      <c r="B3328" s="71">
        <v>45</v>
      </c>
      <c r="C3328" s="65" t="s">
        <v>130</v>
      </c>
      <c r="D3328" s="71">
        <v>691</v>
      </c>
      <c r="E3328" s="65" t="s">
        <v>464</v>
      </c>
    </row>
    <row r="3329" spans="1:5" ht="15.75" hidden="1" thickBot="1" x14ac:dyDescent="0.3">
      <c r="A3329" s="65" t="s">
        <v>3681</v>
      </c>
      <c r="B3329" s="71">
        <v>45</v>
      </c>
      <c r="C3329" s="65" t="s">
        <v>130</v>
      </c>
      <c r="D3329" s="71">
        <v>735</v>
      </c>
      <c r="E3329" s="65" t="s">
        <v>465</v>
      </c>
    </row>
    <row r="3330" spans="1:5" ht="15.75" hidden="1" thickBot="1" x14ac:dyDescent="0.3">
      <c r="A3330" s="65" t="s">
        <v>3681</v>
      </c>
      <c r="B3330" s="71">
        <v>82</v>
      </c>
      <c r="C3330" s="65" t="s">
        <v>131</v>
      </c>
      <c r="D3330" s="71">
        <v>735</v>
      </c>
      <c r="E3330" s="65" t="s">
        <v>537</v>
      </c>
    </row>
    <row r="3331" spans="1:5" ht="15.75" hidden="1" thickBot="1" x14ac:dyDescent="0.3">
      <c r="A3331" s="65" t="s">
        <v>3681</v>
      </c>
      <c r="B3331" s="71">
        <v>82</v>
      </c>
      <c r="C3331" s="65" t="s">
        <v>131</v>
      </c>
      <c r="D3331" s="71">
        <v>736</v>
      </c>
      <c r="E3331" s="65" t="s">
        <v>538</v>
      </c>
    </row>
    <row r="3332" spans="1:5" ht="15.75" hidden="1" thickBot="1" x14ac:dyDescent="0.3">
      <c r="A3332" s="65" t="s">
        <v>3681</v>
      </c>
      <c r="B3332" s="71">
        <v>117</v>
      </c>
      <c r="C3332" s="65" t="s">
        <v>132</v>
      </c>
      <c r="D3332" s="71">
        <v>738</v>
      </c>
      <c r="E3332" s="65" t="s">
        <v>586</v>
      </c>
    </row>
    <row r="3333" spans="1:5" ht="15.75" hidden="1" thickBot="1" x14ac:dyDescent="0.3">
      <c r="A3333" s="65" t="s">
        <v>3681</v>
      </c>
      <c r="B3333" s="71">
        <v>117</v>
      </c>
      <c r="C3333" s="65" t="s">
        <v>132</v>
      </c>
      <c r="D3333" s="71">
        <v>737</v>
      </c>
      <c r="E3333" s="65" t="s">
        <v>585</v>
      </c>
    </row>
    <row r="3334" spans="1:5" ht="15.75" hidden="1" thickBot="1" x14ac:dyDescent="0.3">
      <c r="A3334" s="65" t="s">
        <v>3681</v>
      </c>
      <c r="B3334" s="71">
        <v>117</v>
      </c>
      <c r="C3334" s="65" t="s">
        <v>132</v>
      </c>
      <c r="D3334" s="71">
        <v>739</v>
      </c>
      <c r="E3334" s="65" t="s">
        <v>587</v>
      </c>
    </row>
    <row r="3335" spans="1:5" ht="15.75" hidden="1" thickBot="1" x14ac:dyDescent="0.3">
      <c r="A3335" s="65" t="s">
        <v>3681</v>
      </c>
      <c r="B3335" s="71">
        <v>117</v>
      </c>
      <c r="C3335" s="65" t="s">
        <v>132</v>
      </c>
      <c r="D3335" s="71">
        <v>741</v>
      </c>
      <c r="E3335" s="65" t="s">
        <v>589</v>
      </c>
    </row>
    <row r="3336" spans="1:5" ht="15.75" hidden="1" thickBot="1" x14ac:dyDescent="0.3">
      <c r="A3336" s="65" t="s">
        <v>3681</v>
      </c>
      <c r="B3336" s="71">
        <v>117</v>
      </c>
      <c r="C3336" s="65" t="s">
        <v>132</v>
      </c>
      <c r="D3336" s="71">
        <v>740</v>
      </c>
      <c r="E3336" s="65" t="s">
        <v>588</v>
      </c>
    </row>
    <row r="3337" spans="1:5" ht="15.75" hidden="1" thickBot="1" x14ac:dyDescent="0.3">
      <c r="A3337" s="65" t="s">
        <v>3681</v>
      </c>
      <c r="B3337" s="71">
        <v>117</v>
      </c>
      <c r="C3337" s="65" t="s">
        <v>132</v>
      </c>
      <c r="D3337" s="71">
        <v>735</v>
      </c>
      <c r="E3337" s="65" t="s">
        <v>583</v>
      </c>
    </row>
    <row r="3338" spans="1:5" ht="15.75" hidden="1" thickBot="1" x14ac:dyDescent="0.3">
      <c r="A3338" s="65" t="s">
        <v>3681</v>
      </c>
      <c r="B3338" s="71">
        <v>117</v>
      </c>
      <c r="C3338" s="65" t="s">
        <v>132</v>
      </c>
      <c r="D3338" s="71">
        <v>736</v>
      </c>
      <c r="E3338" s="65" t="s">
        <v>584</v>
      </c>
    </row>
    <row r="3339" spans="1:5" ht="15.75" hidden="1" thickBot="1" x14ac:dyDescent="0.3">
      <c r="A3339" s="65" t="s">
        <v>3681</v>
      </c>
      <c r="B3339" s="71">
        <v>117</v>
      </c>
      <c r="C3339" s="65" t="s">
        <v>132</v>
      </c>
      <c r="D3339" s="71">
        <v>742</v>
      </c>
      <c r="E3339" s="65" t="s">
        <v>590</v>
      </c>
    </row>
    <row r="3340" spans="1:5" ht="15.75" hidden="1" thickBot="1" x14ac:dyDescent="0.3">
      <c r="A3340" s="65" t="s">
        <v>3681</v>
      </c>
      <c r="B3340" s="71">
        <v>62</v>
      </c>
      <c r="C3340" s="65" t="s">
        <v>135</v>
      </c>
      <c r="D3340" s="71">
        <v>735</v>
      </c>
      <c r="E3340" s="65" t="s">
        <v>509</v>
      </c>
    </row>
    <row r="3341" spans="1:5" ht="15.75" hidden="1" thickBot="1" x14ac:dyDescent="0.3">
      <c r="A3341" s="65" t="s">
        <v>3681</v>
      </c>
      <c r="B3341" s="71">
        <v>62</v>
      </c>
      <c r="C3341" s="65" t="s">
        <v>135</v>
      </c>
      <c r="D3341" s="71">
        <v>740</v>
      </c>
      <c r="E3341" s="65" t="s">
        <v>514</v>
      </c>
    </row>
    <row r="3342" spans="1:5" ht="15.75" hidden="1" thickBot="1" x14ac:dyDescent="0.3">
      <c r="A3342" s="65" t="s">
        <v>3681</v>
      </c>
      <c r="B3342" s="71">
        <v>62</v>
      </c>
      <c r="C3342" s="65" t="s">
        <v>135</v>
      </c>
      <c r="D3342" s="71">
        <v>741</v>
      </c>
      <c r="E3342" s="65" t="s">
        <v>515</v>
      </c>
    </row>
    <row r="3343" spans="1:5" ht="15.75" hidden="1" thickBot="1" x14ac:dyDescent="0.3">
      <c r="A3343" s="65" t="s">
        <v>3681</v>
      </c>
      <c r="B3343" s="71">
        <v>62</v>
      </c>
      <c r="C3343" s="65" t="s">
        <v>135</v>
      </c>
      <c r="D3343" s="71">
        <v>739</v>
      </c>
      <c r="E3343" s="65" t="s">
        <v>513</v>
      </c>
    </row>
    <row r="3344" spans="1:5" ht="15.75" hidden="1" thickBot="1" x14ac:dyDescent="0.3">
      <c r="A3344" s="65" t="s">
        <v>3681</v>
      </c>
      <c r="B3344" s="71">
        <v>62</v>
      </c>
      <c r="C3344" s="65" t="s">
        <v>135</v>
      </c>
      <c r="D3344" s="71">
        <v>737</v>
      </c>
      <c r="E3344" s="65" t="s">
        <v>511</v>
      </c>
    </row>
    <row r="3345" spans="1:5" ht="15.75" hidden="1" thickBot="1" x14ac:dyDescent="0.3">
      <c r="A3345" s="65" t="s">
        <v>3681</v>
      </c>
      <c r="B3345" s="71">
        <v>62</v>
      </c>
      <c r="C3345" s="65" t="s">
        <v>135</v>
      </c>
      <c r="D3345" s="71">
        <v>738</v>
      </c>
      <c r="E3345" s="65" t="s">
        <v>512</v>
      </c>
    </row>
    <row r="3346" spans="1:5" ht="15.75" hidden="1" thickBot="1" x14ac:dyDescent="0.3">
      <c r="A3346" s="65" t="s">
        <v>3681</v>
      </c>
      <c r="B3346" s="71">
        <v>62</v>
      </c>
      <c r="C3346" s="65" t="s">
        <v>135</v>
      </c>
      <c r="D3346" s="71">
        <v>745</v>
      </c>
      <c r="E3346" s="65" t="s">
        <v>519</v>
      </c>
    </row>
    <row r="3347" spans="1:5" ht="15.75" hidden="1" thickBot="1" x14ac:dyDescent="0.3">
      <c r="A3347" s="65" t="s">
        <v>3681</v>
      </c>
      <c r="B3347" s="71">
        <v>62</v>
      </c>
      <c r="C3347" s="65" t="s">
        <v>135</v>
      </c>
      <c r="D3347" s="71">
        <v>736</v>
      </c>
      <c r="E3347" s="65" t="s">
        <v>510</v>
      </c>
    </row>
    <row r="3348" spans="1:5" ht="15.75" hidden="1" thickBot="1" x14ac:dyDescent="0.3">
      <c r="A3348" s="65" t="s">
        <v>3681</v>
      </c>
      <c r="B3348" s="71">
        <v>62</v>
      </c>
      <c r="C3348" s="65" t="s">
        <v>135</v>
      </c>
      <c r="D3348" s="71">
        <v>746</v>
      </c>
      <c r="E3348" s="65" t="s">
        <v>520</v>
      </c>
    </row>
    <row r="3349" spans="1:5" ht="15.75" hidden="1" thickBot="1" x14ac:dyDescent="0.3">
      <c r="A3349" s="65" t="s">
        <v>3681</v>
      </c>
      <c r="B3349" s="71">
        <v>62</v>
      </c>
      <c r="C3349" s="65" t="s">
        <v>135</v>
      </c>
      <c r="D3349" s="71">
        <v>742</v>
      </c>
      <c r="E3349" s="65" t="s">
        <v>516</v>
      </c>
    </row>
    <row r="3350" spans="1:5" ht="15.75" hidden="1" thickBot="1" x14ac:dyDescent="0.3">
      <c r="A3350" s="65" t="s">
        <v>3681</v>
      </c>
      <c r="B3350" s="71">
        <v>62</v>
      </c>
      <c r="C3350" s="65" t="s">
        <v>135</v>
      </c>
      <c r="D3350" s="71">
        <v>744</v>
      </c>
      <c r="E3350" s="65" t="s">
        <v>518</v>
      </c>
    </row>
    <row r="3351" spans="1:5" ht="15.75" hidden="1" thickBot="1" x14ac:dyDescent="0.3">
      <c r="A3351" s="65" t="s">
        <v>3681</v>
      </c>
      <c r="B3351" s="71">
        <v>62</v>
      </c>
      <c r="C3351" s="65" t="s">
        <v>135</v>
      </c>
      <c r="D3351" s="71">
        <v>743</v>
      </c>
      <c r="E3351" s="65" t="s">
        <v>517</v>
      </c>
    </row>
    <row r="3352" spans="1:5" ht="15.75" hidden="1" thickBot="1" x14ac:dyDescent="0.3">
      <c r="A3352" s="65" t="s">
        <v>3681</v>
      </c>
      <c r="B3352" s="71">
        <v>52</v>
      </c>
      <c r="C3352" s="65" t="s">
        <v>136</v>
      </c>
      <c r="D3352" s="71">
        <v>752</v>
      </c>
      <c r="E3352" s="65" t="s">
        <v>491</v>
      </c>
    </row>
    <row r="3353" spans="1:5" ht="15.75" hidden="1" thickBot="1" x14ac:dyDescent="0.3">
      <c r="A3353" s="65" t="s">
        <v>3681</v>
      </c>
      <c r="B3353" s="71">
        <v>52</v>
      </c>
      <c r="C3353" s="65" t="s">
        <v>136</v>
      </c>
      <c r="D3353" s="71">
        <v>999</v>
      </c>
      <c r="E3353" s="65" t="s">
        <v>492</v>
      </c>
    </row>
    <row r="3354" spans="1:5" ht="15.75" hidden="1" thickBot="1" x14ac:dyDescent="0.3">
      <c r="A3354" s="65" t="s">
        <v>3681</v>
      </c>
      <c r="B3354" s="71">
        <v>52</v>
      </c>
      <c r="C3354" s="65" t="s">
        <v>136</v>
      </c>
      <c r="D3354" s="71">
        <v>748</v>
      </c>
      <c r="E3354" s="65" t="s">
        <v>488</v>
      </c>
    </row>
    <row r="3355" spans="1:5" ht="15.75" hidden="1" thickBot="1" x14ac:dyDescent="0.3">
      <c r="A3355" s="65" t="s">
        <v>3681</v>
      </c>
      <c r="B3355" s="71">
        <v>52</v>
      </c>
      <c r="C3355" s="65" t="s">
        <v>136</v>
      </c>
      <c r="D3355" s="71">
        <v>745</v>
      </c>
      <c r="E3355" s="65" t="s">
        <v>485</v>
      </c>
    </row>
    <row r="3356" spans="1:5" ht="15.75" hidden="1" thickBot="1" x14ac:dyDescent="0.3">
      <c r="A3356" s="65" t="s">
        <v>3681</v>
      </c>
      <c r="B3356" s="71">
        <v>52</v>
      </c>
      <c r="C3356" s="65" t="s">
        <v>136</v>
      </c>
      <c r="D3356" s="71">
        <v>749</v>
      </c>
      <c r="E3356" s="65" t="s">
        <v>489</v>
      </c>
    </row>
    <row r="3357" spans="1:5" ht="15.75" hidden="1" thickBot="1" x14ac:dyDescent="0.3">
      <c r="A3357" s="65" t="s">
        <v>3681</v>
      </c>
      <c r="B3357" s="71">
        <v>52</v>
      </c>
      <c r="C3357" s="65" t="s">
        <v>136</v>
      </c>
      <c r="D3357" s="71">
        <v>750</v>
      </c>
      <c r="E3357" s="65" t="s">
        <v>490</v>
      </c>
    </row>
    <row r="3358" spans="1:5" ht="15.75" hidden="1" thickBot="1" x14ac:dyDescent="0.3">
      <c r="A3358" s="65" t="s">
        <v>3681</v>
      </c>
      <c r="B3358" s="71">
        <v>52</v>
      </c>
      <c r="C3358" s="65" t="s">
        <v>136</v>
      </c>
      <c r="D3358" s="71">
        <v>747</v>
      </c>
      <c r="E3358" s="65" t="s">
        <v>487</v>
      </c>
    </row>
    <row r="3359" spans="1:5" ht="15.75" hidden="1" thickBot="1" x14ac:dyDescent="0.3">
      <c r="A3359" s="65" t="s">
        <v>3681</v>
      </c>
      <c r="B3359" s="71">
        <v>52</v>
      </c>
      <c r="C3359" s="65" t="s">
        <v>136</v>
      </c>
      <c r="D3359" s="71">
        <v>742</v>
      </c>
      <c r="E3359" s="65" t="s">
        <v>482</v>
      </c>
    </row>
    <row r="3360" spans="1:5" ht="15.75" hidden="1" thickBot="1" x14ac:dyDescent="0.3">
      <c r="A3360" s="65" t="s">
        <v>3681</v>
      </c>
      <c r="B3360" s="71">
        <v>52</v>
      </c>
      <c r="C3360" s="65" t="s">
        <v>136</v>
      </c>
      <c r="D3360" s="71">
        <v>746</v>
      </c>
      <c r="E3360" s="65" t="s">
        <v>486</v>
      </c>
    </row>
    <row r="3361" spans="1:5" ht="15.75" hidden="1" thickBot="1" x14ac:dyDescent="0.3">
      <c r="A3361" s="65" t="s">
        <v>3681</v>
      </c>
      <c r="B3361" s="71">
        <v>52</v>
      </c>
      <c r="C3361" s="65" t="s">
        <v>136</v>
      </c>
      <c r="D3361" s="71">
        <v>735</v>
      </c>
      <c r="E3361" s="65" t="s">
        <v>475</v>
      </c>
    </row>
    <row r="3362" spans="1:5" ht="15.75" hidden="1" thickBot="1" x14ac:dyDescent="0.3">
      <c r="A3362" s="65" t="s">
        <v>3681</v>
      </c>
      <c r="B3362" s="71">
        <v>52</v>
      </c>
      <c r="C3362" s="65" t="s">
        <v>136</v>
      </c>
      <c r="D3362" s="71">
        <v>741</v>
      </c>
      <c r="E3362" s="65" t="s">
        <v>481</v>
      </c>
    </row>
    <row r="3363" spans="1:5" ht="15.75" hidden="1" thickBot="1" x14ac:dyDescent="0.3">
      <c r="A3363" s="65" t="s">
        <v>3681</v>
      </c>
      <c r="B3363" s="71">
        <v>52</v>
      </c>
      <c r="C3363" s="65" t="s">
        <v>136</v>
      </c>
      <c r="D3363" s="71">
        <v>739</v>
      </c>
      <c r="E3363" s="65" t="s">
        <v>479</v>
      </c>
    </row>
    <row r="3364" spans="1:5" ht="15.75" hidden="1" thickBot="1" x14ac:dyDescent="0.3">
      <c r="A3364" s="65" t="s">
        <v>3681</v>
      </c>
      <c r="B3364" s="71">
        <v>52</v>
      </c>
      <c r="C3364" s="65" t="s">
        <v>136</v>
      </c>
      <c r="D3364" s="71">
        <v>740</v>
      </c>
      <c r="E3364" s="65" t="s">
        <v>480</v>
      </c>
    </row>
    <row r="3365" spans="1:5" ht="15.75" hidden="1" thickBot="1" x14ac:dyDescent="0.3">
      <c r="A3365" s="65" t="s">
        <v>3681</v>
      </c>
      <c r="B3365" s="71">
        <v>52</v>
      </c>
      <c r="C3365" s="65" t="s">
        <v>136</v>
      </c>
      <c r="D3365" s="71">
        <v>738</v>
      </c>
      <c r="E3365" s="65" t="s">
        <v>478</v>
      </c>
    </row>
    <row r="3366" spans="1:5" ht="15.75" hidden="1" thickBot="1" x14ac:dyDescent="0.3">
      <c r="A3366" s="65" t="s">
        <v>3681</v>
      </c>
      <c r="B3366" s="71">
        <v>52</v>
      </c>
      <c r="C3366" s="65" t="s">
        <v>136</v>
      </c>
      <c r="D3366" s="71">
        <v>737</v>
      </c>
      <c r="E3366" s="65" t="s">
        <v>477</v>
      </c>
    </row>
    <row r="3367" spans="1:5" ht="15.75" hidden="1" thickBot="1" x14ac:dyDescent="0.3">
      <c r="A3367" s="65" t="s">
        <v>3681</v>
      </c>
      <c r="B3367" s="71">
        <v>52</v>
      </c>
      <c r="C3367" s="65" t="s">
        <v>136</v>
      </c>
      <c r="D3367" s="71">
        <v>736</v>
      </c>
      <c r="E3367" s="65" t="s">
        <v>476</v>
      </c>
    </row>
    <row r="3368" spans="1:5" ht="15.75" hidden="1" thickBot="1" x14ac:dyDescent="0.3">
      <c r="A3368" s="65" t="s">
        <v>3681</v>
      </c>
      <c r="B3368" s="71">
        <v>52</v>
      </c>
      <c r="C3368" s="65" t="s">
        <v>136</v>
      </c>
      <c r="D3368" s="71">
        <v>744</v>
      </c>
      <c r="E3368" s="65" t="s">
        <v>484</v>
      </c>
    </row>
    <row r="3369" spans="1:5" ht="15.75" hidden="1" thickBot="1" x14ac:dyDescent="0.3">
      <c r="A3369" s="65" t="s">
        <v>3681</v>
      </c>
      <c r="B3369" s="71">
        <v>52</v>
      </c>
      <c r="C3369" s="65" t="s">
        <v>136</v>
      </c>
      <c r="D3369" s="71">
        <v>743</v>
      </c>
      <c r="E3369" s="65" t="s">
        <v>483</v>
      </c>
    </row>
    <row r="3370" spans="1:5" ht="15.75" hidden="1" thickBot="1" x14ac:dyDescent="0.3">
      <c r="A3370" s="65" t="s">
        <v>3681</v>
      </c>
      <c r="B3370" s="71">
        <v>57</v>
      </c>
      <c r="C3370" s="65" t="s">
        <v>137</v>
      </c>
      <c r="D3370" s="71">
        <v>740</v>
      </c>
      <c r="E3370" s="65" t="s">
        <v>498</v>
      </c>
    </row>
    <row r="3371" spans="1:5" ht="15.75" hidden="1" thickBot="1" x14ac:dyDescent="0.3">
      <c r="A3371" s="65" t="s">
        <v>3681</v>
      </c>
      <c r="B3371" s="71">
        <v>57</v>
      </c>
      <c r="C3371" s="65" t="s">
        <v>137</v>
      </c>
      <c r="D3371" s="71">
        <v>735</v>
      </c>
      <c r="E3371" s="65" t="s">
        <v>493</v>
      </c>
    </row>
    <row r="3372" spans="1:5" ht="15.75" hidden="1" thickBot="1" x14ac:dyDescent="0.3">
      <c r="A3372" s="65" t="s">
        <v>3681</v>
      </c>
      <c r="B3372" s="71">
        <v>57</v>
      </c>
      <c r="C3372" s="65" t="s">
        <v>137</v>
      </c>
      <c r="D3372" s="71">
        <v>739</v>
      </c>
      <c r="E3372" s="65" t="s">
        <v>497</v>
      </c>
    </row>
    <row r="3373" spans="1:5" ht="15.75" hidden="1" thickBot="1" x14ac:dyDescent="0.3">
      <c r="A3373" s="65" t="s">
        <v>3681</v>
      </c>
      <c r="B3373" s="71">
        <v>57</v>
      </c>
      <c r="C3373" s="65" t="s">
        <v>137</v>
      </c>
      <c r="D3373" s="71">
        <v>737</v>
      </c>
      <c r="E3373" s="65" t="s">
        <v>495</v>
      </c>
    </row>
    <row r="3374" spans="1:5" ht="15.75" hidden="1" thickBot="1" x14ac:dyDescent="0.3">
      <c r="A3374" s="65" t="s">
        <v>3681</v>
      </c>
      <c r="B3374" s="71">
        <v>57</v>
      </c>
      <c r="C3374" s="65" t="s">
        <v>137</v>
      </c>
      <c r="D3374" s="71">
        <v>738</v>
      </c>
      <c r="E3374" s="65" t="s">
        <v>496</v>
      </c>
    </row>
    <row r="3375" spans="1:5" ht="15.75" hidden="1" thickBot="1" x14ac:dyDescent="0.3">
      <c r="A3375" s="65" t="s">
        <v>3681</v>
      </c>
      <c r="B3375" s="71">
        <v>57</v>
      </c>
      <c r="C3375" s="65" t="s">
        <v>137</v>
      </c>
      <c r="D3375" s="71">
        <v>736</v>
      </c>
      <c r="E3375" s="65" t="s">
        <v>494</v>
      </c>
    </row>
    <row r="3376" spans="1:5" ht="15.75" hidden="1" thickBot="1" x14ac:dyDescent="0.3">
      <c r="A3376" s="65" t="s">
        <v>3681</v>
      </c>
      <c r="B3376" s="71">
        <v>905</v>
      </c>
      <c r="C3376" s="65" t="s">
        <v>138</v>
      </c>
      <c r="D3376" s="71">
        <v>1</v>
      </c>
      <c r="E3376" s="65" t="s">
        <v>1718</v>
      </c>
    </row>
    <row r="3377" spans="1:5" ht="15.75" hidden="1" thickBot="1" x14ac:dyDescent="0.3">
      <c r="A3377" s="65" t="s">
        <v>3681</v>
      </c>
      <c r="B3377" s="71">
        <v>905</v>
      </c>
      <c r="C3377" s="65" t="s">
        <v>138</v>
      </c>
      <c r="D3377" s="71">
        <v>45</v>
      </c>
      <c r="E3377" s="65" t="s">
        <v>1719</v>
      </c>
    </row>
    <row r="3378" spans="1:5" ht="15.75" hidden="1" thickBot="1" x14ac:dyDescent="0.3">
      <c r="A3378" s="65" t="s">
        <v>3681</v>
      </c>
      <c r="B3378" s="71">
        <v>905</v>
      </c>
      <c r="C3378" s="65" t="s">
        <v>138</v>
      </c>
      <c r="D3378" s="71">
        <v>46</v>
      </c>
      <c r="E3378" s="65" t="s">
        <v>1720</v>
      </c>
    </row>
    <row r="3379" spans="1:5" ht="15.75" hidden="1" thickBot="1" x14ac:dyDescent="0.3">
      <c r="A3379" s="65" t="s">
        <v>3681</v>
      </c>
      <c r="B3379" s="71">
        <v>905</v>
      </c>
      <c r="C3379" s="65" t="s">
        <v>138</v>
      </c>
      <c r="D3379" s="71">
        <v>89</v>
      </c>
      <c r="E3379" s="65" t="s">
        <v>1721</v>
      </c>
    </row>
    <row r="3380" spans="1:5" ht="15.75" hidden="1" thickBot="1" x14ac:dyDescent="0.3">
      <c r="A3380" s="65" t="s">
        <v>3681</v>
      </c>
      <c r="B3380" s="71">
        <v>905</v>
      </c>
      <c r="C3380" s="65" t="s">
        <v>138</v>
      </c>
      <c r="D3380" s="71">
        <v>353</v>
      </c>
      <c r="E3380" s="65" t="s">
        <v>1722</v>
      </c>
    </row>
    <row r="3381" spans="1:5" ht="15.75" hidden="1" thickBot="1" x14ac:dyDescent="0.3">
      <c r="A3381" s="65" t="s">
        <v>3681</v>
      </c>
      <c r="B3381" s="71">
        <v>905</v>
      </c>
      <c r="C3381" s="65" t="s">
        <v>138</v>
      </c>
      <c r="D3381" s="71">
        <v>456</v>
      </c>
      <c r="E3381" s="65" t="s">
        <v>1723</v>
      </c>
    </row>
    <row r="3382" spans="1:5" ht="15.75" hidden="1" thickBot="1" x14ac:dyDescent="0.3">
      <c r="A3382" s="65" t="s">
        <v>3681</v>
      </c>
      <c r="B3382" s="71">
        <v>905</v>
      </c>
      <c r="C3382" s="65" t="s">
        <v>138</v>
      </c>
      <c r="D3382" s="71">
        <v>588</v>
      </c>
      <c r="E3382" s="65" t="s">
        <v>1724</v>
      </c>
    </row>
    <row r="3383" spans="1:5" ht="15.75" hidden="1" thickBot="1" x14ac:dyDescent="0.3">
      <c r="A3383" s="65" t="s">
        <v>3681</v>
      </c>
      <c r="B3383" s="71">
        <v>905</v>
      </c>
      <c r="C3383" s="65" t="s">
        <v>138</v>
      </c>
      <c r="D3383" s="71">
        <v>739</v>
      </c>
      <c r="E3383" s="65" t="s">
        <v>1727</v>
      </c>
    </row>
    <row r="3384" spans="1:5" ht="15.75" hidden="1" thickBot="1" x14ac:dyDescent="0.3">
      <c r="A3384" s="65" t="s">
        <v>3681</v>
      </c>
      <c r="B3384" s="71">
        <v>905</v>
      </c>
      <c r="C3384" s="65" t="s">
        <v>138</v>
      </c>
      <c r="D3384" s="71">
        <v>632</v>
      </c>
      <c r="E3384" s="65" t="s">
        <v>1725</v>
      </c>
    </row>
    <row r="3385" spans="1:5" ht="15.75" hidden="1" thickBot="1" x14ac:dyDescent="0.3">
      <c r="A3385" s="65" t="s">
        <v>3681</v>
      </c>
      <c r="B3385" s="71">
        <v>905</v>
      </c>
      <c r="C3385" s="65" t="s">
        <v>138</v>
      </c>
      <c r="D3385" s="71">
        <v>735</v>
      </c>
      <c r="E3385" s="65" t="s">
        <v>1726</v>
      </c>
    </row>
    <row r="3386" spans="1:5" ht="15.75" hidden="1" thickBot="1" x14ac:dyDescent="0.3">
      <c r="A3386" s="65" t="s">
        <v>3681</v>
      </c>
      <c r="B3386" s="71">
        <v>107</v>
      </c>
      <c r="C3386" s="65" t="s">
        <v>139</v>
      </c>
      <c r="D3386" s="71">
        <v>736</v>
      </c>
      <c r="E3386" s="65" t="s">
        <v>563</v>
      </c>
    </row>
    <row r="3387" spans="1:5" ht="15.75" hidden="1" thickBot="1" x14ac:dyDescent="0.3">
      <c r="A3387" s="65" t="s">
        <v>3681</v>
      </c>
      <c r="B3387" s="71">
        <v>107</v>
      </c>
      <c r="C3387" s="65" t="s">
        <v>139</v>
      </c>
      <c r="D3387" s="71">
        <v>737</v>
      </c>
      <c r="E3387" s="65" t="s">
        <v>564</v>
      </c>
    </row>
    <row r="3388" spans="1:5" ht="15.75" hidden="1" thickBot="1" x14ac:dyDescent="0.3">
      <c r="A3388" s="65" t="s">
        <v>3681</v>
      </c>
      <c r="B3388" s="71">
        <v>107</v>
      </c>
      <c r="C3388" s="65" t="s">
        <v>139</v>
      </c>
      <c r="D3388" s="71">
        <v>735</v>
      </c>
      <c r="E3388" s="65" t="s">
        <v>562</v>
      </c>
    </row>
    <row r="3389" spans="1:5" ht="15.75" hidden="1" thickBot="1" x14ac:dyDescent="0.3">
      <c r="A3389" s="65" t="s">
        <v>3681</v>
      </c>
      <c r="B3389" s="71">
        <v>59</v>
      </c>
      <c r="C3389" s="65" t="s">
        <v>140</v>
      </c>
      <c r="D3389" s="71">
        <v>740</v>
      </c>
      <c r="E3389" s="65" t="s">
        <v>504</v>
      </c>
    </row>
    <row r="3390" spans="1:5" ht="15.75" hidden="1" thickBot="1" x14ac:dyDescent="0.3">
      <c r="A3390" s="65" t="s">
        <v>3681</v>
      </c>
      <c r="B3390" s="71">
        <v>59</v>
      </c>
      <c r="C3390" s="65" t="s">
        <v>140</v>
      </c>
      <c r="D3390" s="71">
        <v>742</v>
      </c>
      <c r="E3390" s="65" t="s">
        <v>506</v>
      </c>
    </row>
    <row r="3391" spans="1:5" ht="15.75" hidden="1" thickBot="1" x14ac:dyDescent="0.3">
      <c r="A3391" s="65" t="s">
        <v>3681</v>
      </c>
      <c r="B3391" s="71">
        <v>59</v>
      </c>
      <c r="C3391" s="65" t="s">
        <v>140</v>
      </c>
      <c r="D3391" s="71">
        <v>739</v>
      </c>
      <c r="E3391" s="65" t="s">
        <v>503</v>
      </c>
    </row>
    <row r="3392" spans="1:5" ht="15.75" hidden="1" thickBot="1" x14ac:dyDescent="0.3">
      <c r="A3392" s="65" t="s">
        <v>3681</v>
      </c>
      <c r="B3392" s="71">
        <v>59</v>
      </c>
      <c r="C3392" s="65" t="s">
        <v>140</v>
      </c>
      <c r="D3392" s="71">
        <v>744</v>
      </c>
      <c r="E3392" s="65" t="s">
        <v>508</v>
      </c>
    </row>
    <row r="3393" spans="1:5" ht="15.75" hidden="1" thickBot="1" x14ac:dyDescent="0.3">
      <c r="A3393" s="65" t="s">
        <v>3681</v>
      </c>
      <c r="B3393" s="71">
        <v>59</v>
      </c>
      <c r="C3393" s="65" t="s">
        <v>140</v>
      </c>
      <c r="D3393" s="71">
        <v>743</v>
      </c>
      <c r="E3393" s="65" t="s">
        <v>507</v>
      </c>
    </row>
    <row r="3394" spans="1:5" ht="15.75" hidden="1" thickBot="1" x14ac:dyDescent="0.3">
      <c r="A3394" s="65" t="s">
        <v>3681</v>
      </c>
      <c r="B3394" s="71">
        <v>59</v>
      </c>
      <c r="C3394" s="65" t="s">
        <v>140</v>
      </c>
      <c r="D3394" s="71">
        <v>738</v>
      </c>
      <c r="E3394" s="65" t="s">
        <v>502</v>
      </c>
    </row>
    <row r="3395" spans="1:5" ht="15.75" hidden="1" thickBot="1" x14ac:dyDescent="0.3">
      <c r="A3395" s="65" t="s">
        <v>3681</v>
      </c>
      <c r="B3395" s="71">
        <v>59</v>
      </c>
      <c r="C3395" s="65" t="s">
        <v>140</v>
      </c>
      <c r="D3395" s="71">
        <v>736</v>
      </c>
      <c r="E3395" s="65" t="s">
        <v>500</v>
      </c>
    </row>
    <row r="3396" spans="1:5" ht="15.75" hidden="1" thickBot="1" x14ac:dyDescent="0.3">
      <c r="A3396" s="65" t="s">
        <v>3681</v>
      </c>
      <c r="B3396" s="71">
        <v>59</v>
      </c>
      <c r="C3396" s="65" t="s">
        <v>140</v>
      </c>
      <c r="D3396" s="71">
        <v>741</v>
      </c>
      <c r="E3396" s="65" t="s">
        <v>505</v>
      </c>
    </row>
    <row r="3397" spans="1:5" ht="15.75" hidden="1" thickBot="1" x14ac:dyDescent="0.3">
      <c r="A3397" s="65" t="s">
        <v>3681</v>
      </c>
      <c r="B3397" s="71">
        <v>59</v>
      </c>
      <c r="C3397" s="65" t="s">
        <v>140</v>
      </c>
      <c r="D3397" s="71">
        <v>737</v>
      </c>
      <c r="E3397" s="65" t="s">
        <v>501</v>
      </c>
    </row>
    <row r="3398" spans="1:5" ht="15.75" hidden="1" thickBot="1" x14ac:dyDescent="0.3">
      <c r="A3398" s="65" t="s">
        <v>3681</v>
      </c>
      <c r="B3398" s="71">
        <v>59</v>
      </c>
      <c r="C3398" s="65" t="s">
        <v>140</v>
      </c>
      <c r="D3398" s="71">
        <v>735</v>
      </c>
      <c r="E3398" s="65" t="s">
        <v>499</v>
      </c>
    </row>
    <row r="3399" spans="1:5" ht="15.75" hidden="1" thickBot="1" x14ac:dyDescent="0.3">
      <c r="A3399" s="65" t="s">
        <v>3681</v>
      </c>
      <c r="B3399" s="71">
        <v>47</v>
      </c>
      <c r="C3399" s="65" t="s">
        <v>141</v>
      </c>
      <c r="D3399" s="71">
        <v>743</v>
      </c>
      <c r="E3399" s="65" t="s">
        <v>473</v>
      </c>
    </row>
    <row r="3400" spans="1:5" ht="15.75" hidden="1" thickBot="1" x14ac:dyDescent="0.3">
      <c r="A3400" s="65" t="s">
        <v>3681</v>
      </c>
      <c r="B3400" s="71">
        <v>47</v>
      </c>
      <c r="C3400" s="65" t="s">
        <v>141</v>
      </c>
      <c r="D3400" s="71">
        <v>744</v>
      </c>
      <c r="E3400" s="65" t="s">
        <v>474</v>
      </c>
    </row>
    <row r="3401" spans="1:5" ht="15.75" hidden="1" thickBot="1" x14ac:dyDescent="0.3">
      <c r="A3401" s="65" t="s">
        <v>3681</v>
      </c>
      <c r="B3401" s="71">
        <v>47</v>
      </c>
      <c r="C3401" s="65" t="s">
        <v>141</v>
      </c>
      <c r="D3401" s="71">
        <v>741</v>
      </c>
      <c r="E3401" s="65" t="s">
        <v>471</v>
      </c>
    </row>
    <row r="3402" spans="1:5" ht="15.75" hidden="1" thickBot="1" x14ac:dyDescent="0.3">
      <c r="A3402" s="65" t="s">
        <v>3681</v>
      </c>
      <c r="B3402" s="71">
        <v>47</v>
      </c>
      <c r="C3402" s="65" t="s">
        <v>141</v>
      </c>
      <c r="D3402" s="71">
        <v>740</v>
      </c>
      <c r="E3402" s="65" t="s">
        <v>470</v>
      </c>
    </row>
    <row r="3403" spans="1:5" ht="15.75" hidden="1" thickBot="1" x14ac:dyDescent="0.3">
      <c r="A3403" s="65" t="s">
        <v>3681</v>
      </c>
      <c r="B3403" s="71">
        <v>47</v>
      </c>
      <c r="C3403" s="65" t="s">
        <v>141</v>
      </c>
      <c r="D3403" s="71">
        <v>735</v>
      </c>
      <c r="E3403" s="65" t="s">
        <v>466</v>
      </c>
    </row>
    <row r="3404" spans="1:5" ht="15.75" hidden="1" thickBot="1" x14ac:dyDescent="0.3">
      <c r="A3404" s="65" t="s">
        <v>3681</v>
      </c>
      <c r="B3404" s="71">
        <v>47</v>
      </c>
      <c r="C3404" s="65" t="s">
        <v>141</v>
      </c>
      <c r="D3404" s="71">
        <v>739</v>
      </c>
      <c r="E3404" s="65" t="s">
        <v>469</v>
      </c>
    </row>
    <row r="3405" spans="1:5" ht="15.75" hidden="1" thickBot="1" x14ac:dyDescent="0.3">
      <c r="A3405" s="65" t="s">
        <v>3681</v>
      </c>
      <c r="B3405" s="71">
        <v>47</v>
      </c>
      <c r="C3405" s="65" t="s">
        <v>141</v>
      </c>
      <c r="D3405" s="71">
        <v>738</v>
      </c>
      <c r="E3405" s="65" t="s">
        <v>468</v>
      </c>
    </row>
    <row r="3406" spans="1:5" ht="15.75" hidden="1" thickBot="1" x14ac:dyDescent="0.3">
      <c r="A3406" s="65" t="s">
        <v>3681</v>
      </c>
      <c r="B3406" s="71">
        <v>47</v>
      </c>
      <c r="C3406" s="65" t="s">
        <v>141</v>
      </c>
      <c r="D3406" s="71">
        <v>737</v>
      </c>
      <c r="E3406" s="65" t="s">
        <v>467</v>
      </c>
    </row>
    <row r="3407" spans="1:5" ht="15.75" hidden="1" thickBot="1" x14ac:dyDescent="0.3">
      <c r="A3407" s="65" t="s">
        <v>3681</v>
      </c>
      <c r="B3407" s="71">
        <v>47</v>
      </c>
      <c r="C3407" s="65" t="s">
        <v>141</v>
      </c>
      <c r="D3407" s="71">
        <v>742</v>
      </c>
      <c r="E3407" s="65" t="s">
        <v>472</v>
      </c>
    </row>
    <row r="3408" spans="1:5" ht="15.75" hidden="1" thickBot="1" x14ac:dyDescent="0.3">
      <c r="A3408" s="65" t="s">
        <v>3681</v>
      </c>
      <c r="B3408" s="71">
        <v>3</v>
      </c>
      <c r="C3408" s="65" t="s">
        <v>142</v>
      </c>
      <c r="D3408" s="71">
        <v>2</v>
      </c>
      <c r="E3408" s="65" t="s">
        <v>201</v>
      </c>
    </row>
    <row r="3409" spans="1:5" ht="15.75" hidden="1" thickBot="1" x14ac:dyDescent="0.3">
      <c r="A3409" s="65" t="s">
        <v>3681</v>
      </c>
      <c r="B3409" s="71">
        <v>3</v>
      </c>
      <c r="C3409" s="65" t="s">
        <v>142</v>
      </c>
      <c r="D3409" s="71">
        <v>1</v>
      </c>
      <c r="E3409" s="65" t="s">
        <v>200</v>
      </c>
    </row>
    <row r="3410" spans="1:5" ht="15.75" hidden="1" thickBot="1" x14ac:dyDescent="0.3">
      <c r="A3410" s="65" t="s">
        <v>3681</v>
      </c>
      <c r="B3410" s="71">
        <v>3</v>
      </c>
      <c r="C3410" s="65" t="s">
        <v>142</v>
      </c>
      <c r="D3410" s="71">
        <v>89</v>
      </c>
      <c r="E3410" s="65" t="s">
        <v>202</v>
      </c>
    </row>
    <row r="3411" spans="1:5" ht="15.75" hidden="1" thickBot="1" x14ac:dyDescent="0.3">
      <c r="A3411" s="65" t="s">
        <v>3681</v>
      </c>
      <c r="B3411" s="71">
        <v>3</v>
      </c>
      <c r="C3411" s="65" t="s">
        <v>142</v>
      </c>
      <c r="D3411" s="71">
        <v>133</v>
      </c>
      <c r="E3411" s="65" t="s">
        <v>203</v>
      </c>
    </row>
    <row r="3412" spans="1:5" ht="15.75" hidden="1" thickBot="1" x14ac:dyDescent="0.3">
      <c r="A3412" s="65" t="s">
        <v>3681</v>
      </c>
      <c r="B3412" s="71">
        <v>3</v>
      </c>
      <c r="C3412" s="65" t="s">
        <v>142</v>
      </c>
      <c r="D3412" s="71">
        <v>180</v>
      </c>
      <c r="E3412" s="65" t="s">
        <v>204</v>
      </c>
    </row>
    <row r="3413" spans="1:5" ht="15.75" hidden="1" thickBot="1" x14ac:dyDescent="0.3">
      <c r="A3413" s="65" t="s">
        <v>3681</v>
      </c>
      <c r="B3413" s="71">
        <v>3</v>
      </c>
      <c r="C3413" s="65" t="s">
        <v>142</v>
      </c>
      <c r="D3413" s="71">
        <v>500</v>
      </c>
      <c r="E3413" s="65" t="s">
        <v>205</v>
      </c>
    </row>
    <row r="3414" spans="1:5" ht="15.75" hidden="1" thickBot="1" x14ac:dyDescent="0.3">
      <c r="A3414" s="65" t="s">
        <v>3681</v>
      </c>
      <c r="B3414" s="71">
        <v>3</v>
      </c>
      <c r="C3414" s="65" t="s">
        <v>142</v>
      </c>
      <c r="D3414" s="71">
        <v>632</v>
      </c>
      <c r="E3414" s="65" t="s">
        <v>206</v>
      </c>
    </row>
    <row r="3415" spans="1:5" ht="15.75" hidden="1" thickBot="1" x14ac:dyDescent="0.3">
      <c r="A3415" s="65" t="s">
        <v>3681</v>
      </c>
      <c r="B3415" s="71">
        <v>37</v>
      </c>
      <c r="C3415" s="65" t="s">
        <v>143</v>
      </c>
      <c r="D3415" s="71">
        <v>1</v>
      </c>
      <c r="E3415" s="65" t="s">
        <v>416</v>
      </c>
    </row>
    <row r="3416" spans="1:5" ht="15.75" hidden="1" thickBot="1" x14ac:dyDescent="0.3">
      <c r="A3416" s="65" t="s">
        <v>3681</v>
      </c>
      <c r="B3416" s="71">
        <v>37</v>
      </c>
      <c r="C3416" s="65" t="s">
        <v>143</v>
      </c>
      <c r="D3416" s="71">
        <v>743</v>
      </c>
      <c r="E3416" s="65" t="s">
        <v>425</v>
      </c>
    </row>
    <row r="3417" spans="1:5" ht="15.75" hidden="1" thickBot="1" x14ac:dyDescent="0.3">
      <c r="A3417" s="65" t="s">
        <v>3681</v>
      </c>
      <c r="B3417" s="71">
        <v>37</v>
      </c>
      <c r="C3417" s="65" t="s">
        <v>143</v>
      </c>
      <c r="D3417" s="71">
        <v>749</v>
      </c>
      <c r="E3417" s="65" t="s">
        <v>427</v>
      </c>
    </row>
    <row r="3418" spans="1:5" ht="15.75" hidden="1" thickBot="1" x14ac:dyDescent="0.3">
      <c r="A3418" s="65" t="s">
        <v>3681</v>
      </c>
      <c r="B3418" s="71">
        <v>37</v>
      </c>
      <c r="C3418" s="65" t="s">
        <v>143</v>
      </c>
      <c r="D3418" s="71">
        <v>738</v>
      </c>
      <c r="E3418" s="65" t="s">
        <v>420</v>
      </c>
    </row>
    <row r="3419" spans="1:5" ht="15.75" hidden="1" thickBot="1" x14ac:dyDescent="0.3">
      <c r="A3419" s="65" t="s">
        <v>3681</v>
      </c>
      <c r="B3419" s="71">
        <v>37</v>
      </c>
      <c r="C3419" s="65" t="s">
        <v>143</v>
      </c>
      <c r="D3419" s="71">
        <v>752</v>
      </c>
      <c r="E3419" s="65" t="s">
        <v>429</v>
      </c>
    </row>
    <row r="3420" spans="1:5" ht="15.75" hidden="1" thickBot="1" x14ac:dyDescent="0.3">
      <c r="A3420" s="65" t="s">
        <v>3681</v>
      </c>
      <c r="B3420" s="71">
        <v>37</v>
      </c>
      <c r="C3420" s="65" t="s">
        <v>143</v>
      </c>
      <c r="D3420" s="71">
        <v>740</v>
      </c>
      <c r="E3420" s="65" t="s">
        <v>422</v>
      </c>
    </row>
    <row r="3421" spans="1:5" ht="15.75" hidden="1" thickBot="1" x14ac:dyDescent="0.3">
      <c r="A3421" s="65" t="s">
        <v>3681</v>
      </c>
      <c r="B3421" s="71">
        <v>37</v>
      </c>
      <c r="C3421" s="65" t="s">
        <v>143</v>
      </c>
      <c r="D3421" s="71">
        <v>741</v>
      </c>
      <c r="E3421" s="65" t="s">
        <v>423</v>
      </c>
    </row>
    <row r="3422" spans="1:5" ht="15.75" hidden="1" thickBot="1" x14ac:dyDescent="0.3">
      <c r="A3422" s="65" t="s">
        <v>3681</v>
      </c>
      <c r="B3422" s="71">
        <v>37</v>
      </c>
      <c r="C3422" s="65" t="s">
        <v>143</v>
      </c>
      <c r="D3422" s="71">
        <v>736</v>
      </c>
      <c r="E3422" s="65" t="s">
        <v>418</v>
      </c>
    </row>
    <row r="3423" spans="1:5" ht="15.75" hidden="1" thickBot="1" x14ac:dyDescent="0.3">
      <c r="A3423" s="65" t="s">
        <v>3681</v>
      </c>
      <c r="B3423" s="71">
        <v>37</v>
      </c>
      <c r="C3423" s="65" t="s">
        <v>143</v>
      </c>
      <c r="D3423" s="71">
        <v>742</v>
      </c>
      <c r="E3423" s="65" t="s">
        <v>424</v>
      </c>
    </row>
    <row r="3424" spans="1:5" ht="15.75" hidden="1" thickBot="1" x14ac:dyDescent="0.3">
      <c r="A3424" s="65" t="s">
        <v>3681</v>
      </c>
      <c r="B3424" s="71">
        <v>37</v>
      </c>
      <c r="C3424" s="65" t="s">
        <v>143</v>
      </c>
      <c r="D3424" s="71">
        <v>757</v>
      </c>
      <c r="E3424" s="65" t="s">
        <v>434</v>
      </c>
    </row>
    <row r="3425" spans="1:5" ht="15.75" hidden="1" thickBot="1" x14ac:dyDescent="0.3">
      <c r="A3425" s="65" t="s">
        <v>3681</v>
      </c>
      <c r="B3425" s="71">
        <v>37</v>
      </c>
      <c r="C3425" s="65" t="s">
        <v>143</v>
      </c>
      <c r="D3425" s="71">
        <v>744</v>
      </c>
      <c r="E3425" s="65" t="s">
        <v>426</v>
      </c>
    </row>
    <row r="3426" spans="1:5" ht="15.75" hidden="1" thickBot="1" x14ac:dyDescent="0.3">
      <c r="A3426" s="65" t="s">
        <v>3681</v>
      </c>
      <c r="B3426" s="71">
        <v>37</v>
      </c>
      <c r="C3426" s="65" t="s">
        <v>143</v>
      </c>
      <c r="D3426" s="71">
        <v>753</v>
      </c>
      <c r="E3426" s="65" t="s">
        <v>430</v>
      </c>
    </row>
    <row r="3427" spans="1:5" ht="15.75" hidden="1" thickBot="1" x14ac:dyDescent="0.3">
      <c r="A3427" s="65" t="s">
        <v>3681</v>
      </c>
      <c r="B3427" s="71">
        <v>37</v>
      </c>
      <c r="C3427" s="65" t="s">
        <v>143</v>
      </c>
      <c r="D3427" s="71">
        <v>758</v>
      </c>
      <c r="E3427" s="65" t="s">
        <v>435</v>
      </c>
    </row>
    <row r="3428" spans="1:5" ht="15.75" hidden="1" thickBot="1" x14ac:dyDescent="0.3">
      <c r="A3428" s="65" t="s">
        <v>3681</v>
      </c>
      <c r="B3428" s="71">
        <v>37</v>
      </c>
      <c r="C3428" s="65" t="s">
        <v>143</v>
      </c>
      <c r="D3428" s="71">
        <v>760</v>
      </c>
      <c r="E3428" s="65" t="s">
        <v>437</v>
      </c>
    </row>
    <row r="3429" spans="1:5" ht="15.75" hidden="1" thickBot="1" x14ac:dyDescent="0.3">
      <c r="A3429" s="65" t="s">
        <v>3681</v>
      </c>
      <c r="B3429" s="71">
        <v>37</v>
      </c>
      <c r="C3429" s="65" t="s">
        <v>143</v>
      </c>
      <c r="D3429" s="71">
        <v>756</v>
      </c>
      <c r="E3429" s="65" t="s">
        <v>433</v>
      </c>
    </row>
    <row r="3430" spans="1:5" ht="15.75" hidden="1" thickBot="1" x14ac:dyDescent="0.3">
      <c r="A3430" s="65" t="s">
        <v>3681</v>
      </c>
      <c r="B3430" s="71">
        <v>37</v>
      </c>
      <c r="C3430" s="65" t="s">
        <v>143</v>
      </c>
      <c r="D3430" s="71">
        <v>751</v>
      </c>
      <c r="E3430" s="65" t="s">
        <v>428</v>
      </c>
    </row>
    <row r="3431" spans="1:5" ht="15.75" hidden="1" thickBot="1" x14ac:dyDescent="0.3">
      <c r="A3431" s="65" t="s">
        <v>3681</v>
      </c>
      <c r="B3431" s="71">
        <v>37</v>
      </c>
      <c r="C3431" s="65" t="s">
        <v>143</v>
      </c>
      <c r="D3431" s="71">
        <v>739</v>
      </c>
      <c r="E3431" s="65" t="s">
        <v>421</v>
      </c>
    </row>
    <row r="3432" spans="1:5" ht="15.75" hidden="1" thickBot="1" x14ac:dyDescent="0.3">
      <c r="A3432" s="65" t="s">
        <v>3681</v>
      </c>
      <c r="B3432" s="71">
        <v>37</v>
      </c>
      <c r="C3432" s="65" t="s">
        <v>143</v>
      </c>
      <c r="D3432" s="71">
        <v>761</v>
      </c>
      <c r="E3432" s="65" t="s">
        <v>438</v>
      </c>
    </row>
    <row r="3433" spans="1:5" ht="15.75" hidden="1" thickBot="1" x14ac:dyDescent="0.3">
      <c r="A3433" s="65" t="s">
        <v>3681</v>
      </c>
      <c r="B3433" s="71">
        <v>37</v>
      </c>
      <c r="C3433" s="65" t="s">
        <v>143</v>
      </c>
      <c r="D3433" s="71">
        <v>735</v>
      </c>
      <c r="E3433" s="65" t="s">
        <v>417</v>
      </c>
    </row>
    <row r="3434" spans="1:5" ht="15.75" hidden="1" thickBot="1" x14ac:dyDescent="0.3">
      <c r="A3434" s="65" t="s">
        <v>3681</v>
      </c>
      <c r="B3434" s="71">
        <v>37</v>
      </c>
      <c r="C3434" s="65" t="s">
        <v>143</v>
      </c>
      <c r="D3434" s="71">
        <v>759</v>
      </c>
      <c r="E3434" s="65" t="s">
        <v>436</v>
      </c>
    </row>
    <row r="3435" spans="1:5" ht="15.75" hidden="1" thickBot="1" x14ac:dyDescent="0.3">
      <c r="A3435" s="65" t="s">
        <v>3681</v>
      </c>
      <c r="B3435" s="71">
        <v>37</v>
      </c>
      <c r="C3435" s="65" t="s">
        <v>143</v>
      </c>
      <c r="D3435" s="71">
        <v>737</v>
      </c>
      <c r="E3435" s="65" t="s">
        <v>419</v>
      </c>
    </row>
    <row r="3436" spans="1:5" ht="15.75" hidden="1" thickBot="1" x14ac:dyDescent="0.3">
      <c r="A3436" s="65" t="s">
        <v>3681</v>
      </c>
      <c r="B3436" s="71">
        <v>37</v>
      </c>
      <c r="C3436" s="65" t="s">
        <v>143</v>
      </c>
      <c r="D3436" s="71">
        <v>754</v>
      </c>
      <c r="E3436" s="65" t="s">
        <v>431</v>
      </c>
    </row>
    <row r="3437" spans="1:5" ht="15.75" hidden="1" thickBot="1" x14ac:dyDescent="0.3">
      <c r="A3437" s="65" t="s">
        <v>3681</v>
      </c>
      <c r="B3437" s="71">
        <v>37</v>
      </c>
      <c r="C3437" s="65" t="s">
        <v>143</v>
      </c>
      <c r="D3437" s="71">
        <v>755</v>
      </c>
      <c r="E3437" s="65" t="s">
        <v>432</v>
      </c>
    </row>
    <row r="3438" spans="1:5" ht="15.75" hidden="1" thickBot="1" x14ac:dyDescent="0.3">
      <c r="A3438" s="65" t="s">
        <v>3681</v>
      </c>
      <c r="B3438" s="71">
        <v>31</v>
      </c>
      <c r="C3438" s="65" t="s">
        <v>144</v>
      </c>
      <c r="D3438" s="71">
        <v>760</v>
      </c>
      <c r="E3438" s="65" t="s">
        <v>380</v>
      </c>
    </row>
    <row r="3439" spans="1:5" ht="15.75" hidden="1" thickBot="1" x14ac:dyDescent="0.3">
      <c r="A3439" s="65" t="s">
        <v>3681</v>
      </c>
      <c r="B3439" s="71">
        <v>31</v>
      </c>
      <c r="C3439" s="65" t="s">
        <v>144</v>
      </c>
      <c r="D3439" s="71">
        <v>734</v>
      </c>
      <c r="E3439" s="65" t="s">
        <v>354</v>
      </c>
    </row>
    <row r="3440" spans="1:5" ht="15.75" hidden="1" thickBot="1" x14ac:dyDescent="0.3">
      <c r="A3440" s="65" t="s">
        <v>3681</v>
      </c>
      <c r="B3440" s="71">
        <v>31</v>
      </c>
      <c r="C3440" s="65" t="s">
        <v>144</v>
      </c>
      <c r="D3440" s="71">
        <v>770</v>
      </c>
      <c r="E3440" s="65" t="s">
        <v>381</v>
      </c>
    </row>
    <row r="3441" spans="1:5" ht="15.75" hidden="1" thickBot="1" x14ac:dyDescent="0.3">
      <c r="A3441" s="65" t="s">
        <v>3681</v>
      </c>
      <c r="B3441" s="71">
        <v>31</v>
      </c>
      <c r="C3441" s="65" t="s">
        <v>144</v>
      </c>
      <c r="D3441" s="71">
        <v>749</v>
      </c>
      <c r="E3441" s="65" t="s">
        <v>369</v>
      </c>
    </row>
    <row r="3442" spans="1:5" ht="15.75" hidden="1" thickBot="1" x14ac:dyDescent="0.3">
      <c r="A3442" s="65" t="s">
        <v>3681</v>
      </c>
      <c r="B3442" s="71">
        <v>31</v>
      </c>
      <c r="C3442" s="65" t="s">
        <v>144</v>
      </c>
      <c r="D3442" s="71">
        <v>754</v>
      </c>
      <c r="E3442" s="65" t="s">
        <v>374</v>
      </c>
    </row>
    <row r="3443" spans="1:5" ht="15.75" hidden="1" thickBot="1" x14ac:dyDescent="0.3">
      <c r="A3443" s="65" t="s">
        <v>3681</v>
      </c>
      <c r="B3443" s="71">
        <v>31</v>
      </c>
      <c r="C3443" s="65" t="s">
        <v>144</v>
      </c>
      <c r="D3443" s="71">
        <v>753</v>
      </c>
      <c r="E3443" s="65" t="s">
        <v>373</v>
      </c>
    </row>
    <row r="3444" spans="1:5" ht="15.75" hidden="1" thickBot="1" x14ac:dyDescent="0.3">
      <c r="A3444" s="65" t="s">
        <v>3681</v>
      </c>
      <c r="B3444" s="71">
        <v>31</v>
      </c>
      <c r="C3444" s="65" t="s">
        <v>144</v>
      </c>
      <c r="D3444" s="71">
        <v>759</v>
      </c>
      <c r="E3444" s="65" t="s">
        <v>379</v>
      </c>
    </row>
    <row r="3445" spans="1:5" ht="15.75" hidden="1" thickBot="1" x14ac:dyDescent="0.3">
      <c r="A3445" s="65" t="s">
        <v>3681</v>
      </c>
      <c r="B3445" s="71">
        <v>31</v>
      </c>
      <c r="C3445" s="65" t="s">
        <v>144</v>
      </c>
      <c r="D3445" s="71">
        <v>756</v>
      </c>
      <c r="E3445" s="65" t="s">
        <v>376</v>
      </c>
    </row>
    <row r="3446" spans="1:5" ht="15.75" hidden="1" thickBot="1" x14ac:dyDescent="0.3">
      <c r="A3446" s="65" t="s">
        <v>3681</v>
      </c>
      <c r="B3446" s="71">
        <v>31</v>
      </c>
      <c r="C3446" s="65" t="s">
        <v>144</v>
      </c>
      <c r="D3446" s="71">
        <v>755</v>
      </c>
      <c r="E3446" s="65" t="s">
        <v>375</v>
      </c>
    </row>
    <row r="3447" spans="1:5" ht="15.75" hidden="1" thickBot="1" x14ac:dyDescent="0.3">
      <c r="A3447" s="65" t="s">
        <v>3681</v>
      </c>
      <c r="B3447" s="71">
        <v>31</v>
      </c>
      <c r="C3447" s="65" t="s">
        <v>144</v>
      </c>
      <c r="D3447" s="71">
        <v>745</v>
      </c>
      <c r="E3447" s="65" t="s">
        <v>365</v>
      </c>
    </row>
    <row r="3448" spans="1:5" ht="15.75" hidden="1" thickBot="1" x14ac:dyDescent="0.3">
      <c r="A3448" s="65" t="s">
        <v>3681</v>
      </c>
      <c r="B3448" s="71">
        <v>31</v>
      </c>
      <c r="C3448" s="65" t="s">
        <v>144</v>
      </c>
      <c r="D3448" s="71">
        <v>758</v>
      </c>
      <c r="E3448" s="65" t="s">
        <v>378</v>
      </c>
    </row>
    <row r="3449" spans="1:5" ht="15.75" hidden="1" thickBot="1" x14ac:dyDescent="0.3">
      <c r="A3449" s="65" t="s">
        <v>3681</v>
      </c>
      <c r="B3449" s="71">
        <v>31</v>
      </c>
      <c r="C3449" s="65" t="s">
        <v>144</v>
      </c>
      <c r="D3449" s="71">
        <v>741</v>
      </c>
      <c r="E3449" s="65" t="s">
        <v>361</v>
      </c>
    </row>
    <row r="3450" spans="1:5" ht="15.75" hidden="1" thickBot="1" x14ac:dyDescent="0.3">
      <c r="A3450" s="65" t="s">
        <v>3681</v>
      </c>
      <c r="B3450" s="71">
        <v>31</v>
      </c>
      <c r="C3450" s="65" t="s">
        <v>144</v>
      </c>
      <c r="D3450" s="71">
        <v>738</v>
      </c>
      <c r="E3450" s="65" t="s">
        <v>358</v>
      </c>
    </row>
    <row r="3451" spans="1:5" ht="15.75" hidden="1" thickBot="1" x14ac:dyDescent="0.3">
      <c r="A3451" s="65" t="s">
        <v>3681</v>
      </c>
      <c r="B3451" s="71">
        <v>31</v>
      </c>
      <c r="C3451" s="65" t="s">
        <v>144</v>
      </c>
      <c r="D3451" s="71">
        <v>739</v>
      </c>
      <c r="E3451" s="65" t="s">
        <v>359</v>
      </c>
    </row>
    <row r="3452" spans="1:5" ht="15.75" hidden="1" thickBot="1" x14ac:dyDescent="0.3">
      <c r="A3452" s="65" t="s">
        <v>3681</v>
      </c>
      <c r="B3452" s="71">
        <v>31</v>
      </c>
      <c r="C3452" s="65" t="s">
        <v>144</v>
      </c>
      <c r="D3452" s="71">
        <v>752</v>
      </c>
      <c r="E3452" s="65" t="s">
        <v>372</v>
      </c>
    </row>
    <row r="3453" spans="1:5" ht="15.75" hidden="1" thickBot="1" x14ac:dyDescent="0.3">
      <c r="A3453" s="65" t="s">
        <v>3681</v>
      </c>
      <c r="B3453" s="71">
        <v>31</v>
      </c>
      <c r="C3453" s="65" t="s">
        <v>144</v>
      </c>
      <c r="D3453" s="71">
        <v>799</v>
      </c>
      <c r="E3453" s="65" t="s">
        <v>382</v>
      </c>
    </row>
    <row r="3454" spans="1:5" ht="15.75" hidden="1" thickBot="1" x14ac:dyDescent="0.3">
      <c r="A3454" s="65" t="s">
        <v>3681</v>
      </c>
      <c r="B3454" s="71">
        <v>31</v>
      </c>
      <c r="C3454" s="65" t="s">
        <v>144</v>
      </c>
      <c r="D3454" s="71">
        <v>746</v>
      </c>
      <c r="E3454" s="65" t="s">
        <v>366</v>
      </c>
    </row>
    <row r="3455" spans="1:5" ht="15.75" hidden="1" thickBot="1" x14ac:dyDescent="0.3">
      <c r="A3455" s="65" t="s">
        <v>3681</v>
      </c>
      <c r="B3455" s="71">
        <v>31</v>
      </c>
      <c r="C3455" s="65" t="s">
        <v>144</v>
      </c>
      <c r="D3455" s="71">
        <v>740</v>
      </c>
      <c r="E3455" s="65" t="s">
        <v>360</v>
      </c>
    </row>
    <row r="3456" spans="1:5" ht="15.75" hidden="1" thickBot="1" x14ac:dyDescent="0.3">
      <c r="A3456" s="65" t="s">
        <v>3681</v>
      </c>
      <c r="B3456" s="71">
        <v>31</v>
      </c>
      <c r="C3456" s="65" t="s">
        <v>144</v>
      </c>
      <c r="D3456" s="71">
        <v>747</v>
      </c>
      <c r="E3456" s="65" t="s">
        <v>367</v>
      </c>
    </row>
    <row r="3457" spans="1:5" ht="15.75" hidden="1" thickBot="1" x14ac:dyDescent="0.3">
      <c r="A3457" s="65" t="s">
        <v>3681</v>
      </c>
      <c r="B3457" s="71">
        <v>31</v>
      </c>
      <c r="C3457" s="65" t="s">
        <v>144</v>
      </c>
      <c r="D3457" s="71">
        <v>735</v>
      </c>
      <c r="E3457" s="65" t="s">
        <v>355</v>
      </c>
    </row>
    <row r="3458" spans="1:5" ht="15.75" hidden="1" thickBot="1" x14ac:dyDescent="0.3">
      <c r="A3458" s="65" t="s">
        <v>3681</v>
      </c>
      <c r="B3458" s="71">
        <v>31</v>
      </c>
      <c r="C3458" s="65" t="s">
        <v>144</v>
      </c>
      <c r="D3458" s="71">
        <v>743</v>
      </c>
      <c r="E3458" s="65" t="s">
        <v>363</v>
      </c>
    </row>
    <row r="3459" spans="1:5" ht="15.75" hidden="1" thickBot="1" x14ac:dyDescent="0.3">
      <c r="A3459" s="65" t="s">
        <v>3681</v>
      </c>
      <c r="B3459" s="71">
        <v>31</v>
      </c>
      <c r="C3459" s="65" t="s">
        <v>144</v>
      </c>
      <c r="D3459" s="71">
        <v>750</v>
      </c>
      <c r="E3459" s="65" t="s">
        <v>370</v>
      </c>
    </row>
    <row r="3460" spans="1:5" ht="15.75" hidden="1" thickBot="1" x14ac:dyDescent="0.3">
      <c r="A3460" s="65" t="s">
        <v>3681</v>
      </c>
      <c r="B3460" s="71">
        <v>31</v>
      </c>
      <c r="C3460" s="65" t="s">
        <v>144</v>
      </c>
      <c r="D3460" s="71">
        <v>751</v>
      </c>
      <c r="E3460" s="65" t="s">
        <v>371</v>
      </c>
    </row>
    <row r="3461" spans="1:5" ht="15.75" hidden="1" thickBot="1" x14ac:dyDescent="0.3">
      <c r="A3461" s="65" t="s">
        <v>3681</v>
      </c>
      <c r="B3461" s="71">
        <v>31</v>
      </c>
      <c r="C3461" s="65" t="s">
        <v>144</v>
      </c>
      <c r="D3461" s="71">
        <v>742</v>
      </c>
      <c r="E3461" s="65" t="s">
        <v>362</v>
      </c>
    </row>
    <row r="3462" spans="1:5" ht="15.75" hidden="1" thickBot="1" x14ac:dyDescent="0.3">
      <c r="A3462" s="65" t="s">
        <v>3681</v>
      </c>
      <c r="B3462" s="71">
        <v>31</v>
      </c>
      <c r="C3462" s="65" t="s">
        <v>144</v>
      </c>
      <c r="D3462" s="71">
        <v>744</v>
      </c>
      <c r="E3462" s="65" t="s">
        <v>364</v>
      </c>
    </row>
    <row r="3463" spans="1:5" ht="15.75" hidden="1" thickBot="1" x14ac:dyDescent="0.3">
      <c r="A3463" s="65" t="s">
        <v>3681</v>
      </c>
      <c r="B3463" s="71">
        <v>31</v>
      </c>
      <c r="C3463" s="65" t="s">
        <v>144</v>
      </c>
      <c r="D3463" s="71">
        <v>736</v>
      </c>
      <c r="E3463" s="65" t="s">
        <v>356</v>
      </c>
    </row>
    <row r="3464" spans="1:5" ht="15.75" hidden="1" thickBot="1" x14ac:dyDescent="0.3">
      <c r="A3464" s="65" t="s">
        <v>3681</v>
      </c>
      <c r="B3464" s="71">
        <v>31</v>
      </c>
      <c r="C3464" s="65" t="s">
        <v>144</v>
      </c>
      <c r="D3464" s="71">
        <v>748</v>
      </c>
      <c r="E3464" s="65" t="s">
        <v>368</v>
      </c>
    </row>
    <row r="3465" spans="1:5" ht="15.75" hidden="1" thickBot="1" x14ac:dyDescent="0.3">
      <c r="A3465" s="65" t="s">
        <v>3681</v>
      </c>
      <c r="B3465" s="71">
        <v>31</v>
      </c>
      <c r="C3465" s="65" t="s">
        <v>144</v>
      </c>
      <c r="D3465" s="71">
        <v>737</v>
      </c>
      <c r="E3465" s="65" t="s">
        <v>357</v>
      </c>
    </row>
    <row r="3466" spans="1:5" ht="15.75" hidden="1" thickBot="1" x14ac:dyDescent="0.3">
      <c r="A3466" s="65" t="s">
        <v>3681</v>
      </c>
      <c r="B3466" s="71">
        <v>31</v>
      </c>
      <c r="C3466" s="65" t="s">
        <v>144</v>
      </c>
      <c r="D3466" s="71">
        <v>757</v>
      </c>
      <c r="E3466" s="65" t="s">
        <v>377</v>
      </c>
    </row>
    <row r="3467" spans="1:5" ht="15.75" hidden="1" thickBot="1" x14ac:dyDescent="0.3">
      <c r="A3467" s="65" t="s">
        <v>3681</v>
      </c>
      <c r="B3467" s="71">
        <v>31</v>
      </c>
      <c r="C3467" s="65" t="s">
        <v>144</v>
      </c>
      <c r="D3467" s="71">
        <v>733</v>
      </c>
      <c r="E3467" s="65" t="s">
        <v>353</v>
      </c>
    </row>
    <row r="3468" spans="1:5" ht="15.75" hidden="1" thickBot="1" x14ac:dyDescent="0.3">
      <c r="A3468" s="65" t="s">
        <v>3681</v>
      </c>
      <c r="B3468" s="71">
        <v>42</v>
      </c>
      <c r="C3468" s="65" t="s">
        <v>145</v>
      </c>
      <c r="D3468" s="71">
        <v>738</v>
      </c>
      <c r="E3468" s="65" t="s">
        <v>442</v>
      </c>
    </row>
    <row r="3469" spans="1:5" ht="15.75" hidden="1" thickBot="1" x14ac:dyDescent="0.3">
      <c r="A3469" s="65" t="s">
        <v>3681</v>
      </c>
      <c r="B3469" s="71">
        <v>42</v>
      </c>
      <c r="C3469" s="65" t="s">
        <v>145</v>
      </c>
      <c r="D3469" s="71">
        <v>739</v>
      </c>
      <c r="E3469" s="65" t="s">
        <v>443</v>
      </c>
    </row>
    <row r="3470" spans="1:5" ht="15.75" hidden="1" thickBot="1" x14ac:dyDescent="0.3">
      <c r="A3470" s="65" t="s">
        <v>3681</v>
      </c>
      <c r="B3470" s="71">
        <v>42</v>
      </c>
      <c r="C3470" s="65" t="s">
        <v>145</v>
      </c>
      <c r="D3470" s="71">
        <v>737</v>
      </c>
      <c r="E3470" s="65" t="s">
        <v>441</v>
      </c>
    </row>
    <row r="3471" spans="1:5" ht="15.75" hidden="1" thickBot="1" x14ac:dyDescent="0.3">
      <c r="A3471" s="65" t="s">
        <v>3681</v>
      </c>
      <c r="B3471" s="71">
        <v>42</v>
      </c>
      <c r="C3471" s="65" t="s">
        <v>145</v>
      </c>
      <c r="D3471" s="71">
        <v>735</v>
      </c>
      <c r="E3471" s="65" t="s">
        <v>439</v>
      </c>
    </row>
    <row r="3472" spans="1:5" ht="15.75" hidden="1" thickBot="1" x14ac:dyDescent="0.3">
      <c r="A3472" s="65" t="s">
        <v>3681</v>
      </c>
      <c r="B3472" s="71">
        <v>42</v>
      </c>
      <c r="C3472" s="65" t="s">
        <v>145</v>
      </c>
      <c r="D3472" s="71">
        <v>736</v>
      </c>
      <c r="E3472" s="65" t="s">
        <v>440</v>
      </c>
    </row>
    <row r="3473" spans="1:5" ht="15.75" hidden="1" thickBot="1" x14ac:dyDescent="0.3">
      <c r="A3473" s="65" t="s">
        <v>3681</v>
      </c>
      <c r="B3473" s="71">
        <v>42</v>
      </c>
      <c r="C3473" s="65" t="s">
        <v>145</v>
      </c>
      <c r="D3473" s="71">
        <v>742</v>
      </c>
      <c r="E3473" s="65" t="s">
        <v>446</v>
      </c>
    </row>
    <row r="3474" spans="1:5" ht="15.75" hidden="1" thickBot="1" x14ac:dyDescent="0.3">
      <c r="A3474" s="65" t="s">
        <v>3681</v>
      </c>
      <c r="B3474" s="71">
        <v>42</v>
      </c>
      <c r="C3474" s="65" t="s">
        <v>145</v>
      </c>
      <c r="D3474" s="71">
        <v>743</v>
      </c>
      <c r="E3474" s="65" t="s">
        <v>447</v>
      </c>
    </row>
    <row r="3475" spans="1:5" ht="15.75" hidden="1" thickBot="1" x14ac:dyDescent="0.3">
      <c r="A3475" s="65" t="s">
        <v>3681</v>
      </c>
      <c r="B3475" s="71">
        <v>42</v>
      </c>
      <c r="C3475" s="65" t="s">
        <v>145</v>
      </c>
      <c r="D3475" s="71">
        <v>744</v>
      </c>
      <c r="E3475" s="65" t="s">
        <v>448</v>
      </c>
    </row>
    <row r="3476" spans="1:5" ht="15.75" hidden="1" thickBot="1" x14ac:dyDescent="0.3">
      <c r="A3476" s="65" t="s">
        <v>3681</v>
      </c>
      <c r="B3476" s="71">
        <v>42</v>
      </c>
      <c r="C3476" s="65" t="s">
        <v>145</v>
      </c>
      <c r="D3476" s="71">
        <v>740</v>
      </c>
      <c r="E3476" s="65" t="s">
        <v>444</v>
      </c>
    </row>
    <row r="3477" spans="1:5" ht="15.75" hidden="1" thickBot="1" x14ac:dyDescent="0.3">
      <c r="A3477" s="65" t="s">
        <v>3681</v>
      </c>
      <c r="B3477" s="71">
        <v>42</v>
      </c>
      <c r="C3477" s="65" t="s">
        <v>145</v>
      </c>
      <c r="D3477" s="71">
        <v>741</v>
      </c>
      <c r="E3477" s="65" t="s">
        <v>445</v>
      </c>
    </row>
    <row r="3478" spans="1:5" ht="15.75" hidden="1" thickBot="1" x14ac:dyDescent="0.3">
      <c r="A3478" s="65" t="s">
        <v>3681</v>
      </c>
      <c r="B3478" s="71">
        <v>42</v>
      </c>
      <c r="C3478" s="65" t="s">
        <v>145</v>
      </c>
      <c r="D3478" s="71">
        <v>746</v>
      </c>
      <c r="E3478" s="65" t="s">
        <v>450</v>
      </c>
    </row>
    <row r="3479" spans="1:5" ht="15.75" hidden="1" thickBot="1" x14ac:dyDescent="0.3">
      <c r="A3479" s="65" t="s">
        <v>3681</v>
      </c>
      <c r="B3479" s="71">
        <v>42</v>
      </c>
      <c r="C3479" s="65" t="s">
        <v>145</v>
      </c>
      <c r="D3479" s="71">
        <v>745</v>
      </c>
      <c r="E3479" s="65" t="s">
        <v>449</v>
      </c>
    </row>
    <row r="3480" spans="1:5" ht="15.75" hidden="1" thickBot="1" x14ac:dyDescent="0.3">
      <c r="A3480" s="65" t="s">
        <v>3681</v>
      </c>
      <c r="B3480" s="71">
        <v>72</v>
      </c>
      <c r="C3480" s="65" t="s">
        <v>146</v>
      </c>
      <c r="D3480" s="71">
        <v>736</v>
      </c>
      <c r="E3480" s="65" t="s">
        <v>534</v>
      </c>
    </row>
    <row r="3481" spans="1:5" ht="15.75" hidden="1" thickBot="1" x14ac:dyDescent="0.3">
      <c r="A3481" s="65" t="s">
        <v>3681</v>
      </c>
      <c r="B3481" s="71">
        <v>72</v>
      </c>
      <c r="C3481" s="65" t="s">
        <v>146</v>
      </c>
      <c r="D3481" s="71">
        <v>735</v>
      </c>
      <c r="E3481" s="65" t="s">
        <v>533</v>
      </c>
    </row>
    <row r="3482" spans="1:5" ht="15.75" hidden="1" thickBot="1" x14ac:dyDescent="0.3">
      <c r="A3482" s="65" t="s">
        <v>3681</v>
      </c>
      <c r="B3482" s="71">
        <v>72</v>
      </c>
      <c r="C3482" s="65" t="s">
        <v>146</v>
      </c>
      <c r="D3482" s="71">
        <v>737</v>
      </c>
      <c r="E3482" s="65" t="s">
        <v>535</v>
      </c>
    </row>
    <row r="3484" spans="1:5" x14ac:dyDescent="0.25">
      <c r="A3484" s="72">
        <v>1</v>
      </c>
    </row>
  </sheetData>
  <sheetProtection password="DEF7" sheet="1" objects="1" scenarios="1" formatCells="0" formatColumns="0" formatRows="0" autoFilter="0"/>
  <autoFilter ref="A1:E3482" xr:uid="{00000000-0009-0000-0000-000005000000}">
    <filterColumn colId="1">
      <filters>
        <filter val="10"/>
        <filter val="11"/>
        <filter val="12"/>
        <filter val="13"/>
        <filter val="14"/>
        <filter val="15"/>
        <filter val="16"/>
        <filter val="17"/>
        <filter val="7"/>
        <filter val="8"/>
        <filter val="9"/>
      </filters>
    </filterColumn>
  </autoFilter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59" t="s">
        <v>169</v>
      </c>
      <c r="B1" s="56" t="s">
        <v>3786</v>
      </c>
      <c r="C1" s="56" t="s">
        <v>177</v>
      </c>
      <c r="D1" s="56" t="s">
        <v>3787</v>
      </c>
      <c r="E1" s="56" t="s">
        <v>3788</v>
      </c>
      <c r="F1" s="59" t="s">
        <v>169</v>
      </c>
      <c r="G1" s="56" t="s">
        <v>3790</v>
      </c>
      <c r="H1" s="56" t="s">
        <v>177</v>
      </c>
    </row>
    <row r="2" spans="1:8" ht="15.75" thickBot="1" x14ac:dyDescent="0.3">
      <c r="A2" s="58" t="s">
        <v>3683</v>
      </c>
      <c r="B2" s="60">
        <v>2</v>
      </c>
      <c r="C2" s="60" t="s">
        <v>65</v>
      </c>
      <c r="D2">
        <v>1</v>
      </c>
      <c r="E2" t="str">
        <f>IF(A2=$F$2,B2,"")</f>
        <v/>
      </c>
      <c r="F2" t="str">
        <f>IF(Identificação!$B$5=0,"",Identificação!$B$5)</f>
        <v>Obras e Serviços de Engenharia</v>
      </c>
      <c r="G2">
        <f>IFERROR(SMALL($E$2:$E$250,D2),"")</f>
        <v>7</v>
      </c>
      <c r="H2" t="str">
        <f>IFERROR(VLOOKUP(G2,base!$C$2:$D$133,2,FALSE),"")</f>
        <v>serviços de engenharia/obras: resíduos sólidos</v>
      </c>
    </row>
    <row r="3" spans="1:8" ht="15.75" thickBot="1" x14ac:dyDescent="0.3">
      <c r="A3" s="58" t="s">
        <v>3684</v>
      </c>
      <c r="B3" s="60">
        <v>2</v>
      </c>
      <c r="C3" s="60" t="s">
        <v>65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8</v>
      </c>
      <c r="H3" t="str">
        <f>IFERROR(VLOOKUP(G3,base!$C$2:$D$133,2,FALSE),"")</f>
        <v>serviços de engenharia/obras: edificações</v>
      </c>
    </row>
    <row r="4" spans="1:8" ht="15.75" thickBot="1" x14ac:dyDescent="0.3">
      <c r="A4" s="58" t="s">
        <v>3684</v>
      </c>
      <c r="B4" s="60">
        <v>3</v>
      </c>
      <c r="C4" s="60" t="s">
        <v>142</v>
      </c>
      <c r="D4">
        <v>3</v>
      </c>
      <c r="E4" t="str">
        <f t="shared" si="0"/>
        <v/>
      </c>
      <c r="G4">
        <f t="shared" si="1"/>
        <v>9</v>
      </c>
      <c r="H4" t="str">
        <f>IFERROR(VLOOKUP(G4,base!$C$2:$D$133,2,FALSE),"")</f>
        <v>serviços de engenharia/obras: rodovias, ferrovias e aeroportos</v>
      </c>
    </row>
    <row r="5" spans="1:8" ht="15.75" thickBot="1" x14ac:dyDescent="0.3">
      <c r="A5" s="58" t="s">
        <v>3681</v>
      </c>
      <c r="B5" s="60">
        <v>3</v>
      </c>
      <c r="C5" s="60" t="s">
        <v>142</v>
      </c>
      <c r="D5">
        <v>4</v>
      </c>
      <c r="E5" t="str">
        <f t="shared" si="0"/>
        <v/>
      </c>
      <c r="G5">
        <f t="shared" si="1"/>
        <v>10</v>
      </c>
      <c r="H5" t="str">
        <f>IFERROR(VLOOKUP(G5,base!$C$2:$D$133,2,FALSE),"")</f>
        <v>serviços de engenharia/obras: obras-de-arte-especiais</v>
      </c>
    </row>
    <row r="6" spans="1:8" ht="15.75" thickBot="1" x14ac:dyDescent="0.3">
      <c r="A6" s="58" t="s">
        <v>170</v>
      </c>
      <c r="B6" s="60">
        <v>7</v>
      </c>
      <c r="C6" s="60" t="s">
        <v>123</v>
      </c>
      <c r="D6">
        <v>5</v>
      </c>
      <c r="E6">
        <f t="shared" si="0"/>
        <v>7</v>
      </c>
      <c r="G6">
        <f t="shared" si="1"/>
        <v>11</v>
      </c>
      <c r="H6" t="str">
        <f>IFERROR(VLOOKUP(G6,base!$C$2:$D$133,2,FALSE),"")</f>
        <v>serviços de engenharia/obras: urbanização</v>
      </c>
    </row>
    <row r="7" spans="1:8" ht="15.75" thickBot="1" x14ac:dyDescent="0.3">
      <c r="A7" s="58" t="s">
        <v>170</v>
      </c>
      <c r="B7" s="60">
        <v>8</v>
      </c>
      <c r="C7" s="60" t="s">
        <v>118</v>
      </c>
      <c r="D7">
        <v>6</v>
      </c>
      <c r="E7">
        <f t="shared" si="0"/>
        <v>8</v>
      </c>
      <c r="G7">
        <f t="shared" si="1"/>
        <v>12</v>
      </c>
      <c r="H7" t="str">
        <f>IFERROR(VLOOKUP(G7,base!$C$2:$D$133,2,FALSE),"")</f>
        <v>serviços de engenharia/obras: infraestrutura de energia</v>
      </c>
    </row>
    <row r="8" spans="1:8" ht="15.75" thickBot="1" x14ac:dyDescent="0.3">
      <c r="A8" s="58" t="s">
        <v>170</v>
      </c>
      <c r="B8" s="60">
        <v>9</v>
      </c>
      <c r="C8" s="60" t="s">
        <v>124</v>
      </c>
      <c r="D8">
        <v>7</v>
      </c>
      <c r="E8">
        <f t="shared" si="0"/>
        <v>9</v>
      </c>
      <c r="G8">
        <f t="shared" si="1"/>
        <v>13</v>
      </c>
      <c r="H8" t="str">
        <f>IFERROR(VLOOKUP(G8,base!$C$2:$D$133,2,FALSE),"")</f>
        <v>serviços de engenharia/obras: saneamento</v>
      </c>
    </row>
    <row r="9" spans="1:8" ht="15.75" thickBot="1" x14ac:dyDescent="0.3">
      <c r="A9" s="58" t="s">
        <v>170</v>
      </c>
      <c r="B9" s="60">
        <v>10</v>
      </c>
      <c r="C9" s="60" t="s">
        <v>122</v>
      </c>
      <c r="D9">
        <v>8</v>
      </c>
      <c r="E9">
        <f t="shared" si="0"/>
        <v>10</v>
      </c>
      <c r="G9">
        <f t="shared" si="1"/>
        <v>14</v>
      </c>
      <c r="H9" t="str">
        <f>IFERROR(VLOOKUP(G9,base!$C$2:$D$133,2,FALSE),"")</f>
        <v>serviços de engenharia/obras: obras portuárias, marítimas e fluviais</v>
      </c>
    </row>
    <row r="10" spans="1:8" ht="15.75" thickBot="1" x14ac:dyDescent="0.3">
      <c r="A10" s="58" t="s">
        <v>170</v>
      </c>
      <c r="B10" s="60">
        <v>11</v>
      </c>
      <c r="C10" s="60" t="s">
        <v>128</v>
      </c>
      <c r="D10">
        <v>9</v>
      </c>
      <c r="E10">
        <f t="shared" si="0"/>
        <v>11</v>
      </c>
      <c r="G10">
        <f t="shared" si="1"/>
        <v>15</v>
      </c>
      <c r="H10" t="str">
        <f>IFERROR(VLOOKUP(G10,base!$C$2:$D$133,2,FALSE),"")</f>
        <v>serviços de engenharia/obras: serviços especializados para construção</v>
      </c>
    </row>
    <row r="11" spans="1:8" ht="15.75" thickBot="1" x14ac:dyDescent="0.3">
      <c r="A11" s="58" t="s">
        <v>170</v>
      </c>
      <c r="B11" s="60">
        <v>12</v>
      </c>
      <c r="C11" s="60" t="s">
        <v>119</v>
      </c>
      <c r="D11">
        <v>10</v>
      </c>
      <c r="E11">
        <f t="shared" si="0"/>
        <v>12</v>
      </c>
      <c r="G11">
        <f t="shared" si="1"/>
        <v>16</v>
      </c>
      <c r="H11" t="str">
        <f>IFERROR(VLOOKUP(G11,base!$C$2:$D$133,2,FALSE),"")</f>
        <v>serviços de engenharia/obras: inst. elétricas, hidráulicas e outras inst. em construções</v>
      </c>
    </row>
    <row r="12" spans="1:8" ht="15.75" thickBot="1" x14ac:dyDescent="0.3">
      <c r="A12" s="58" t="s">
        <v>170</v>
      </c>
      <c r="B12" s="60">
        <v>13</v>
      </c>
      <c r="C12" s="60" t="s">
        <v>125</v>
      </c>
      <c r="D12">
        <v>11</v>
      </c>
      <c r="E12">
        <f t="shared" si="0"/>
        <v>13</v>
      </c>
      <c r="G12">
        <f t="shared" si="1"/>
        <v>17</v>
      </c>
      <c r="H12" t="str">
        <f>IFERROR(VLOOKUP(G12,base!$C$2:$D$133,2,FALSE),"")</f>
        <v>serviços de engenharia/obras: serviços técnicos de engenharia e arquitetura</v>
      </c>
    </row>
    <row r="13" spans="1:8" ht="15.75" thickBot="1" x14ac:dyDescent="0.3">
      <c r="A13" s="58" t="s">
        <v>170</v>
      </c>
      <c r="B13" s="60">
        <v>14</v>
      </c>
      <c r="C13" s="60" t="s">
        <v>121</v>
      </c>
      <c r="D13">
        <v>12</v>
      </c>
      <c r="E13">
        <f t="shared" si="0"/>
        <v>14</v>
      </c>
      <c r="G13" t="str">
        <f t="shared" si="1"/>
        <v/>
      </c>
      <c r="H13" t="str">
        <f>IFERROR(VLOOKUP(G13,base!$C$2:$D$133,2,FALSE),"")</f>
        <v/>
      </c>
    </row>
    <row r="14" spans="1:8" ht="15.75" thickBot="1" x14ac:dyDescent="0.3">
      <c r="A14" s="58" t="s">
        <v>170</v>
      </c>
      <c r="B14" s="60">
        <v>15</v>
      </c>
      <c r="C14" s="60" t="s">
        <v>126</v>
      </c>
      <c r="D14">
        <v>13</v>
      </c>
      <c r="E14">
        <f t="shared" si="0"/>
        <v>15</v>
      </c>
      <c r="G14" t="str">
        <f t="shared" si="1"/>
        <v/>
      </c>
      <c r="H14" t="str">
        <f>IFERROR(VLOOKUP(G14,base!$C$2:$D$133,2,FALSE),"")</f>
        <v/>
      </c>
    </row>
    <row r="15" spans="1:8" ht="15.75" thickBot="1" x14ac:dyDescent="0.3">
      <c r="A15" s="58" t="s">
        <v>170</v>
      </c>
      <c r="B15" s="60">
        <v>16</v>
      </c>
      <c r="C15" s="60" t="s">
        <v>120</v>
      </c>
      <c r="D15">
        <v>14</v>
      </c>
      <c r="E15">
        <f t="shared" si="0"/>
        <v>16</v>
      </c>
      <c r="G15" t="str">
        <f t="shared" si="1"/>
        <v/>
      </c>
      <c r="H15" t="str">
        <f>IFERROR(VLOOKUP(G15,base!$C$2:$D$133,2,FALSE),"")</f>
        <v/>
      </c>
    </row>
    <row r="16" spans="1:8" ht="15.75" thickBot="1" x14ac:dyDescent="0.3">
      <c r="A16" s="58" t="s">
        <v>170</v>
      </c>
      <c r="B16" s="60">
        <v>17</v>
      </c>
      <c r="C16" s="60" t="s">
        <v>127</v>
      </c>
      <c r="D16">
        <v>15</v>
      </c>
      <c r="E16">
        <f t="shared" si="0"/>
        <v>17</v>
      </c>
      <c r="G16" t="str">
        <f t="shared" si="1"/>
        <v/>
      </c>
      <c r="H16" t="str">
        <f>IFERROR(VLOOKUP(G16,base!$C$2:$D$133,2,FALSE),"")</f>
        <v/>
      </c>
    </row>
    <row r="17" spans="1:8" ht="15.75" thickBot="1" x14ac:dyDescent="0.3">
      <c r="A17" s="58" t="s">
        <v>3681</v>
      </c>
      <c r="B17" s="60">
        <v>29</v>
      </c>
      <c r="C17" s="60" t="s">
        <v>116</v>
      </c>
      <c r="D17">
        <v>16</v>
      </c>
      <c r="E17" t="str">
        <f t="shared" si="0"/>
        <v/>
      </c>
      <c r="G17" t="str">
        <f t="shared" si="1"/>
        <v/>
      </c>
      <c r="H17" t="str">
        <f>IFERROR(VLOOKUP(G17,base!$C$2:$D$133,2,FALSE),"")</f>
        <v/>
      </c>
    </row>
    <row r="18" spans="1:8" ht="15.75" thickBot="1" x14ac:dyDescent="0.3">
      <c r="A18" s="58" t="s">
        <v>3681</v>
      </c>
      <c r="B18" s="60">
        <v>30</v>
      </c>
      <c r="C18" s="60" t="s">
        <v>117</v>
      </c>
      <c r="D18">
        <v>17</v>
      </c>
      <c r="E18" t="str">
        <f t="shared" si="0"/>
        <v/>
      </c>
      <c r="G18" t="str">
        <f t="shared" si="1"/>
        <v/>
      </c>
      <c r="H18" t="str">
        <f>IFERROR(VLOOKUP(G18,base!$C$2:$D$133,2,FALSE),"")</f>
        <v/>
      </c>
    </row>
    <row r="19" spans="1:8" ht="15.75" thickBot="1" x14ac:dyDescent="0.3">
      <c r="A19" s="58" t="s">
        <v>3684</v>
      </c>
      <c r="B19" s="60">
        <v>31</v>
      </c>
      <c r="C19" s="60" t="s">
        <v>144</v>
      </c>
      <c r="D19">
        <v>18</v>
      </c>
      <c r="E19" t="str">
        <f t="shared" si="0"/>
        <v/>
      </c>
      <c r="G19" t="str">
        <f t="shared" si="1"/>
        <v/>
      </c>
      <c r="H19" t="str">
        <f>IFERROR(VLOOKUP(G19,base!$C$2:$D$133,2,FALSE),"")</f>
        <v/>
      </c>
    </row>
    <row r="20" spans="1:8" ht="15.75" thickBot="1" x14ac:dyDescent="0.3">
      <c r="A20" s="58" t="s">
        <v>3681</v>
      </c>
      <c r="B20" s="60">
        <v>31</v>
      </c>
      <c r="C20" s="60" t="s">
        <v>144</v>
      </c>
      <c r="D20">
        <v>19</v>
      </c>
      <c r="E20" t="str">
        <f t="shared" si="0"/>
        <v/>
      </c>
      <c r="G20" t="str">
        <f t="shared" si="1"/>
        <v/>
      </c>
      <c r="H20" t="str">
        <f>IFERROR(VLOOKUP(G20,base!$C$2:$D$133,2,FALSE),"")</f>
        <v/>
      </c>
    </row>
    <row r="21" spans="1:8" ht="15.75" thickBot="1" x14ac:dyDescent="0.3">
      <c r="A21" s="58" t="s">
        <v>3683</v>
      </c>
      <c r="B21" s="60">
        <v>33</v>
      </c>
      <c r="C21" s="60" t="s">
        <v>94</v>
      </c>
      <c r="D21">
        <v>20</v>
      </c>
      <c r="E21" t="str">
        <f t="shared" si="0"/>
        <v/>
      </c>
      <c r="G21" t="str">
        <f t="shared" si="1"/>
        <v/>
      </c>
      <c r="H21" t="str">
        <f>IFERROR(VLOOKUP(G21,base!$C$2:$D$133,2,FALSE),"")</f>
        <v/>
      </c>
    </row>
    <row r="22" spans="1:8" ht="15.75" thickBot="1" x14ac:dyDescent="0.3">
      <c r="A22" s="58" t="s">
        <v>3683</v>
      </c>
      <c r="B22" s="60">
        <v>34</v>
      </c>
      <c r="C22" s="60" t="s">
        <v>96</v>
      </c>
      <c r="D22">
        <v>21</v>
      </c>
      <c r="E22" t="str">
        <f t="shared" si="0"/>
        <v/>
      </c>
      <c r="G22" t="str">
        <f t="shared" si="1"/>
        <v/>
      </c>
      <c r="H22" t="str">
        <f>IFERROR(VLOOKUP(G22,base!$C$2:$D$133,2,FALSE),"")</f>
        <v/>
      </c>
    </row>
    <row r="23" spans="1:8" ht="15.75" thickBot="1" x14ac:dyDescent="0.3">
      <c r="A23" s="58" t="s">
        <v>3684</v>
      </c>
      <c r="B23" s="60">
        <v>34</v>
      </c>
      <c r="C23" s="60" t="s">
        <v>96</v>
      </c>
      <c r="D23">
        <v>22</v>
      </c>
      <c r="E23" t="str">
        <f t="shared" si="0"/>
        <v/>
      </c>
      <c r="G23" t="str">
        <f t="shared" si="1"/>
        <v/>
      </c>
      <c r="H23" t="str">
        <f>IFERROR(VLOOKUP(G23,base!$C$2:$D$133,2,FALSE),"")</f>
        <v/>
      </c>
    </row>
    <row r="24" spans="1:8" ht="15.75" thickBot="1" x14ac:dyDescent="0.3">
      <c r="A24" s="58" t="s">
        <v>3683</v>
      </c>
      <c r="B24" s="60">
        <v>35</v>
      </c>
      <c r="C24" s="60" t="s">
        <v>50</v>
      </c>
      <c r="D24">
        <v>23</v>
      </c>
      <c r="E24" t="str">
        <f t="shared" si="0"/>
        <v/>
      </c>
      <c r="G24" t="str">
        <f t="shared" si="1"/>
        <v/>
      </c>
      <c r="H24" t="str">
        <f>IFERROR(VLOOKUP(G24,base!$C$2:$D$133,2,FALSE),"")</f>
        <v/>
      </c>
    </row>
    <row r="25" spans="1:8" ht="15.75" thickBot="1" x14ac:dyDescent="0.3">
      <c r="A25" s="58" t="s">
        <v>3684</v>
      </c>
      <c r="B25" s="60">
        <v>35</v>
      </c>
      <c r="C25" s="60" t="s">
        <v>50</v>
      </c>
      <c r="D25">
        <v>24</v>
      </c>
      <c r="E25" t="str">
        <f t="shared" si="0"/>
        <v/>
      </c>
      <c r="G25" t="str">
        <f t="shared" si="1"/>
        <v/>
      </c>
      <c r="H25" t="str">
        <f>IFERROR(VLOOKUP(G25,base!$C$2:$D$133,2,FALSE),"")</f>
        <v/>
      </c>
    </row>
    <row r="26" spans="1:8" ht="15.75" thickBot="1" x14ac:dyDescent="0.3">
      <c r="A26" s="58" t="s">
        <v>3684</v>
      </c>
      <c r="B26" s="60">
        <v>37</v>
      </c>
      <c r="C26" s="60" t="s">
        <v>143</v>
      </c>
      <c r="D26">
        <v>25</v>
      </c>
      <c r="E26" t="str">
        <f t="shared" si="0"/>
        <v/>
      </c>
      <c r="G26" t="str">
        <f t="shared" si="1"/>
        <v/>
      </c>
      <c r="H26" t="str">
        <f>IFERROR(VLOOKUP(G26,base!$C$2:$D$133,2,FALSE),"")</f>
        <v/>
      </c>
    </row>
    <row r="27" spans="1:8" ht="15.75" thickBot="1" x14ac:dyDescent="0.3">
      <c r="A27" s="58" t="s">
        <v>3681</v>
      </c>
      <c r="B27" s="60">
        <v>37</v>
      </c>
      <c r="C27" s="60" t="s">
        <v>143</v>
      </c>
      <c r="D27">
        <v>26</v>
      </c>
      <c r="E27" t="str">
        <f t="shared" si="0"/>
        <v/>
      </c>
      <c r="G27" t="str">
        <f t="shared" si="1"/>
        <v/>
      </c>
      <c r="H27" t="str">
        <f>IFERROR(VLOOKUP(G27,base!$C$2:$D$133,2,FALSE),"")</f>
        <v/>
      </c>
    </row>
    <row r="28" spans="1:8" ht="15.75" thickBot="1" x14ac:dyDescent="0.3">
      <c r="A28" s="58" t="s">
        <v>3684</v>
      </c>
      <c r="B28" s="60">
        <v>42</v>
      </c>
      <c r="C28" s="60" t="s">
        <v>145</v>
      </c>
      <c r="D28">
        <v>27</v>
      </c>
      <c r="E28" t="str">
        <f t="shared" si="0"/>
        <v/>
      </c>
      <c r="G28" t="str">
        <f t="shared" si="1"/>
        <v/>
      </c>
      <c r="H28" t="str">
        <f>IFERROR(VLOOKUP(G28,base!$C$2:$D$133,2,FALSE),"")</f>
        <v/>
      </c>
    </row>
    <row r="29" spans="1:8" ht="15.75" thickBot="1" x14ac:dyDescent="0.3">
      <c r="A29" s="58" t="s">
        <v>3681</v>
      </c>
      <c r="B29" s="60">
        <v>42</v>
      </c>
      <c r="C29" s="60" t="s">
        <v>145</v>
      </c>
      <c r="D29">
        <v>28</v>
      </c>
      <c r="E29" t="str">
        <f t="shared" si="0"/>
        <v/>
      </c>
      <c r="G29" t="str">
        <f t="shared" si="1"/>
        <v/>
      </c>
      <c r="H29" t="str">
        <f>IFERROR(VLOOKUP(G29,base!$C$2:$D$133,2,FALSE),"")</f>
        <v/>
      </c>
    </row>
    <row r="30" spans="1:8" ht="15.75" thickBot="1" x14ac:dyDescent="0.3">
      <c r="A30" s="58" t="s">
        <v>3684</v>
      </c>
      <c r="B30" s="60">
        <v>45</v>
      </c>
      <c r="C30" s="60" t="s">
        <v>130</v>
      </c>
      <c r="D30">
        <v>29</v>
      </c>
      <c r="E30" t="str">
        <f t="shared" si="0"/>
        <v/>
      </c>
      <c r="G30" t="str">
        <f t="shared" si="1"/>
        <v/>
      </c>
      <c r="H30" t="str">
        <f>IFERROR(VLOOKUP(G30,base!$C$2:$D$133,2,FALSE),"")</f>
        <v/>
      </c>
    </row>
    <row r="31" spans="1:8" ht="15.75" thickBot="1" x14ac:dyDescent="0.3">
      <c r="A31" s="58" t="s">
        <v>3681</v>
      </c>
      <c r="B31" s="60">
        <v>45</v>
      </c>
      <c r="C31" s="60" t="s">
        <v>130</v>
      </c>
      <c r="D31">
        <v>30</v>
      </c>
      <c r="E31" t="str">
        <f t="shared" si="0"/>
        <v/>
      </c>
      <c r="G31" t="str">
        <f t="shared" si="1"/>
        <v/>
      </c>
      <c r="H31" t="str">
        <f>IFERROR(VLOOKUP(G31,base!$C$2:$D$133,2,FALSE),"")</f>
        <v/>
      </c>
    </row>
    <row r="32" spans="1:8" ht="15.75" thickBot="1" x14ac:dyDescent="0.3">
      <c r="A32" s="58" t="s">
        <v>3684</v>
      </c>
      <c r="B32" s="60">
        <v>47</v>
      </c>
      <c r="C32" s="60" t="s">
        <v>141</v>
      </c>
      <c r="D32">
        <v>31</v>
      </c>
      <c r="E32" t="str">
        <f t="shared" si="0"/>
        <v/>
      </c>
      <c r="G32" t="str">
        <f t="shared" si="1"/>
        <v/>
      </c>
      <c r="H32" t="str">
        <f>IFERROR(VLOOKUP(G32,base!$C$2:$D$133,2,FALSE),"")</f>
        <v/>
      </c>
    </row>
    <row r="33" spans="1:8" ht="15.75" thickBot="1" x14ac:dyDescent="0.3">
      <c r="A33" s="58" t="s">
        <v>3681</v>
      </c>
      <c r="B33" s="60">
        <v>47</v>
      </c>
      <c r="C33" s="60" t="s">
        <v>141</v>
      </c>
      <c r="D33">
        <v>32</v>
      </c>
      <c r="E33" t="str">
        <f t="shared" si="0"/>
        <v/>
      </c>
      <c r="G33" t="str">
        <f t="shared" si="1"/>
        <v/>
      </c>
      <c r="H33" t="str">
        <f>IFERROR(VLOOKUP(G33,base!$C$2:$D$133,2,FALSE),"")</f>
        <v/>
      </c>
    </row>
    <row r="34" spans="1:8" ht="15.75" thickBot="1" x14ac:dyDescent="0.3">
      <c r="A34" s="58" t="s">
        <v>3684</v>
      </c>
      <c r="B34" s="60">
        <v>52</v>
      </c>
      <c r="C34" s="60" t="s">
        <v>136</v>
      </c>
      <c r="D34">
        <v>33</v>
      </c>
      <c r="E34" t="str">
        <f t="shared" si="0"/>
        <v/>
      </c>
      <c r="G34" t="str">
        <f t="shared" si="1"/>
        <v/>
      </c>
      <c r="H34" t="str">
        <f>IFERROR(VLOOKUP(G34,base!$C$2:$D$133,2,FALSE),"")</f>
        <v/>
      </c>
    </row>
    <row r="35" spans="1:8" ht="15.75" thickBot="1" x14ac:dyDescent="0.3">
      <c r="A35" s="58" t="s">
        <v>3681</v>
      </c>
      <c r="B35" s="60">
        <v>52</v>
      </c>
      <c r="C35" s="60" t="s">
        <v>136</v>
      </c>
      <c r="D35">
        <v>34</v>
      </c>
      <c r="E35" t="str">
        <f t="shared" si="0"/>
        <v/>
      </c>
      <c r="G35" t="str">
        <f t="shared" si="1"/>
        <v/>
      </c>
      <c r="H35" t="str">
        <f>IFERROR(VLOOKUP(G35,base!$C$2:$D$133,2,FALSE),"")</f>
        <v/>
      </c>
    </row>
    <row r="36" spans="1:8" ht="15.75" thickBot="1" x14ac:dyDescent="0.3">
      <c r="A36" s="58" t="s">
        <v>3684</v>
      </c>
      <c r="B36" s="60">
        <v>57</v>
      </c>
      <c r="C36" s="60" t="s">
        <v>137</v>
      </c>
      <c r="D36">
        <v>35</v>
      </c>
      <c r="E36" t="str">
        <f t="shared" si="0"/>
        <v/>
      </c>
      <c r="G36" t="str">
        <f t="shared" si="1"/>
        <v/>
      </c>
      <c r="H36" t="str">
        <f>IFERROR(VLOOKUP(G36,base!$C$2:$D$133,2,FALSE),"")</f>
        <v/>
      </c>
    </row>
    <row r="37" spans="1:8" ht="15.75" thickBot="1" x14ac:dyDescent="0.3">
      <c r="A37" s="58" t="s">
        <v>3681</v>
      </c>
      <c r="B37" s="60">
        <v>57</v>
      </c>
      <c r="C37" s="60" t="s">
        <v>137</v>
      </c>
      <c r="D37">
        <v>36</v>
      </c>
      <c r="E37" t="str">
        <f t="shared" si="0"/>
        <v/>
      </c>
      <c r="G37" t="str">
        <f t="shared" si="1"/>
        <v/>
      </c>
      <c r="H37" t="str">
        <f>IFERROR(VLOOKUP(G37,base!$C$2:$D$133,2,FALSE),"")</f>
        <v/>
      </c>
    </row>
    <row r="38" spans="1:8" ht="15.75" thickBot="1" x14ac:dyDescent="0.3">
      <c r="A38" s="58" t="s">
        <v>3684</v>
      </c>
      <c r="B38" s="60">
        <v>59</v>
      </c>
      <c r="C38" s="60" t="s">
        <v>140</v>
      </c>
      <c r="D38">
        <v>37</v>
      </c>
      <c r="E38" t="str">
        <f t="shared" si="0"/>
        <v/>
      </c>
      <c r="G38" t="str">
        <f t="shared" si="1"/>
        <v/>
      </c>
      <c r="H38" t="str">
        <f>IFERROR(VLOOKUP(G38,base!$C$2:$D$133,2,FALSE),"")</f>
        <v/>
      </c>
    </row>
    <row r="39" spans="1:8" ht="15.75" thickBot="1" x14ac:dyDescent="0.3">
      <c r="A39" s="58" t="s">
        <v>3681</v>
      </c>
      <c r="B39" s="60">
        <v>59</v>
      </c>
      <c r="C39" s="60" t="s">
        <v>140</v>
      </c>
      <c r="D39">
        <v>38</v>
      </c>
      <c r="E39" t="str">
        <f t="shared" si="0"/>
        <v/>
      </c>
      <c r="G39" t="str">
        <f t="shared" si="1"/>
        <v/>
      </c>
      <c r="H39" t="str">
        <f>IFERROR(VLOOKUP(G39,base!$C$2:$D$133,2,FALSE),"")</f>
        <v/>
      </c>
    </row>
    <row r="40" spans="1:8" ht="15.75" thickBot="1" x14ac:dyDescent="0.3">
      <c r="A40" s="58" t="s">
        <v>3684</v>
      </c>
      <c r="B40" s="60">
        <v>62</v>
      </c>
      <c r="C40" s="60" t="s">
        <v>135</v>
      </c>
      <c r="D40">
        <v>39</v>
      </c>
      <c r="E40" t="str">
        <f t="shared" si="0"/>
        <v/>
      </c>
      <c r="G40" t="str">
        <f t="shared" si="1"/>
        <v/>
      </c>
      <c r="H40" t="str">
        <f>IFERROR(VLOOKUP(G40,base!$C$2:$D$133,2,FALSE),"")</f>
        <v/>
      </c>
    </row>
    <row r="41" spans="1:8" ht="15.75" thickBot="1" x14ac:dyDescent="0.3">
      <c r="A41" s="58" t="s">
        <v>3681</v>
      </c>
      <c r="B41" s="60">
        <v>62</v>
      </c>
      <c r="C41" s="60" t="s">
        <v>135</v>
      </c>
      <c r="D41">
        <v>40</v>
      </c>
      <c r="E41" t="str">
        <f t="shared" si="0"/>
        <v/>
      </c>
      <c r="G41" t="str">
        <f t="shared" si="1"/>
        <v/>
      </c>
      <c r="H41" t="str">
        <f>IFERROR(VLOOKUP(G41,base!$C$2:$D$133,2,FALSE),"")</f>
        <v/>
      </c>
    </row>
    <row r="42" spans="1:8" ht="15.75" thickBot="1" x14ac:dyDescent="0.3">
      <c r="A42" s="58" t="s">
        <v>3685</v>
      </c>
      <c r="B42" s="60">
        <v>63</v>
      </c>
      <c r="C42" s="60" t="s">
        <v>134</v>
      </c>
      <c r="D42">
        <v>41</v>
      </c>
      <c r="E42" t="str">
        <f t="shared" si="0"/>
        <v/>
      </c>
      <c r="G42" t="str">
        <f t="shared" si="1"/>
        <v/>
      </c>
      <c r="H42" t="str">
        <f>IFERROR(VLOOKUP(G42,base!$C$2:$D$133,2,FALSE),"")</f>
        <v/>
      </c>
    </row>
    <row r="43" spans="1:8" ht="15.75" thickBot="1" x14ac:dyDescent="0.3">
      <c r="A43" s="58" t="s">
        <v>3683</v>
      </c>
      <c r="B43" s="60">
        <v>64</v>
      </c>
      <c r="C43" s="60" t="s">
        <v>31</v>
      </c>
      <c r="D43">
        <v>42</v>
      </c>
      <c r="E43" t="str">
        <f t="shared" si="0"/>
        <v/>
      </c>
      <c r="G43" t="str">
        <f t="shared" si="1"/>
        <v/>
      </c>
      <c r="H43" t="str">
        <f>IFERROR(VLOOKUP(G43,base!$C$2:$D$133,2,FALSE),"")</f>
        <v/>
      </c>
    </row>
    <row r="44" spans="1:8" ht="15.75" thickBot="1" x14ac:dyDescent="0.3">
      <c r="A44" s="58" t="s">
        <v>3684</v>
      </c>
      <c r="B44" s="60">
        <v>64</v>
      </c>
      <c r="C44" s="60" t="s">
        <v>31</v>
      </c>
      <c r="D44">
        <v>43</v>
      </c>
      <c r="E44" t="str">
        <f t="shared" si="0"/>
        <v/>
      </c>
      <c r="G44" t="str">
        <f t="shared" si="1"/>
        <v/>
      </c>
      <c r="H44" t="str">
        <f>IFERROR(VLOOKUP(G44,base!$C$2:$D$133,2,FALSE),"")</f>
        <v/>
      </c>
    </row>
    <row r="45" spans="1:8" ht="15.75" thickBot="1" x14ac:dyDescent="0.3">
      <c r="A45" s="58" t="s">
        <v>3683</v>
      </c>
      <c r="B45" s="60">
        <v>70</v>
      </c>
      <c r="C45" s="60" t="s">
        <v>90</v>
      </c>
      <c r="D45">
        <v>44</v>
      </c>
      <c r="E45" t="str">
        <f t="shared" si="0"/>
        <v/>
      </c>
      <c r="G45" t="str">
        <f t="shared" si="1"/>
        <v/>
      </c>
      <c r="H45" t="str">
        <f>IFERROR(VLOOKUP(G45,base!$C$2:$D$133,2,FALSE),"")</f>
        <v/>
      </c>
    </row>
    <row r="46" spans="1:8" ht="15.75" thickBot="1" x14ac:dyDescent="0.3">
      <c r="A46" s="58" t="s">
        <v>3684</v>
      </c>
      <c r="B46" s="60">
        <v>70</v>
      </c>
      <c r="C46" s="60" t="s">
        <v>90</v>
      </c>
      <c r="D46">
        <v>45</v>
      </c>
      <c r="E46" t="str">
        <f t="shared" si="0"/>
        <v/>
      </c>
      <c r="G46" t="str">
        <f t="shared" si="1"/>
        <v/>
      </c>
      <c r="H46" t="str">
        <f>IFERROR(VLOOKUP(G46,base!$C$2:$D$133,2,FALSE),"")</f>
        <v/>
      </c>
    </row>
    <row r="47" spans="1:8" ht="15.75" thickBot="1" x14ac:dyDescent="0.3">
      <c r="A47" s="58" t="s">
        <v>3684</v>
      </c>
      <c r="B47" s="60">
        <v>72</v>
      </c>
      <c r="C47" s="60" t="s">
        <v>146</v>
      </c>
      <c r="D47">
        <v>46</v>
      </c>
      <c r="E47" t="str">
        <f t="shared" si="0"/>
        <v/>
      </c>
      <c r="G47" t="str">
        <f t="shared" si="1"/>
        <v/>
      </c>
      <c r="H47" t="str">
        <f>IFERROR(VLOOKUP(G47,base!$C$2:$D$133,2,FALSE),"")</f>
        <v/>
      </c>
    </row>
    <row r="48" spans="1:8" ht="15.75" thickBot="1" x14ac:dyDescent="0.3">
      <c r="A48" s="58" t="s">
        <v>3681</v>
      </c>
      <c r="B48" s="60">
        <v>72</v>
      </c>
      <c r="C48" s="60" t="s">
        <v>146</v>
      </c>
      <c r="D48">
        <v>47</v>
      </c>
      <c r="E48" t="str">
        <f t="shared" si="0"/>
        <v/>
      </c>
      <c r="G48" t="str">
        <f t="shared" si="1"/>
        <v/>
      </c>
      <c r="H48" t="str">
        <f>IFERROR(VLOOKUP(G48,base!$C$2:$D$133,2,FALSE),"")</f>
        <v/>
      </c>
    </row>
    <row r="49" spans="1:8" ht="15.75" thickBot="1" x14ac:dyDescent="0.3">
      <c r="A49" s="58" t="s">
        <v>3684</v>
      </c>
      <c r="B49" s="60">
        <v>77</v>
      </c>
      <c r="C49" s="60" t="s">
        <v>111</v>
      </c>
      <c r="D49">
        <v>48</v>
      </c>
      <c r="E49" t="str">
        <f t="shared" si="0"/>
        <v/>
      </c>
      <c r="G49" t="str">
        <f t="shared" si="1"/>
        <v/>
      </c>
      <c r="H49" t="str">
        <f>IFERROR(VLOOKUP(G49,base!$C$2:$D$133,2,FALSE),"")</f>
        <v/>
      </c>
    </row>
    <row r="50" spans="1:8" ht="15.75" thickBot="1" x14ac:dyDescent="0.3">
      <c r="A50" s="58" t="s">
        <v>3681</v>
      </c>
      <c r="B50" s="60">
        <v>77</v>
      </c>
      <c r="C50" s="60" t="s">
        <v>111</v>
      </c>
      <c r="D50">
        <v>49</v>
      </c>
      <c r="E50" t="str">
        <f t="shared" si="0"/>
        <v/>
      </c>
      <c r="G50" t="str">
        <f t="shared" si="1"/>
        <v/>
      </c>
      <c r="H50" t="str">
        <f>IFERROR(VLOOKUP(G50,base!$C$2:$D$133,2,FALSE),"")</f>
        <v/>
      </c>
    </row>
    <row r="51" spans="1:8" ht="15.75" thickBot="1" x14ac:dyDescent="0.3">
      <c r="A51" s="58" t="s">
        <v>3684</v>
      </c>
      <c r="B51" s="60">
        <v>82</v>
      </c>
      <c r="C51" s="60" t="s">
        <v>131</v>
      </c>
      <c r="D51">
        <v>50</v>
      </c>
      <c r="E51" t="str">
        <f t="shared" si="0"/>
        <v/>
      </c>
      <c r="G51" t="str">
        <f t="shared" si="1"/>
        <v/>
      </c>
      <c r="H51" t="str">
        <f>IFERROR(VLOOKUP(G51,base!$C$2:$D$133,2,FALSE),"")</f>
        <v/>
      </c>
    </row>
    <row r="52" spans="1:8" ht="15.75" thickBot="1" x14ac:dyDescent="0.3">
      <c r="A52" s="58" t="s">
        <v>3681</v>
      </c>
      <c r="B52" s="60">
        <v>82</v>
      </c>
      <c r="C52" s="60" t="s">
        <v>131</v>
      </c>
      <c r="D52">
        <v>51</v>
      </c>
      <c r="E52" t="str">
        <f t="shared" si="0"/>
        <v/>
      </c>
      <c r="G52" t="str">
        <f t="shared" si="1"/>
        <v/>
      </c>
      <c r="H52" t="str">
        <f>IFERROR(VLOOKUP(G52,base!$C$2:$D$133,2,FALSE),"")</f>
        <v/>
      </c>
    </row>
    <row r="53" spans="1:8" ht="15.75" thickBot="1" x14ac:dyDescent="0.3">
      <c r="A53" s="58" t="s">
        <v>3684</v>
      </c>
      <c r="B53" s="60">
        <v>97</v>
      </c>
      <c r="C53" s="60" t="s">
        <v>113</v>
      </c>
      <c r="D53">
        <v>52</v>
      </c>
      <c r="E53" t="str">
        <f t="shared" si="0"/>
        <v/>
      </c>
      <c r="G53" t="str">
        <f t="shared" si="1"/>
        <v/>
      </c>
      <c r="H53" t="str">
        <f>IFERROR(VLOOKUP(G53,base!$C$2:$D$133,2,FALSE),"")</f>
        <v/>
      </c>
    </row>
    <row r="54" spans="1:8" ht="15.75" thickBot="1" x14ac:dyDescent="0.3">
      <c r="A54" s="58" t="s">
        <v>3681</v>
      </c>
      <c r="B54" s="60">
        <v>97</v>
      </c>
      <c r="C54" s="60" t="s">
        <v>113</v>
      </c>
      <c r="D54">
        <v>53</v>
      </c>
      <c r="E54" t="str">
        <f t="shared" si="0"/>
        <v/>
      </c>
      <c r="G54" t="str">
        <f t="shared" si="1"/>
        <v/>
      </c>
      <c r="H54" t="str">
        <f>IFERROR(VLOOKUP(G54,base!$C$2:$D$133,2,FALSE),"")</f>
        <v/>
      </c>
    </row>
    <row r="55" spans="1:8" ht="15.75" thickBot="1" x14ac:dyDescent="0.3">
      <c r="A55" s="58" t="s">
        <v>3683</v>
      </c>
      <c r="B55" s="60">
        <v>105</v>
      </c>
      <c r="C55" s="60" t="s">
        <v>88</v>
      </c>
      <c r="D55">
        <v>54</v>
      </c>
      <c r="E55" t="str">
        <f t="shared" si="0"/>
        <v/>
      </c>
      <c r="G55" t="str">
        <f t="shared" si="1"/>
        <v/>
      </c>
      <c r="H55" t="str">
        <f>IFERROR(VLOOKUP(G55,base!$C$2:$D$133,2,FALSE),"")</f>
        <v/>
      </c>
    </row>
    <row r="56" spans="1:8" ht="15.75" thickBot="1" x14ac:dyDescent="0.3">
      <c r="A56" s="58" t="s">
        <v>3684</v>
      </c>
      <c r="B56" s="60">
        <v>105</v>
      </c>
      <c r="C56" s="60" t="s">
        <v>88</v>
      </c>
      <c r="D56">
        <v>55</v>
      </c>
      <c r="E56" t="str">
        <f t="shared" si="0"/>
        <v/>
      </c>
      <c r="G56" t="str">
        <f t="shared" si="1"/>
        <v/>
      </c>
      <c r="H56" t="str">
        <f>IFERROR(VLOOKUP(G56,base!$C$2:$D$133,2,FALSE),"")</f>
        <v/>
      </c>
    </row>
    <row r="57" spans="1:8" ht="15.75" thickBot="1" x14ac:dyDescent="0.3">
      <c r="A57" s="58" t="s">
        <v>3684</v>
      </c>
      <c r="B57" s="60">
        <v>107</v>
      </c>
      <c r="C57" s="60" t="s">
        <v>139</v>
      </c>
      <c r="D57">
        <v>56</v>
      </c>
      <c r="E57" t="str">
        <f t="shared" si="0"/>
        <v/>
      </c>
      <c r="G57" t="str">
        <f t="shared" si="1"/>
        <v/>
      </c>
      <c r="H57" t="str">
        <f>IFERROR(VLOOKUP(G57,base!$C$2:$D$133,2,FALSE),"")</f>
        <v/>
      </c>
    </row>
    <row r="58" spans="1:8" ht="15.75" thickBot="1" x14ac:dyDescent="0.3">
      <c r="A58" s="58" t="s">
        <v>3681</v>
      </c>
      <c r="B58" s="60">
        <v>107</v>
      </c>
      <c r="C58" s="60" t="s">
        <v>139</v>
      </c>
      <c r="D58">
        <v>57</v>
      </c>
      <c r="E58" t="str">
        <f t="shared" si="0"/>
        <v/>
      </c>
      <c r="G58" t="str">
        <f t="shared" si="1"/>
        <v/>
      </c>
      <c r="H58" t="str">
        <f>IFERROR(VLOOKUP(G58,base!$C$2:$D$133,2,FALSE),"")</f>
        <v/>
      </c>
    </row>
    <row r="59" spans="1:8" ht="15.75" thickBot="1" x14ac:dyDescent="0.3">
      <c r="A59" s="58" t="s">
        <v>3684</v>
      </c>
      <c r="B59" s="60">
        <v>112</v>
      </c>
      <c r="C59" s="60" t="s">
        <v>115</v>
      </c>
      <c r="D59">
        <v>58</v>
      </c>
      <c r="E59" t="str">
        <f t="shared" si="0"/>
        <v/>
      </c>
      <c r="G59" t="str">
        <f t="shared" si="1"/>
        <v/>
      </c>
      <c r="H59" t="str">
        <f>IFERROR(VLOOKUP(G59,base!$C$2:$D$133,2,FALSE),"")</f>
        <v/>
      </c>
    </row>
    <row r="60" spans="1:8" ht="15.75" thickBot="1" x14ac:dyDescent="0.3">
      <c r="A60" s="58" t="s">
        <v>3681</v>
      </c>
      <c r="B60" s="60">
        <v>112</v>
      </c>
      <c r="C60" s="60" t="s">
        <v>115</v>
      </c>
      <c r="D60">
        <v>59</v>
      </c>
      <c r="E60" t="str">
        <f t="shared" si="0"/>
        <v/>
      </c>
      <c r="G60" t="str">
        <f t="shared" si="1"/>
        <v/>
      </c>
      <c r="H60" t="str">
        <f>IFERROR(VLOOKUP(G60,base!$C$2:$D$133,2,FALSE),"")</f>
        <v/>
      </c>
    </row>
    <row r="61" spans="1:8" ht="15.75" thickBot="1" x14ac:dyDescent="0.3">
      <c r="A61" s="58" t="s">
        <v>3684</v>
      </c>
      <c r="B61" s="60">
        <v>113</v>
      </c>
      <c r="C61" s="60" t="s">
        <v>114</v>
      </c>
      <c r="D61">
        <v>60</v>
      </c>
      <c r="E61" t="str">
        <f t="shared" si="0"/>
        <v/>
      </c>
      <c r="G61" t="str">
        <f t="shared" si="1"/>
        <v/>
      </c>
      <c r="H61" t="str">
        <f>IFERROR(VLOOKUP(G61,base!$C$2:$D$133,2,FALSE),"")</f>
        <v/>
      </c>
    </row>
    <row r="62" spans="1:8" ht="15.75" thickBot="1" x14ac:dyDescent="0.3">
      <c r="A62" s="58" t="s">
        <v>3681</v>
      </c>
      <c r="B62" s="60">
        <v>113</v>
      </c>
      <c r="C62" s="60" t="s">
        <v>114</v>
      </c>
      <c r="D62">
        <v>61</v>
      </c>
      <c r="E62" t="str">
        <f t="shared" si="0"/>
        <v/>
      </c>
      <c r="G62" t="str">
        <f t="shared" si="1"/>
        <v/>
      </c>
      <c r="H62" t="str">
        <f>IFERROR(VLOOKUP(G62,base!$C$2:$D$133,2,FALSE),"")</f>
        <v/>
      </c>
    </row>
    <row r="63" spans="1:8" ht="15.75" thickBot="1" x14ac:dyDescent="0.3">
      <c r="A63" s="58" t="s">
        <v>3684</v>
      </c>
      <c r="B63" s="60">
        <v>117</v>
      </c>
      <c r="C63" s="60" t="s">
        <v>132</v>
      </c>
      <c r="D63">
        <v>62</v>
      </c>
      <c r="E63" t="str">
        <f t="shared" si="0"/>
        <v/>
      </c>
      <c r="G63" t="str">
        <f t="shared" si="1"/>
        <v/>
      </c>
      <c r="H63" t="str">
        <f>IFERROR(VLOOKUP(G63,base!$C$2:$D$133,2,FALSE),"")</f>
        <v/>
      </c>
    </row>
    <row r="64" spans="1:8" ht="15.75" thickBot="1" x14ac:dyDescent="0.3">
      <c r="A64" s="58" t="s">
        <v>3681</v>
      </c>
      <c r="B64" s="60">
        <v>117</v>
      </c>
      <c r="C64" s="60" t="s">
        <v>132</v>
      </c>
      <c r="D64">
        <v>63</v>
      </c>
      <c r="E64" t="str">
        <f t="shared" si="0"/>
        <v/>
      </c>
      <c r="G64" t="str">
        <f t="shared" si="1"/>
        <v/>
      </c>
      <c r="H64" t="str">
        <f>IFERROR(VLOOKUP(G64,base!$C$2:$D$133,2,FALSE),"")</f>
        <v/>
      </c>
    </row>
    <row r="65" spans="1:8" ht="15.75" thickBot="1" x14ac:dyDescent="0.3">
      <c r="A65" s="58" t="s">
        <v>3683</v>
      </c>
      <c r="B65" s="60">
        <v>120</v>
      </c>
      <c r="C65" s="60" t="s">
        <v>107</v>
      </c>
      <c r="D65">
        <v>64</v>
      </c>
      <c r="E65" t="str">
        <f t="shared" si="0"/>
        <v/>
      </c>
      <c r="G65" t="str">
        <f t="shared" si="1"/>
        <v/>
      </c>
      <c r="H65" t="str">
        <f>IFERROR(VLOOKUP(G65,base!$C$2:$D$133,2,FALSE),"")</f>
        <v/>
      </c>
    </row>
    <row r="66" spans="1:8" ht="15.75" thickBot="1" x14ac:dyDescent="0.3">
      <c r="A66" s="58" t="s">
        <v>3684</v>
      </c>
      <c r="B66" s="60">
        <v>120</v>
      </c>
      <c r="C66" s="60" t="s">
        <v>107</v>
      </c>
      <c r="D66">
        <v>65</v>
      </c>
      <c r="E66" t="str">
        <f t="shared" si="0"/>
        <v/>
      </c>
      <c r="G66" t="str">
        <f t="shared" si="1"/>
        <v/>
      </c>
      <c r="H66" t="str">
        <f>IFERROR(VLOOKUP(G66,base!$C$2:$D$133,2,FALSE),"")</f>
        <v/>
      </c>
    </row>
    <row r="67" spans="1:8" ht="15.75" thickBot="1" x14ac:dyDescent="0.3">
      <c r="A67" s="58" t="s">
        <v>3684</v>
      </c>
      <c r="B67" s="60">
        <v>122</v>
      </c>
      <c r="C67" s="60" t="s">
        <v>129</v>
      </c>
      <c r="D67">
        <v>66</v>
      </c>
      <c r="E67" t="str">
        <f t="shared" ref="E67:E130" si="2">IF(A67=$F$2,B67,"")</f>
        <v/>
      </c>
      <c r="G67" t="str">
        <f t="shared" ref="G67:G130" si="3">IFERROR(SMALL($E$2:$E$250,D67),"")</f>
        <v/>
      </c>
      <c r="H67" t="str">
        <f>IFERROR(VLOOKUP(G67,base!$C$2:$D$133,2,FALSE),"")</f>
        <v/>
      </c>
    </row>
    <row r="68" spans="1:8" ht="15.75" thickBot="1" x14ac:dyDescent="0.3">
      <c r="A68" s="58" t="s">
        <v>3681</v>
      </c>
      <c r="B68" s="60">
        <v>122</v>
      </c>
      <c r="C68" s="60" t="s">
        <v>129</v>
      </c>
      <c r="D68">
        <v>67</v>
      </c>
      <c r="E68" t="str">
        <f t="shared" si="2"/>
        <v/>
      </c>
      <c r="G68" t="str">
        <f t="shared" si="3"/>
        <v/>
      </c>
      <c r="H68" t="str">
        <f>IFERROR(VLOOKUP(G68,base!$C$2:$D$133,2,FALSE),"")</f>
        <v/>
      </c>
    </row>
    <row r="69" spans="1:8" ht="15.75" thickBot="1" x14ac:dyDescent="0.3">
      <c r="A69" s="58" t="s">
        <v>3684</v>
      </c>
      <c r="B69" s="60">
        <v>127</v>
      </c>
      <c r="C69" s="60" t="s">
        <v>112</v>
      </c>
      <c r="D69">
        <v>68</v>
      </c>
      <c r="E69" t="str">
        <f t="shared" si="2"/>
        <v/>
      </c>
      <c r="G69" t="str">
        <f t="shared" si="3"/>
        <v/>
      </c>
      <c r="H69" t="str">
        <f>IFERROR(VLOOKUP(G69,base!$C$2:$D$133,2,FALSE),"")</f>
        <v/>
      </c>
    </row>
    <row r="70" spans="1:8" ht="15.75" thickBot="1" x14ac:dyDescent="0.3">
      <c r="A70" s="58" t="s">
        <v>3681</v>
      </c>
      <c r="B70" s="60">
        <v>127</v>
      </c>
      <c r="C70" s="60" t="s">
        <v>112</v>
      </c>
      <c r="D70">
        <v>69</v>
      </c>
      <c r="E70" t="str">
        <f t="shared" si="2"/>
        <v/>
      </c>
      <c r="G70" t="str">
        <f t="shared" si="3"/>
        <v/>
      </c>
      <c r="H70" t="str">
        <f>IFERROR(VLOOKUP(G70,base!$C$2:$D$133,2,FALSE),"")</f>
        <v/>
      </c>
    </row>
    <row r="71" spans="1:8" ht="15.75" thickBot="1" x14ac:dyDescent="0.3">
      <c r="A71" s="58" t="s">
        <v>3683</v>
      </c>
      <c r="B71" s="60">
        <v>140</v>
      </c>
      <c r="C71" s="60" t="s">
        <v>72</v>
      </c>
      <c r="D71">
        <v>70</v>
      </c>
      <c r="E71" t="str">
        <f t="shared" si="2"/>
        <v/>
      </c>
      <c r="G71" t="str">
        <f t="shared" si="3"/>
        <v/>
      </c>
      <c r="H71" t="str">
        <f>IFERROR(VLOOKUP(G71,base!$C$2:$D$133,2,FALSE),"")</f>
        <v/>
      </c>
    </row>
    <row r="72" spans="1:8" ht="15.75" thickBot="1" x14ac:dyDescent="0.3">
      <c r="A72" s="58" t="s">
        <v>3684</v>
      </c>
      <c r="B72" s="60">
        <v>140</v>
      </c>
      <c r="C72" s="60" t="s">
        <v>72</v>
      </c>
      <c r="D72">
        <v>71</v>
      </c>
      <c r="E72" t="str">
        <f t="shared" si="2"/>
        <v/>
      </c>
      <c r="G72" t="str">
        <f t="shared" si="3"/>
        <v/>
      </c>
      <c r="H72" t="str">
        <f>IFERROR(VLOOKUP(G72,base!$C$2:$D$133,2,FALSE),"")</f>
        <v/>
      </c>
    </row>
    <row r="73" spans="1:8" ht="15.75" thickBot="1" x14ac:dyDescent="0.3">
      <c r="A73" s="58" t="s">
        <v>3683</v>
      </c>
      <c r="B73" s="60">
        <v>150</v>
      </c>
      <c r="C73" s="60" t="s">
        <v>87</v>
      </c>
      <c r="D73">
        <v>72</v>
      </c>
      <c r="E73" t="str">
        <f t="shared" si="2"/>
        <v/>
      </c>
      <c r="G73" t="str">
        <f t="shared" si="3"/>
        <v/>
      </c>
      <c r="H73" t="str">
        <f>IFERROR(VLOOKUP(G73,base!$C$2:$D$133,2,FALSE),"")</f>
        <v/>
      </c>
    </row>
    <row r="74" spans="1:8" ht="15.75" thickBot="1" x14ac:dyDescent="0.3">
      <c r="A74" s="58" t="s">
        <v>3684</v>
      </c>
      <c r="B74" s="60">
        <v>150</v>
      </c>
      <c r="C74" s="60" t="s">
        <v>87</v>
      </c>
      <c r="D74">
        <v>73</v>
      </c>
      <c r="E74" t="str">
        <f t="shared" si="2"/>
        <v/>
      </c>
      <c r="G74" t="str">
        <f t="shared" si="3"/>
        <v/>
      </c>
      <c r="H74" t="str">
        <f>IFERROR(VLOOKUP(G74,base!$C$2:$D$133,2,FALSE),"")</f>
        <v/>
      </c>
    </row>
    <row r="75" spans="1:8" ht="15.75" thickBot="1" x14ac:dyDescent="0.3">
      <c r="A75" s="58" t="s">
        <v>3683</v>
      </c>
      <c r="B75" s="60">
        <v>160</v>
      </c>
      <c r="C75" s="60" t="s">
        <v>61</v>
      </c>
      <c r="D75">
        <v>74</v>
      </c>
      <c r="E75" t="str">
        <f t="shared" si="2"/>
        <v/>
      </c>
      <c r="G75" t="str">
        <f t="shared" si="3"/>
        <v/>
      </c>
      <c r="H75" t="str">
        <f>IFERROR(VLOOKUP(G75,base!$C$2:$D$133,2,FALSE),"")</f>
        <v/>
      </c>
    </row>
    <row r="76" spans="1:8" ht="15.75" thickBot="1" x14ac:dyDescent="0.3">
      <c r="A76" s="58" t="s">
        <v>3684</v>
      </c>
      <c r="B76" s="60">
        <v>160</v>
      </c>
      <c r="C76" s="60" t="s">
        <v>61</v>
      </c>
      <c r="D76">
        <v>75</v>
      </c>
      <c r="E76" t="str">
        <f t="shared" si="2"/>
        <v/>
      </c>
      <c r="G76" t="str">
        <f t="shared" si="3"/>
        <v/>
      </c>
      <c r="H76" t="str">
        <f>IFERROR(VLOOKUP(G76,base!$C$2:$D$133,2,FALSE),"")</f>
        <v/>
      </c>
    </row>
    <row r="77" spans="1:8" ht="15.75" thickBot="1" x14ac:dyDescent="0.3">
      <c r="A77" s="58" t="s">
        <v>3683</v>
      </c>
      <c r="B77" s="60">
        <v>185</v>
      </c>
      <c r="C77" s="60" t="s">
        <v>45</v>
      </c>
      <c r="D77">
        <v>76</v>
      </c>
      <c r="E77" t="str">
        <f t="shared" si="2"/>
        <v/>
      </c>
      <c r="G77" t="str">
        <f t="shared" si="3"/>
        <v/>
      </c>
      <c r="H77" t="str">
        <f>IFERROR(VLOOKUP(G77,base!$C$2:$D$133,2,FALSE),"")</f>
        <v/>
      </c>
    </row>
    <row r="78" spans="1:8" ht="15.75" thickBot="1" x14ac:dyDescent="0.3">
      <c r="A78" s="58" t="s">
        <v>3684</v>
      </c>
      <c r="B78" s="60">
        <v>185</v>
      </c>
      <c r="C78" s="60" t="s">
        <v>45</v>
      </c>
      <c r="D78">
        <v>77</v>
      </c>
      <c r="E78" t="str">
        <f t="shared" si="2"/>
        <v/>
      </c>
      <c r="G78" t="str">
        <f t="shared" si="3"/>
        <v/>
      </c>
      <c r="H78" t="str">
        <f>IFERROR(VLOOKUP(G78,base!$C$2:$D$133,2,FALSE),"")</f>
        <v/>
      </c>
    </row>
    <row r="79" spans="1:8" ht="15.75" thickBot="1" x14ac:dyDescent="0.3">
      <c r="A79" s="58" t="s">
        <v>3683</v>
      </c>
      <c r="B79" s="60">
        <v>205</v>
      </c>
      <c r="C79" s="60" t="s">
        <v>34</v>
      </c>
      <c r="D79">
        <v>78</v>
      </c>
      <c r="E79" t="str">
        <f t="shared" si="2"/>
        <v/>
      </c>
      <c r="G79" t="str">
        <f t="shared" si="3"/>
        <v/>
      </c>
      <c r="H79" t="str">
        <f>IFERROR(VLOOKUP(G79,base!$C$2:$D$133,2,FALSE),"")</f>
        <v/>
      </c>
    </row>
    <row r="80" spans="1:8" ht="15.75" thickBot="1" x14ac:dyDescent="0.3">
      <c r="A80" s="58" t="s">
        <v>3684</v>
      </c>
      <c r="B80" s="60">
        <v>205</v>
      </c>
      <c r="C80" s="60" t="s">
        <v>34</v>
      </c>
      <c r="D80">
        <v>79</v>
      </c>
      <c r="E80" t="str">
        <f t="shared" si="2"/>
        <v/>
      </c>
      <c r="G80" t="str">
        <f t="shared" si="3"/>
        <v/>
      </c>
      <c r="H80" t="str">
        <f>IFERROR(VLOOKUP(G80,base!$C$2:$D$133,2,FALSE),"")</f>
        <v/>
      </c>
    </row>
    <row r="81" spans="1:8" ht="15.75" thickBot="1" x14ac:dyDescent="0.3">
      <c r="A81" s="58" t="s">
        <v>3683</v>
      </c>
      <c r="B81" s="60">
        <v>215</v>
      </c>
      <c r="C81" s="60" t="s">
        <v>133</v>
      </c>
      <c r="D81">
        <v>80</v>
      </c>
      <c r="E81" t="str">
        <f t="shared" si="2"/>
        <v/>
      </c>
      <c r="G81" t="str">
        <f t="shared" si="3"/>
        <v/>
      </c>
      <c r="H81" t="str">
        <f>IFERROR(VLOOKUP(G81,base!$C$2:$D$133,2,FALSE),"")</f>
        <v/>
      </c>
    </row>
    <row r="82" spans="1:8" ht="15.75" thickBot="1" x14ac:dyDescent="0.3">
      <c r="A82" s="58" t="s">
        <v>3684</v>
      </c>
      <c r="B82" s="60">
        <v>215</v>
      </c>
      <c r="C82" s="60" t="s">
        <v>133</v>
      </c>
      <c r="D82">
        <v>81</v>
      </c>
      <c r="E82" t="str">
        <f t="shared" si="2"/>
        <v/>
      </c>
      <c r="G82" t="str">
        <f t="shared" si="3"/>
        <v/>
      </c>
      <c r="H82" t="str">
        <f>IFERROR(VLOOKUP(G82,base!$C$2:$D$133,2,FALSE),"")</f>
        <v/>
      </c>
    </row>
    <row r="83" spans="1:8" ht="15.75" thickBot="1" x14ac:dyDescent="0.3">
      <c r="A83" s="58" t="s">
        <v>3683</v>
      </c>
      <c r="B83" s="60">
        <v>245</v>
      </c>
      <c r="C83" s="60" t="s">
        <v>149</v>
      </c>
      <c r="D83">
        <v>82</v>
      </c>
      <c r="E83" t="str">
        <f t="shared" si="2"/>
        <v/>
      </c>
      <c r="G83" t="str">
        <f t="shared" si="3"/>
        <v/>
      </c>
      <c r="H83" t="str">
        <f>IFERROR(VLOOKUP(G83,base!$C$2:$D$133,2,FALSE),"")</f>
        <v/>
      </c>
    </row>
    <row r="84" spans="1:8" ht="15.75" thickBot="1" x14ac:dyDescent="0.3">
      <c r="A84" s="58" t="s">
        <v>3684</v>
      </c>
      <c r="B84" s="60">
        <v>245</v>
      </c>
      <c r="C84" s="60" t="s">
        <v>149</v>
      </c>
      <c r="D84">
        <v>83</v>
      </c>
      <c r="E84" t="str">
        <f t="shared" si="2"/>
        <v/>
      </c>
      <c r="G84" t="str">
        <f t="shared" si="3"/>
        <v/>
      </c>
      <c r="H84" t="str">
        <f>IFERROR(VLOOKUP(G84,base!$C$2:$D$133,2,FALSE),"")</f>
        <v/>
      </c>
    </row>
    <row r="85" spans="1:8" ht="15.75" thickBot="1" x14ac:dyDescent="0.3">
      <c r="A85" s="58" t="s">
        <v>3683</v>
      </c>
      <c r="B85" s="60">
        <v>250</v>
      </c>
      <c r="C85" s="60" t="s">
        <v>37</v>
      </c>
      <c r="D85">
        <v>84</v>
      </c>
      <c r="E85" t="str">
        <f t="shared" si="2"/>
        <v/>
      </c>
      <c r="G85" t="str">
        <f t="shared" si="3"/>
        <v/>
      </c>
      <c r="H85" t="str">
        <f>IFERROR(VLOOKUP(G85,base!$C$2:$D$133,2,FALSE),"")</f>
        <v/>
      </c>
    </row>
    <row r="86" spans="1:8" ht="15.75" thickBot="1" x14ac:dyDescent="0.3">
      <c r="A86" s="58" t="s">
        <v>3684</v>
      </c>
      <c r="B86" s="60">
        <v>250</v>
      </c>
      <c r="C86" s="60" t="s">
        <v>37</v>
      </c>
      <c r="D86">
        <v>85</v>
      </c>
      <c r="E86" t="str">
        <f t="shared" si="2"/>
        <v/>
      </c>
      <c r="G86" t="str">
        <f t="shared" si="3"/>
        <v/>
      </c>
      <c r="H86" t="str">
        <f>IFERROR(VLOOKUP(G86,base!$C$2:$D$133,2,FALSE),"")</f>
        <v/>
      </c>
    </row>
    <row r="87" spans="1:8" ht="15.75" thickBot="1" x14ac:dyDescent="0.3">
      <c r="A87" s="58" t="s">
        <v>3683</v>
      </c>
      <c r="B87" s="60">
        <v>255</v>
      </c>
      <c r="C87" s="60" t="s">
        <v>91</v>
      </c>
      <c r="D87">
        <v>86</v>
      </c>
      <c r="E87" t="str">
        <f t="shared" si="2"/>
        <v/>
      </c>
      <c r="G87" t="str">
        <f t="shared" si="3"/>
        <v/>
      </c>
      <c r="H87" t="str">
        <f>IFERROR(VLOOKUP(G87,base!$C$2:$D$133,2,FALSE),"")</f>
        <v/>
      </c>
    </row>
    <row r="88" spans="1:8" ht="15.75" thickBot="1" x14ac:dyDescent="0.3">
      <c r="A88" s="58" t="s">
        <v>3684</v>
      </c>
      <c r="B88" s="60">
        <v>255</v>
      </c>
      <c r="C88" s="60" t="s">
        <v>91</v>
      </c>
      <c r="D88">
        <v>87</v>
      </c>
      <c r="E88" t="str">
        <f t="shared" si="2"/>
        <v/>
      </c>
      <c r="G88" t="str">
        <f t="shared" si="3"/>
        <v/>
      </c>
      <c r="H88" t="str">
        <f>IFERROR(VLOOKUP(G88,base!$C$2:$D$133,2,FALSE),"")</f>
        <v/>
      </c>
    </row>
    <row r="89" spans="1:8" ht="15.75" thickBot="1" x14ac:dyDescent="0.3">
      <c r="A89" s="58" t="s">
        <v>3683</v>
      </c>
      <c r="B89" s="60">
        <v>260</v>
      </c>
      <c r="C89" s="60" t="s">
        <v>92</v>
      </c>
      <c r="D89">
        <v>88</v>
      </c>
      <c r="E89" t="str">
        <f t="shared" si="2"/>
        <v/>
      </c>
      <c r="G89" t="str">
        <f t="shared" si="3"/>
        <v/>
      </c>
      <c r="H89" t="str">
        <f>IFERROR(VLOOKUP(G89,base!$C$2:$D$133,2,FALSE),"")</f>
        <v/>
      </c>
    </row>
    <row r="90" spans="1:8" ht="15.75" thickBot="1" x14ac:dyDescent="0.3">
      <c r="A90" s="58" t="s">
        <v>3684</v>
      </c>
      <c r="B90" s="60">
        <v>260</v>
      </c>
      <c r="C90" s="60" t="s">
        <v>92</v>
      </c>
      <c r="D90">
        <v>89</v>
      </c>
      <c r="E90" t="str">
        <f t="shared" si="2"/>
        <v/>
      </c>
      <c r="G90" t="str">
        <f t="shared" si="3"/>
        <v/>
      </c>
      <c r="H90" t="str">
        <f>IFERROR(VLOOKUP(G90,base!$C$2:$D$133,2,FALSE),"")</f>
        <v/>
      </c>
    </row>
    <row r="91" spans="1:8" ht="15.75" thickBot="1" x14ac:dyDescent="0.3">
      <c r="A91" s="58" t="s">
        <v>3683</v>
      </c>
      <c r="B91" s="60">
        <v>270</v>
      </c>
      <c r="C91" s="60" t="s">
        <v>71</v>
      </c>
      <c r="D91">
        <v>90</v>
      </c>
      <c r="E91" t="str">
        <f t="shared" si="2"/>
        <v/>
      </c>
      <c r="G91" t="str">
        <f t="shared" si="3"/>
        <v/>
      </c>
      <c r="H91" t="str">
        <f>IFERROR(VLOOKUP(G91,base!$C$2:$D$133,2,FALSE),"")</f>
        <v/>
      </c>
    </row>
    <row r="92" spans="1:8" ht="15.75" thickBot="1" x14ac:dyDescent="0.3">
      <c r="A92" s="58" t="s">
        <v>3684</v>
      </c>
      <c r="B92" s="60">
        <v>270</v>
      </c>
      <c r="C92" s="60" t="s">
        <v>71</v>
      </c>
      <c r="D92">
        <v>91</v>
      </c>
      <c r="E92" t="str">
        <f t="shared" si="2"/>
        <v/>
      </c>
      <c r="G92" t="str">
        <f t="shared" si="3"/>
        <v/>
      </c>
      <c r="H92" t="str">
        <f>IFERROR(VLOOKUP(G92,base!$C$2:$D$133,2,FALSE),"")</f>
        <v/>
      </c>
    </row>
    <row r="93" spans="1:8" ht="15.75" thickBot="1" x14ac:dyDescent="0.3">
      <c r="A93" s="58" t="s">
        <v>3683</v>
      </c>
      <c r="B93" s="60">
        <v>285</v>
      </c>
      <c r="C93" s="60" t="s">
        <v>43</v>
      </c>
      <c r="D93">
        <v>92</v>
      </c>
      <c r="E93" t="str">
        <f t="shared" si="2"/>
        <v/>
      </c>
      <c r="G93" t="str">
        <f t="shared" si="3"/>
        <v/>
      </c>
      <c r="H93" t="str">
        <f>IFERROR(VLOOKUP(G93,base!$C$2:$D$133,2,FALSE),"")</f>
        <v/>
      </c>
    </row>
    <row r="94" spans="1:8" ht="15.75" thickBot="1" x14ac:dyDescent="0.3">
      <c r="A94" s="58" t="s">
        <v>3684</v>
      </c>
      <c r="B94" s="60">
        <v>285</v>
      </c>
      <c r="C94" s="60" t="s">
        <v>43</v>
      </c>
      <c r="D94">
        <v>93</v>
      </c>
      <c r="E94" t="str">
        <f t="shared" si="2"/>
        <v/>
      </c>
      <c r="G94" t="str">
        <f t="shared" si="3"/>
        <v/>
      </c>
      <c r="H94" t="str">
        <f>IFERROR(VLOOKUP(G94,base!$C$2:$D$133,2,FALSE),"")</f>
        <v/>
      </c>
    </row>
    <row r="95" spans="1:8" ht="15.75" thickBot="1" x14ac:dyDescent="0.3">
      <c r="A95" s="58" t="s">
        <v>3683</v>
      </c>
      <c r="B95" s="60">
        <v>290</v>
      </c>
      <c r="C95" s="60" t="s">
        <v>54</v>
      </c>
      <c r="D95">
        <v>94</v>
      </c>
      <c r="E95" t="str">
        <f t="shared" si="2"/>
        <v/>
      </c>
      <c r="G95" t="str">
        <f t="shared" si="3"/>
        <v/>
      </c>
      <c r="H95" t="str">
        <f>IFERROR(VLOOKUP(G95,base!$C$2:$D$133,2,FALSE),"")</f>
        <v/>
      </c>
    </row>
    <row r="96" spans="1:8" ht="15.75" thickBot="1" x14ac:dyDescent="0.3">
      <c r="A96" s="58" t="s">
        <v>3684</v>
      </c>
      <c r="B96" s="60">
        <v>290</v>
      </c>
      <c r="C96" s="60" t="s">
        <v>54</v>
      </c>
      <c r="D96">
        <v>95</v>
      </c>
      <c r="E96" t="str">
        <f t="shared" si="2"/>
        <v/>
      </c>
      <c r="G96" t="str">
        <f t="shared" si="3"/>
        <v/>
      </c>
      <c r="H96" t="str">
        <f>IFERROR(VLOOKUP(G96,base!$C$2:$D$133,2,FALSE),"")</f>
        <v/>
      </c>
    </row>
    <row r="97" spans="1:8" ht="15.75" thickBot="1" x14ac:dyDescent="0.3">
      <c r="A97" s="58" t="s">
        <v>3683</v>
      </c>
      <c r="B97" s="60">
        <v>295</v>
      </c>
      <c r="C97" s="60" t="s">
        <v>73</v>
      </c>
      <c r="D97">
        <v>96</v>
      </c>
      <c r="E97" t="str">
        <f t="shared" si="2"/>
        <v/>
      </c>
      <c r="G97" t="str">
        <f t="shared" si="3"/>
        <v/>
      </c>
      <c r="H97" t="str">
        <f>IFERROR(VLOOKUP(G97,base!$C$2:$D$133,2,FALSE),"")</f>
        <v/>
      </c>
    </row>
    <row r="98" spans="1:8" ht="15.75" thickBot="1" x14ac:dyDescent="0.3">
      <c r="A98" s="58" t="s">
        <v>3684</v>
      </c>
      <c r="B98" s="60">
        <v>295</v>
      </c>
      <c r="C98" s="60" t="s">
        <v>73</v>
      </c>
      <c r="D98">
        <v>97</v>
      </c>
      <c r="E98" t="str">
        <f t="shared" si="2"/>
        <v/>
      </c>
      <c r="G98" t="str">
        <f t="shared" si="3"/>
        <v/>
      </c>
      <c r="H98" t="str">
        <f>IFERROR(VLOOKUP(G98,base!$C$2:$D$133,2,FALSE),"")</f>
        <v/>
      </c>
    </row>
    <row r="99" spans="1:8" ht="15.75" thickBot="1" x14ac:dyDescent="0.3">
      <c r="A99" s="58" t="s">
        <v>3683</v>
      </c>
      <c r="B99" s="60">
        <v>320</v>
      </c>
      <c r="C99" s="60" t="s">
        <v>105</v>
      </c>
      <c r="D99">
        <v>98</v>
      </c>
      <c r="E99" t="str">
        <f t="shared" si="2"/>
        <v/>
      </c>
      <c r="G99" t="str">
        <f t="shared" si="3"/>
        <v/>
      </c>
      <c r="H99" t="str">
        <f>IFERROR(VLOOKUP(G99,base!$C$2:$D$133,2,FALSE),"")</f>
        <v/>
      </c>
    </row>
    <row r="100" spans="1:8" ht="15.75" thickBot="1" x14ac:dyDescent="0.3">
      <c r="A100" s="58" t="s">
        <v>3684</v>
      </c>
      <c r="B100" s="60">
        <v>320</v>
      </c>
      <c r="C100" s="60" t="s">
        <v>105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 ht="15.75" thickBot="1" x14ac:dyDescent="0.3">
      <c r="A101" s="58" t="s">
        <v>3683</v>
      </c>
      <c r="B101" s="60">
        <v>345</v>
      </c>
      <c r="C101" s="60" t="s">
        <v>38</v>
      </c>
      <c r="D101">
        <v>100</v>
      </c>
      <c r="E101" t="str">
        <f t="shared" si="2"/>
        <v/>
      </c>
      <c r="G101" t="str">
        <f t="shared" si="3"/>
        <v/>
      </c>
      <c r="H101" t="str">
        <f>IFERROR(VLOOKUP(G101,base!$C$2:$D$133,2,FALSE),"")</f>
        <v/>
      </c>
    </row>
    <row r="102" spans="1:8" ht="15.75" thickBot="1" x14ac:dyDescent="0.3">
      <c r="A102" s="58" t="s">
        <v>3684</v>
      </c>
      <c r="B102" s="60">
        <v>345</v>
      </c>
      <c r="C102" s="60" t="s">
        <v>38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 ht="15.75" thickBot="1" x14ac:dyDescent="0.3">
      <c r="A103" s="58" t="s">
        <v>3683</v>
      </c>
      <c r="B103" s="60">
        <v>350</v>
      </c>
      <c r="C103" s="60" t="s">
        <v>74</v>
      </c>
      <c r="D103">
        <v>102</v>
      </c>
      <c r="E103" t="str">
        <f t="shared" si="2"/>
        <v/>
      </c>
      <c r="G103" t="str">
        <f t="shared" si="3"/>
        <v/>
      </c>
      <c r="H103" t="str">
        <f>IFERROR(VLOOKUP(G103,base!$C$2:$D$133,2,FALSE),"")</f>
        <v/>
      </c>
    </row>
    <row r="104" spans="1:8" ht="15.75" thickBot="1" x14ac:dyDescent="0.3">
      <c r="A104" s="58" t="s">
        <v>3684</v>
      </c>
      <c r="B104" s="60">
        <v>350</v>
      </c>
      <c r="C104" s="60" t="s">
        <v>74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 ht="15.75" thickBot="1" x14ac:dyDescent="0.3">
      <c r="A105" s="58" t="s">
        <v>3683</v>
      </c>
      <c r="B105" s="60">
        <v>360</v>
      </c>
      <c r="C105" s="60" t="s">
        <v>147</v>
      </c>
      <c r="D105">
        <v>104</v>
      </c>
      <c r="E105" t="str">
        <f t="shared" si="2"/>
        <v/>
      </c>
      <c r="G105" t="str">
        <f t="shared" si="3"/>
        <v/>
      </c>
      <c r="H105" t="str">
        <f>IFERROR(VLOOKUP(G105,base!$C$2:$D$133,2,FALSE),"")</f>
        <v/>
      </c>
    </row>
    <row r="106" spans="1:8" ht="15.75" thickBot="1" x14ac:dyDescent="0.3">
      <c r="A106" s="58" t="s">
        <v>3684</v>
      </c>
      <c r="B106" s="60">
        <v>360</v>
      </c>
      <c r="C106" s="60" t="s">
        <v>147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 ht="15.75" thickBot="1" x14ac:dyDescent="0.3">
      <c r="A107" s="58" t="s">
        <v>3683</v>
      </c>
      <c r="B107" s="60">
        <v>380</v>
      </c>
      <c r="C107" s="60" t="s">
        <v>70</v>
      </c>
      <c r="D107">
        <v>106</v>
      </c>
      <c r="E107" t="str">
        <f t="shared" si="2"/>
        <v/>
      </c>
      <c r="G107" t="str">
        <f t="shared" si="3"/>
        <v/>
      </c>
      <c r="H107" t="str">
        <f>IFERROR(VLOOKUP(G107,base!$C$2:$D$133,2,FALSE),"")</f>
        <v/>
      </c>
    </row>
    <row r="108" spans="1:8" ht="15.75" thickBot="1" x14ac:dyDescent="0.3">
      <c r="A108" s="58" t="s">
        <v>3684</v>
      </c>
      <c r="B108" s="60">
        <v>380</v>
      </c>
      <c r="C108" s="60" t="s">
        <v>70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 ht="15.75" thickBot="1" x14ac:dyDescent="0.3">
      <c r="A109" s="58" t="s">
        <v>3683</v>
      </c>
      <c r="B109" s="60">
        <v>390</v>
      </c>
      <c r="C109" s="60" t="s">
        <v>52</v>
      </c>
      <c r="D109">
        <v>108</v>
      </c>
      <c r="E109" t="str">
        <f t="shared" si="2"/>
        <v/>
      </c>
      <c r="G109" t="str">
        <f t="shared" si="3"/>
        <v/>
      </c>
      <c r="H109" t="str">
        <f>IFERROR(VLOOKUP(G109,base!$C$2:$D$133,2,FALSE),"")</f>
        <v/>
      </c>
    </row>
    <row r="110" spans="1:8" ht="15.75" thickBot="1" x14ac:dyDescent="0.3">
      <c r="A110" s="58" t="s">
        <v>3684</v>
      </c>
      <c r="B110" s="60">
        <v>390</v>
      </c>
      <c r="C110" s="60" t="s">
        <v>52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 ht="15.75" thickBot="1" x14ac:dyDescent="0.3">
      <c r="A111" s="58" t="s">
        <v>3683</v>
      </c>
      <c r="B111" s="60">
        <v>395</v>
      </c>
      <c r="C111" s="60" t="s">
        <v>57</v>
      </c>
      <c r="D111">
        <v>110</v>
      </c>
      <c r="E111" t="str">
        <f t="shared" si="2"/>
        <v/>
      </c>
      <c r="G111" t="str">
        <f t="shared" si="3"/>
        <v/>
      </c>
      <c r="H111" t="str">
        <f>IFERROR(VLOOKUP(G111,base!$C$2:$D$133,2,FALSE),"")</f>
        <v/>
      </c>
    </row>
    <row r="112" spans="1:8" ht="15.75" thickBot="1" x14ac:dyDescent="0.3">
      <c r="A112" s="58" t="s">
        <v>3684</v>
      </c>
      <c r="B112" s="60">
        <v>395</v>
      </c>
      <c r="C112" s="60" t="s">
        <v>57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 ht="15.75" thickBot="1" x14ac:dyDescent="0.3">
      <c r="A113" s="58" t="s">
        <v>3683</v>
      </c>
      <c r="B113" s="60">
        <v>397</v>
      </c>
      <c r="C113" s="60" t="s">
        <v>56</v>
      </c>
      <c r="D113">
        <v>112</v>
      </c>
      <c r="E113" t="str">
        <f t="shared" si="2"/>
        <v/>
      </c>
      <c r="G113" t="str">
        <f t="shared" si="3"/>
        <v/>
      </c>
      <c r="H113" t="str">
        <f>IFERROR(VLOOKUP(G113,base!$C$2:$D$133,2,FALSE),"")</f>
        <v/>
      </c>
    </row>
    <row r="114" spans="1:8" ht="15.75" thickBot="1" x14ac:dyDescent="0.3">
      <c r="A114" s="58" t="s">
        <v>3684</v>
      </c>
      <c r="B114" s="60">
        <v>397</v>
      </c>
      <c r="C114" s="60" t="s">
        <v>56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 ht="15.75" thickBot="1" x14ac:dyDescent="0.3">
      <c r="A115" s="58" t="s">
        <v>3683</v>
      </c>
      <c r="B115" s="60">
        <v>400</v>
      </c>
      <c r="C115" s="60" t="s">
        <v>59</v>
      </c>
      <c r="D115">
        <v>114</v>
      </c>
      <c r="E115" t="str">
        <f t="shared" si="2"/>
        <v/>
      </c>
      <c r="G115" t="str">
        <f t="shared" si="3"/>
        <v/>
      </c>
      <c r="H115" t="str">
        <f>IFERROR(VLOOKUP(G115,base!$C$2:$D$133,2,FALSE),"")</f>
        <v/>
      </c>
    </row>
    <row r="116" spans="1:8" ht="15.75" thickBot="1" x14ac:dyDescent="0.3">
      <c r="A116" s="58" t="s">
        <v>3684</v>
      </c>
      <c r="B116" s="60">
        <v>400</v>
      </c>
      <c r="C116" s="60" t="s">
        <v>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 ht="15.75" thickBot="1" x14ac:dyDescent="0.3">
      <c r="A117" s="58" t="s">
        <v>3683</v>
      </c>
      <c r="B117" s="60">
        <v>405</v>
      </c>
      <c r="C117" s="60" t="s">
        <v>55</v>
      </c>
      <c r="D117">
        <v>116</v>
      </c>
      <c r="E117" t="str">
        <f t="shared" si="2"/>
        <v/>
      </c>
      <c r="G117" t="str">
        <f t="shared" si="3"/>
        <v/>
      </c>
      <c r="H117" t="str">
        <f>IFERROR(VLOOKUP(G117,base!$C$2:$D$133,2,FALSE),"")</f>
        <v/>
      </c>
    </row>
    <row r="118" spans="1:8" ht="15.75" thickBot="1" x14ac:dyDescent="0.3">
      <c r="A118" s="58" t="s">
        <v>3684</v>
      </c>
      <c r="B118" s="60">
        <v>405</v>
      </c>
      <c r="C118" s="60" t="s">
        <v>55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 ht="15.75" thickBot="1" x14ac:dyDescent="0.3">
      <c r="A119" s="58" t="s">
        <v>3683</v>
      </c>
      <c r="B119" s="60">
        <v>410</v>
      </c>
      <c r="C119" s="60" t="s">
        <v>49</v>
      </c>
      <c r="D119">
        <v>118</v>
      </c>
      <c r="E119" t="str">
        <f t="shared" si="2"/>
        <v/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58" t="s">
        <v>3684</v>
      </c>
      <c r="B120" s="60">
        <v>410</v>
      </c>
      <c r="C120" s="60" t="s">
        <v>49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58" t="s">
        <v>3683</v>
      </c>
      <c r="B121" s="60">
        <v>420</v>
      </c>
      <c r="C121" s="60" t="s">
        <v>40</v>
      </c>
      <c r="D121">
        <v>120</v>
      </c>
      <c r="E121" t="str">
        <f t="shared" si="2"/>
        <v/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58" t="s">
        <v>3684</v>
      </c>
      <c r="B122" s="60">
        <v>420</v>
      </c>
      <c r="C122" s="60" t="s">
        <v>40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58" t="s">
        <v>3683</v>
      </c>
      <c r="B123" s="60">
        <v>428</v>
      </c>
      <c r="C123" s="60" t="s">
        <v>48</v>
      </c>
      <c r="D123">
        <v>122</v>
      </c>
      <c r="E123" t="str">
        <f t="shared" si="2"/>
        <v/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58" t="s">
        <v>3684</v>
      </c>
      <c r="B124" s="60">
        <v>428</v>
      </c>
      <c r="C124" s="60" t="s">
        <v>48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58" t="s">
        <v>3683</v>
      </c>
      <c r="B125" s="60">
        <v>435</v>
      </c>
      <c r="C125" s="60" t="s">
        <v>58</v>
      </c>
      <c r="D125">
        <v>124</v>
      </c>
      <c r="E125" t="str">
        <f t="shared" si="2"/>
        <v/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58" t="s">
        <v>3684</v>
      </c>
      <c r="B126" s="60">
        <v>435</v>
      </c>
      <c r="C126" s="60" t="s">
        <v>58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58" t="s">
        <v>3683</v>
      </c>
      <c r="B127" s="60">
        <v>440</v>
      </c>
      <c r="C127" s="60" t="s">
        <v>84</v>
      </c>
      <c r="D127">
        <v>126</v>
      </c>
      <c r="E127" t="str">
        <f t="shared" si="2"/>
        <v/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58" t="s">
        <v>3684</v>
      </c>
      <c r="B128" s="60">
        <v>440</v>
      </c>
      <c r="C128" s="60" t="s">
        <v>84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58" t="s">
        <v>3683</v>
      </c>
      <c r="B129" s="60">
        <v>445</v>
      </c>
      <c r="C129" s="60" t="s">
        <v>47</v>
      </c>
      <c r="D129">
        <v>128</v>
      </c>
      <c r="E129" t="str">
        <f t="shared" si="2"/>
        <v/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58" t="s">
        <v>3684</v>
      </c>
      <c r="B130" s="60">
        <v>445</v>
      </c>
      <c r="C130" s="60" t="s">
        <v>47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58" t="s">
        <v>3683</v>
      </c>
      <c r="B131" s="60">
        <v>450</v>
      </c>
      <c r="C131" s="60" t="s">
        <v>85</v>
      </c>
      <c r="D131">
        <v>130</v>
      </c>
      <c r="E131" t="str">
        <f t="shared" ref="E131:E194" si="4">IF(A131=$F$2,B131,"")</f>
        <v/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58" t="s">
        <v>3684</v>
      </c>
      <c r="B132" s="60">
        <v>450</v>
      </c>
      <c r="C132" s="60" t="s">
        <v>85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58" t="s">
        <v>3683</v>
      </c>
      <c r="B133" s="60">
        <v>452</v>
      </c>
      <c r="C133" s="60" t="s">
        <v>32</v>
      </c>
      <c r="D133">
        <v>132</v>
      </c>
      <c r="E133" t="str">
        <f t="shared" si="4"/>
        <v/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58" t="s">
        <v>3684</v>
      </c>
      <c r="B134" s="60">
        <v>452</v>
      </c>
      <c r="C134" s="60" t="s">
        <v>32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58" t="s">
        <v>3683</v>
      </c>
      <c r="B135" s="60">
        <v>460</v>
      </c>
      <c r="C135" s="60" t="s">
        <v>89</v>
      </c>
      <c r="D135">
        <v>134</v>
      </c>
      <c r="E135" t="str">
        <f t="shared" si="4"/>
        <v/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58" t="s">
        <v>3684</v>
      </c>
      <c r="B136" s="60">
        <v>460</v>
      </c>
      <c r="C136" s="60" t="s">
        <v>89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58" t="s">
        <v>3683</v>
      </c>
      <c r="B137" s="60">
        <v>461</v>
      </c>
      <c r="C137" s="60" t="s">
        <v>98</v>
      </c>
      <c r="D137">
        <v>136</v>
      </c>
      <c r="E137" t="str">
        <f t="shared" si="4"/>
        <v/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58" t="s">
        <v>3684</v>
      </c>
      <c r="B138" s="60">
        <v>461</v>
      </c>
      <c r="C138" s="60" t="s">
        <v>98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58" t="s">
        <v>3683</v>
      </c>
      <c r="B139" s="60">
        <v>463</v>
      </c>
      <c r="C139" s="60" t="s">
        <v>99</v>
      </c>
      <c r="D139">
        <v>138</v>
      </c>
      <c r="E139" t="str">
        <f t="shared" si="4"/>
        <v/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58" t="s">
        <v>3684</v>
      </c>
      <c r="B140" s="60">
        <v>463</v>
      </c>
      <c r="C140" s="60" t="s">
        <v>99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58" t="s">
        <v>3683</v>
      </c>
      <c r="B141" s="60">
        <v>465</v>
      </c>
      <c r="C141" s="60" t="s">
        <v>64</v>
      </c>
      <c r="D141">
        <v>140</v>
      </c>
      <c r="E141" t="str">
        <f t="shared" si="4"/>
        <v/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58" t="s">
        <v>3684</v>
      </c>
      <c r="B142" s="60">
        <v>465</v>
      </c>
      <c r="C142" s="60" t="s">
        <v>64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58" t="s">
        <v>3683</v>
      </c>
      <c r="B143" s="60">
        <v>475</v>
      </c>
      <c r="C143" s="60" t="s">
        <v>67</v>
      </c>
      <c r="D143">
        <v>142</v>
      </c>
      <c r="E143" t="str">
        <f t="shared" si="4"/>
        <v/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58" t="s">
        <v>3684</v>
      </c>
      <c r="B144" s="60">
        <v>475</v>
      </c>
      <c r="C144" s="60" t="s">
        <v>67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58" t="s">
        <v>3683</v>
      </c>
      <c r="B145" s="60">
        <v>480</v>
      </c>
      <c r="C145" s="60" t="s">
        <v>83</v>
      </c>
      <c r="D145">
        <v>144</v>
      </c>
      <c r="E145" t="str">
        <f t="shared" si="4"/>
        <v/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58" t="s">
        <v>3684</v>
      </c>
      <c r="B146" s="60">
        <v>480</v>
      </c>
      <c r="C146" s="60" t="s">
        <v>83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58" t="s">
        <v>3683</v>
      </c>
      <c r="B147" s="60">
        <v>495</v>
      </c>
      <c r="C147" s="60" t="s">
        <v>150</v>
      </c>
      <c r="D147">
        <v>146</v>
      </c>
      <c r="E147" t="str">
        <f t="shared" si="4"/>
        <v/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58" t="s">
        <v>3684</v>
      </c>
      <c r="B148" s="60">
        <v>495</v>
      </c>
      <c r="C148" s="60" t="s">
        <v>150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58" t="s">
        <v>3683</v>
      </c>
      <c r="B149" s="60">
        <v>505</v>
      </c>
      <c r="C149" s="60" t="s">
        <v>93</v>
      </c>
      <c r="D149">
        <v>148</v>
      </c>
      <c r="E149" t="str">
        <f t="shared" si="4"/>
        <v/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58" t="s">
        <v>3684</v>
      </c>
      <c r="B150" s="60">
        <v>505</v>
      </c>
      <c r="C150" s="60" t="s">
        <v>93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58" t="s">
        <v>3683</v>
      </c>
      <c r="B151" s="60">
        <v>510</v>
      </c>
      <c r="C151" s="60" t="s">
        <v>106</v>
      </c>
      <c r="D151">
        <v>150</v>
      </c>
      <c r="E151" t="str">
        <f t="shared" si="4"/>
        <v/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58" t="s">
        <v>3684</v>
      </c>
      <c r="B152" s="60">
        <v>510</v>
      </c>
      <c r="C152" s="60" t="s">
        <v>106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58" t="s">
        <v>3683</v>
      </c>
      <c r="B153" s="60">
        <v>515</v>
      </c>
      <c r="C153" s="60" t="s">
        <v>60</v>
      </c>
      <c r="D153">
        <v>152</v>
      </c>
      <c r="E153" t="str">
        <f t="shared" si="4"/>
        <v/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58" t="s">
        <v>3684</v>
      </c>
      <c r="B154" s="60">
        <v>515</v>
      </c>
      <c r="C154" s="60" t="s">
        <v>60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58" t="s">
        <v>3683</v>
      </c>
      <c r="B155" s="60">
        <v>535</v>
      </c>
      <c r="C155" s="60" t="s">
        <v>35</v>
      </c>
      <c r="D155">
        <v>154</v>
      </c>
      <c r="E155" t="str">
        <f t="shared" si="4"/>
        <v/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58" t="s">
        <v>3684</v>
      </c>
      <c r="B156" s="60">
        <v>535</v>
      </c>
      <c r="C156" s="60" t="s">
        <v>35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58" t="s">
        <v>3683</v>
      </c>
      <c r="B157" s="60">
        <v>540</v>
      </c>
      <c r="C157" s="60" t="s">
        <v>68</v>
      </c>
      <c r="D157">
        <v>156</v>
      </c>
      <c r="E157" t="str">
        <f t="shared" si="4"/>
        <v/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58" t="s">
        <v>3684</v>
      </c>
      <c r="B158" s="60">
        <v>540</v>
      </c>
      <c r="C158" s="60" t="s">
        <v>68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58" t="s">
        <v>3683</v>
      </c>
      <c r="B159" s="60">
        <v>548</v>
      </c>
      <c r="C159" s="60" t="s">
        <v>76</v>
      </c>
      <c r="D159">
        <v>158</v>
      </c>
      <c r="E159" t="str">
        <f t="shared" si="4"/>
        <v/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58" t="s">
        <v>3684</v>
      </c>
      <c r="B160" s="60">
        <v>548</v>
      </c>
      <c r="C160" s="60" t="s">
        <v>76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58" t="s">
        <v>3683</v>
      </c>
      <c r="B161" s="60">
        <v>550</v>
      </c>
      <c r="C161" s="60" t="s">
        <v>77</v>
      </c>
      <c r="D161">
        <v>160</v>
      </c>
      <c r="E161" t="str">
        <f t="shared" si="4"/>
        <v/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58" t="s">
        <v>3684</v>
      </c>
      <c r="B162" s="60">
        <v>550</v>
      </c>
      <c r="C162" s="60" t="s">
        <v>77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58" t="s">
        <v>3683</v>
      </c>
      <c r="B163" s="60">
        <v>555</v>
      </c>
      <c r="C163" s="60" t="s">
        <v>80</v>
      </c>
      <c r="D163">
        <v>162</v>
      </c>
      <c r="E163" t="str">
        <f t="shared" si="4"/>
        <v/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58" t="s">
        <v>3684</v>
      </c>
      <c r="B164" s="60">
        <v>555</v>
      </c>
      <c r="C164" s="60" t="s">
        <v>80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58" t="s">
        <v>3683</v>
      </c>
      <c r="B165" s="60">
        <v>565</v>
      </c>
      <c r="C165" s="60" t="s">
        <v>53</v>
      </c>
      <c r="D165">
        <v>164</v>
      </c>
      <c r="E165" t="str">
        <f t="shared" si="4"/>
        <v/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58" t="s">
        <v>3684</v>
      </c>
      <c r="B166" s="60">
        <v>565</v>
      </c>
      <c r="C166" s="60" t="s">
        <v>53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58" t="s">
        <v>3683</v>
      </c>
      <c r="B167" s="60">
        <v>580</v>
      </c>
      <c r="C167" s="60" t="s">
        <v>79</v>
      </c>
      <c r="D167">
        <v>166</v>
      </c>
      <c r="E167" t="str">
        <f t="shared" si="4"/>
        <v/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58" t="s">
        <v>3684</v>
      </c>
      <c r="B168" s="60">
        <v>580</v>
      </c>
      <c r="C168" s="60" t="s">
        <v>79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58" t="s">
        <v>3683</v>
      </c>
      <c r="B169" s="60">
        <v>593</v>
      </c>
      <c r="C169" s="60" t="s">
        <v>44</v>
      </c>
      <c r="D169">
        <v>168</v>
      </c>
      <c r="E169" t="str">
        <f t="shared" si="4"/>
        <v/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58" t="s">
        <v>3684</v>
      </c>
      <c r="B170" s="60">
        <v>593</v>
      </c>
      <c r="C170" s="60" t="s">
        <v>44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58" t="s">
        <v>3683</v>
      </c>
      <c r="B171" s="60">
        <v>595</v>
      </c>
      <c r="C171" s="60" t="s">
        <v>148</v>
      </c>
      <c r="D171">
        <v>170</v>
      </c>
      <c r="E171" t="str">
        <f t="shared" si="4"/>
        <v/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58" t="s">
        <v>3684</v>
      </c>
      <c r="B172" s="60">
        <v>595</v>
      </c>
      <c r="C172" s="60" t="s">
        <v>148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58" t="s">
        <v>3683</v>
      </c>
      <c r="B173" s="60">
        <v>600</v>
      </c>
      <c r="C173" s="60" t="s">
        <v>82</v>
      </c>
      <c r="D173">
        <v>172</v>
      </c>
      <c r="E173" t="str">
        <f t="shared" si="4"/>
        <v/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58" t="s">
        <v>3684</v>
      </c>
      <c r="B174" s="60">
        <v>600</v>
      </c>
      <c r="C174" s="60" t="s">
        <v>82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58" t="s">
        <v>3683</v>
      </c>
      <c r="B175" s="60">
        <v>685</v>
      </c>
      <c r="C175" s="60" t="s">
        <v>78</v>
      </c>
      <c r="D175">
        <v>174</v>
      </c>
      <c r="E175" t="str">
        <f t="shared" si="4"/>
        <v/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58" t="s">
        <v>3684</v>
      </c>
      <c r="B176" s="60">
        <v>685</v>
      </c>
      <c r="C176" s="60" t="s">
        <v>78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58" t="s">
        <v>3683</v>
      </c>
      <c r="B177" s="60">
        <v>736</v>
      </c>
      <c r="C177" s="60" t="s">
        <v>3789</v>
      </c>
      <c r="D177">
        <v>176</v>
      </c>
      <c r="E177" t="str">
        <f t="shared" si="4"/>
        <v/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58" t="s">
        <v>3684</v>
      </c>
      <c r="B178" s="60">
        <v>736</v>
      </c>
      <c r="C178" s="60" t="s">
        <v>3789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58" t="s">
        <v>3683</v>
      </c>
      <c r="B179" s="60">
        <v>745</v>
      </c>
      <c r="C179" s="60" t="s">
        <v>108</v>
      </c>
      <c r="D179">
        <v>178</v>
      </c>
      <c r="E179" t="str">
        <f t="shared" si="4"/>
        <v/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58" t="s">
        <v>3684</v>
      </c>
      <c r="B180" s="60">
        <v>745</v>
      </c>
      <c r="C180" s="60" t="s">
        <v>108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58" t="s">
        <v>3683</v>
      </c>
      <c r="B181" s="60">
        <v>748</v>
      </c>
      <c r="C181" s="60" t="s">
        <v>81</v>
      </c>
      <c r="D181">
        <v>180</v>
      </c>
      <c r="E181" t="str">
        <f t="shared" si="4"/>
        <v/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58" t="s">
        <v>3684</v>
      </c>
      <c r="B182" s="60">
        <v>748</v>
      </c>
      <c r="C182" s="60" t="s">
        <v>81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58" t="s">
        <v>3683</v>
      </c>
      <c r="B183" s="60">
        <v>750</v>
      </c>
      <c r="C183" s="60" t="s">
        <v>97</v>
      </c>
      <c r="D183">
        <v>182</v>
      </c>
      <c r="E183" t="str">
        <f t="shared" si="4"/>
        <v/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58" t="s">
        <v>3684</v>
      </c>
      <c r="B184" s="60">
        <v>750</v>
      </c>
      <c r="C184" s="60" t="s">
        <v>97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58" t="s">
        <v>3683</v>
      </c>
      <c r="B185" s="60">
        <v>754</v>
      </c>
      <c r="C185" s="60" t="s">
        <v>51</v>
      </c>
      <c r="D185">
        <v>184</v>
      </c>
      <c r="E185" t="str">
        <f t="shared" si="4"/>
        <v/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58" t="s">
        <v>3684</v>
      </c>
      <c r="B186" s="60">
        <v>754</v>
      </c>
      <c r="C186" s="60" t="s">
        <v>51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58" t="s">
        <v>3683</v>
      </c>
      <c r="B187" s="60">
        <v>757</v>
      </c>
      <c r="C187" s="60" t="s">
        <v>39</v>
      </c>
      <c r="D187">
        <v>186</v>
      </c>
      <c r="E187" t="str">
        <f t="shared" si="4"/>
        <v/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58" t="s">
        <v>3684</v>
      </c>
      <c r="B188" s="60">
        <v>757</v>
      </c>
      <c r="C188" s="60" t="s">
        <v>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58" t="s">
        <v>3683</v>
      </c>
      <c r="B189" s="60">
        <v>758</v>
      </c>
      <c r="C189" s="60" t="s">
        <v>36</v>
      </c>
      <c r="D189">
        <v>188</v>
      </c>
      <c r="E189" t="str">
        <f t="shared" si="4"/>
        <v/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58" t="s">
        <v>3684</v>
      </c>
      <c r="B190" s="60">
        <v>758</v>
      </c>
      <c r="C190" s="60" t="s">
        <v>36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58" t="s">
        <v>3683</v>
      </c>
      <c r="B191" s="60">
        <v>760</v>
      </c>
      <c r="C191" s="60" t="s">
        <v>33</v>
      </c>
      <c r="D191">
        <v>190</v>
      </c>
      <c r="E191" t="str">
        <f t="shared" si="4"/>
        <v/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58" t="s">
        <v>3684</v>
      </c>
      <c r="B192" s="60">
        <v>760</v>
      </c>
      <c r="C192" s="60" t="s">
        <v>33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58" t="s">
        <v>3683</v>
      </c>
      <c r="B193" s="60">
        <v>773</v>
      </c>
      <c r="C193" s="60" t="s">
        <v>23</v>
      </c>
      <c r="D193">
        <v>192</v>
      </c>
      <c r="E193" t="str">
        <f t="shared" si="4"/>
        <v/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58" t="s">
        <v>3684</v>
      </c>
      <c r="B194" s="60">
        <v>773</v>
      </c>
      <c r="C194" s="60" t="s">
        <v>23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58" t="s">
        <v>3683</v>
      </c>
      <c r="B195" s="60">
        <v>775</v>
      </c>
      <c r="C195" s="60" t="s">
        <v>22</v>
      </c>
      <c r="D195">
        <v>194</v>
      </c>
      <c r="E195" t="str">
        <f t="shared" ref="E195:E250" si="6">IF(A195=$F$2,B195,"")</f>
        <v/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58" t="s">
        <v>3684</v>
      </c>
      <c r="B196" s="60">
        <v>775</v>
      </c>
      <c r="C196" s="60" t="s">
        <v>22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58" t="s">
        <v>3683</v>
      </c>
      <c r="B197" s="60">
        <v>779</v>
      </c>
      <c r="C197" s="60" t="s">
        <v>29</v>
      </c>
      <c r="D197">
        <v>196</v>
      </c>
      <c r="E197" t="str">
        <f t="shared" si="6"/>
        <v/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58" t="s">
        <v>3684</v>
      </c>
      <c r="B198" s="60">
        <v>779</v>
      </c>
      <c r="C198" s="60" t="s">
        <v>29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58" t="s">
        <v>3683</v>
      </c>
      <c r="B199" s="60">
        <v>784</v>
      </c>
      <c r="C199" s="60" t="s">
        <v>24</v>
      </c>
      <c r="D199">
        <v>198</v>
      </c>
      <c r="E199" t="str">
        <f t="shared" si="6"/>
        <v/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58" t="s">
        <v>3684</v>
      </c>
      <c r="B200" s="60">
        <v>784</v>
      </c>
      <c r="C200" s="60" t="s">
        <v>24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58" t="s">
        <v>3683</v>
      </c>
      <c r="B201" s="60">
        <v>788</v>
      </c>
      <c r="C201" s="60" t="s">
        <v>21</v>
      </c>
      <c r="D201">
        <v>200</v>
      </c>
      <c r="E201" t="str">
        <f t="shared" si="6"/>
        <v/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58" t="s">
        <v>3684</v>
      </c>
      <c r="B202" s="60">
        <v>788</v>
      </c>
      <c r="C202" s="60" t="s">
        <v>21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58" t="s">
        <v>3683</v>
      </c>
      <c r="B203" s="60">
        <v>792</v>
      </c>
      <c r="C203" s="60" t="s">
        <v>26</v>
      </c>
      <c r="D203">
        <v>202</v>
      </c>
      <c r="E203" t="str">
        <f t="shared" si="6"/>
        <v/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58" t="s">
        <v>3684</v>
      </c>
      <c r="B204" s="60">
        <v>792</v>
      </c>
      <c r="C204" s="60" t="s">
        <v>26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58" t="s">
        <v>3683</v>
      </c>
      <c r="B205" s="60">
        <v>796</v>
      </c>
      <c r="C205" s="60" t="s">
        <v>25</v>
      </c>
      <c r="D205">
        <v>204</v>
      </c>
      <c r="E205" t="str">
        <f t="shared" si="6"/>
        <v/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58" t="s">
        <v>3684</v>
      </c>
      <c r="B206" s="60">
        <v>796</v>
      </c>
      <c r="C206" s="60" t="s">
        <v>25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58" t="s">
        <v>3683</v>
      </c>
      <c r="B207" s="60">
        <v>802</v>
      </c>
      <c r="C207" s="60" t="s">
        <v>27</v>
      </c>
      <c r="D207">
        <v>206</v>
      </c>
      <c r="E207" t="str">
        <f t="shared" si="6"/>
        <v/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58" t="s">
        <v>3684</v>
      </c>
      <c r="B208" s="60">
        <v>802</v>
      </c>
      <c r="C208" s="60" t="s">
        <v>27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58" t="s">
        <v>3683</v>
      </c>
      <c r="B209" s="60">
        <v>803</v>
      </c>
      <c r="C209" s="60" t="s">
        <v>28</v>
      </c>
      <c r="D209">
        <v>208</v>
      </c>
      <c r="E209" t="str">
        <f t="shared" si="6"/>
        <v/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58" t="s">
        <v>3684</v>
      </c>
      <c r="B210" s="60">
        <v>803</v>
      </c>
      <c r="C210" s="60" t="s">
        <v>28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58" t="s">
        <v>3683</v>
      </c>
      <c r="B211" s="60">
        <v>805</v>
      </c>
      <c r="C211" s="60" t="s">
        <v>46</v>
      </c>
      <c r="D211">
        <v>210</v>
      </c>
      <c r="E211" t="str">
        <f t="shared" si="6"/>
        <v/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58" t="s">
        <v>3684</v>
      </c>
      <c r="B212" s="60">
        <v>805</v>
      </c>
      <c r="C212" s="60" t="s">
        <v>46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58" t="s">
        <v>3683</v>
      </c>
      <c r="B213" s="60">
        <v>820</v>
      </c>
      <c r="C213" s="60" t="s">
        <v>66</v>
      </c>
      <c r="D213">
        <v>212</v>
      </c>
      <c r="E213" t="str">
        <f t="shared" si="6"/>
        <v/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58" t="s">
        <v>3684</v>
      </c>
      <c r="B214" s="60">
        <v>820</v>
      </c>
      <c r="C214" s="60" t="s">
        <v>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58" t="s">
        <v>3683</v>
      </c>
      <c r="B215" s="60">
        <v>830</v>
      </c>
      <c r="C215" s="60" t="s">
        <v>69</v>
      </c>
      <c r="D215">
        <v>214</v>
      </c>
      <c r="E215" t="str">
        <f t="shared" si="6"/>
        <v/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58" t="s">
        <v>3684</v>
      </c>
      <c r="B216" s="60">
        <v>830</v>
      </c>
      <c r="C216" s="60" t="s">
        <v>69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58" t="s">
        <v>3683</v>
      </c>
      <c r="B217" s="60">
        <v>855</v>
      </c>
      <c r="C217" s="60" t="s">
        <v>42</v>
      </c>
      <c r="D217">
        <v>216</v>
      </c>
      <c r="E217" t="str">
        <f t="shared" si="6"/>
        <v/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58" t="s">
        <v>3684</v>
      </c>
      <c r="B218" s="60">
        <v>855</v>
      </c>
      <c r="C218" s="60" t="s">
        <v>42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58" t="s">
        <v>3683</v>
      </c>
      <c r="B219" s="60">
        <v>870</v>
      </c>
      <c r="C219" s="60" t="s">
        <v>62</v>
      </c>
      <c r="D219">
        <v>218</v>
      </c>
      <c r="E219" t="str">
        <f t="shared" si="6"/>
        <v/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58" t="s">
        <v>3684</v>
      </c>
      <c r="B220" s="60">
        <v>870</v>
      </c>
      <c r="C220" s="60" t="s">
        <v>62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58" t="s">
        <v>3683</v>
      </c>
      <c r="B221" s="60">
        <v>880</v>
      </c>
      <c r="C221" s="60" t="s">
        <v>100</v>
      </c>
      <c r="D221">
        <v>220</v>
      </c>
      <c r="E221" t="str">
        <f t="shared" si="6"/>
        <v/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58" t="s">
        <v>3684</v>
      </c>
      <c r="B222" s="60">
        <v>880</v>
      </c>
      <c r="C222" s="60" t="s">
        <v>100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58" t="s">
        <v>3683</v>
      </c>
      <c r="B223" s="60">
        <v>882</v>
      </c>
      <c r="C223" s="60" t="s">
        <v>104</v>
      </c>
      <c r="D223">
        <v>222</v>
      </c>
      <c r="E223" t="str">
        <f t="shared" si="6"/>
        <v/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58" t="s">
        <v>3684</v>
      </c>
      <c r="B224" s="60">
        <v>882</v>
      </c>
      <c r="C224" s="60" t="s">
        <v>104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58" t="s">
        <v>3683</v>
      </c>
      <c r="B225" s="60">
        <v>884</v>
      </c>
      <c r="C225" s="60" t="s">
        <v>102</v>
      </c>
      <c r="D225">
        <v>224</v>
      </c>
      <c r="E225" t="str">
        <f t="shared" si="6"/>
        <v/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58" t="s">
        <v>3684</v>
      </c>
      <c r="B226" s="60">
        <v>884</v>
      </c>
      <c r="C226" s="60" t="s">
        <v>102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58" t="s">
        <v>3683</v>
      </c>
      <c r="B227" s="60">
        <v>886</v>
      </c>
      <c r="C227" s="60" t="s">
        <v>101</v>
      </c>
      <c r="D227">
        <v>226</v>
      </c>
      <c r="E227" t="str">
        <f t="shared" si="6"/>
        <v/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58" t="s">
        <v>3684</v>
      </c>
      <c r="B228" s="60">
        <v>886</v>
      </c>
      <c r="C228" s="60" t="s">
        <v>101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58" t="s">
        <v>3683</v>
      </c>
      <c r="B229" s="60">
        <v>888</v>
      </c>
      <c r="C229" s="60" t="s">
        <v>103</v>
      </c>
      <c r="D229">
        <v>228</v>
      </c>
      <c r="E229" t="str">
        <f t="shared" si="6"/>
        <v/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58" t="s">
        <v>3684</v>
      </c>
      <c r="B230" s="60">
        <v>888</v>
      </c>
      <c r="C230" s="60" t="s">
        <v>103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58" t="s">
        <v>3683</v>
      </c>
      <c r="B231" s="60">
        <v>890</v>
      </c>
      <c r="C231" s="60" t="s">
        <v>95</v>
      </c>
      <c r="D231">
        <v>230</v>
      </c>
      <c r="E231" t="str">
        <f t="shared" si="6"/>
        <v/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58" t="s">
        <v>3684</v>
      </c>
      <c r="B232" s="60">
        <v>890</v>
      </c>
      <c r="C232" s="60" t="s">
        <v>95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58" t="s">
        <v>3684</v>
      </c>
      <c r="B233" s="60">
        <v>905</v>
      </c>
      <c r="C233" s="60" t="s">
        <v>138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58" t="s">
        <v>3681</v>
      </c>
      <c r="B234" s="60">
        <v>905</v>
      </c>
      <c r="C234" s="60" t="s">
        <v>138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58" t="s">
        <v>3683</v>
      </c>
      <c r="B235" s="60">
        <v>910</v>
      </c>
      <c r="C235" s="60" t="s">
        <v>63</v>
      </c>
      <c r="D235">
        <v>234</v>
      </c>
      <c r="E235" t="str">
        <f t="shared" si="6"/>
        <v/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58" t="s">
        <v>3684</v>
      </c>
      <c r="B236" s="60">
        <v>910</v>
      </c>
      <c r="C236" s="60" t="s">
        <v>63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58" t="s">
        <v>3683</v>
      </c>
      <c r="B237" s="60">
        <v>930</v>
      </c>
      <c r="C237" s="60" t="s">
        <v>75</v>
      </c>
      <c r="D237">
        <v>236</v>
      </c>
      <c r="E237" t="str">
        <f t="shared" si="6"/>
        <v/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58" t="s">
        <v>3684</v>
      </c>
      <c r="B238" s="60">
        <v>930</v>
      </c>
      <c r="C238" s="60" t="s">
        <v>75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58" t="s">
        <v>3683</v>
      </c>
      <c r="B239" s="60">
        <v>950</v>
      </c>
      <c r="C239" s="60" t="s">
        <v>30</v>
      </c>
      <c r="D239">
        <v>238</v>
      </c>
      <c r="E239" t="str">
        <f t="shared" si="6"/>
        <v/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58" t="s">
        <v>3684</v>
      </c>
      <c r="B240" s="60">
        <v>950</v>
      </c>
      <c r="C240" s="60" t="s">
        <v>30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58" t="s">
        <v>3683</v>
      </c>
      <c r="B241" s="60">
        <v>960</v>
      </c>
      <c r="C241" s="60" t="s">
        <v>86</v>
      </c>
      <c r="D241">
        <v>240</v>
      </c>
      <c r="E241" t="str">
        <f t="shared" si="6"/>
        <v/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58" t="s">
        <v>3684</v>
      </c>
      <c r="B242" s="60">
        <v>960</v>
      </c>
      <c r="C242" s="60" t="s">
        <v>86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58" t="s">
        <v>3683</v>
      </c>
      <c r="B243" s="60">
        <v>965</v>
      </c>
      <c r="C243" s="60" t="s">
        <v>20</v>
      </c>
      <c r="D243">
        <v>242</v>
      </c>
      <c r="E243" t="str">
        <f t="shared" si="6"/>
        <v/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58" t="s">
        <v>3684</v>
      </c>
      <c r="B244" s="60">
        <v>965</v>
      </c>
      <c r="C244" s="60" t="s">
        <v>20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58" t="s">
        <v>3683</v>
      </c>
      <c r="B245" s="60">
        <v>970</v>
      </c>
      <c r="C245" s="60" t="s">
        <v>41</v>
      </c>
      <c r="D245">
        <v>244</v>
      </c>
      <c r="E245" t="str">
        <f t="shared" si="6"/>
        <v/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58" t="s">
        <v>3684</v>
      </c>
      <c r="B246" s="60">
        <v>970</v>
      </c>
      <c r="C246" s="60" t="s">
        <v>41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58" t="s">
        <v>3683</v>
      </c>
      <c r="B247" s="60">
        <v>980</v>
      </c>
      <c r="C247" s="60" t="s">
        <v>110</v>
      </c>
      <c r="D247">
        <v>246</v>
      </c>
      <c r="E247" t="str">
        <f t="shared" si="6"/>
        <v/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58" t="s">
        <v>3684</v>
      </c>
      <c r="B248" s="60">
        <v>980</v>
      </c>
      <c r="C248" s="60" t="s">
        <v>110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58" t="s">
        <v>3683</v>
      </c>
      <c r="B249" s="60">
        <v>990</v>
      </c>
      <c r="C249" s="60" t="s">
        <v>109</v>
      </c>
      <c r="D249">
        <v>248</v>
      </c>
      <c r="E249" t="str">
        <f t="shared" si="6"/>
        <v/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57" t="s">
        <v>3684</v>
      </c>
      <c r="B250" s="55">
        <v>990</v>
      </c>
      <c r="C250" s="55" t="s">
        <v>109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N1817"/>
  <sheetViews>
    <sheetView topLeftCell="C94" workbookViewId="0">
      <selection activeCell="K118" sqref="K118"/>
    </sheetView>
  </sheetViews>
  <sheetFormatPr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8" customWidth="1"/>
    <col min="10" max="10" width="23.5703125" style="8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66" customFormat="1" x14ac:dyDescent="0.25">
      <c r="C1" s="66" t="s">
        <v>3672</v>
      </c>
      <c r="D1" s="66" t="s">
        <v>177</v>
      </c>
      <c r="E1" s="66" t="s">
        <v>3816</v>
      </c>
      <c r="F1" s="66" t="s">
        <v>178</v>
      </c>
      <c r="I1" s="85" t="s">
        <v>3746</v>
      </c>
      <c r="J1" s="85" t="s">
        <v>3745</v>
      </c>
      <c r="K1" s="66" t="s">
        <v>1</v>
      </c>
      <c r="L1" s="66" t="s">
        <v>169</v>
      </c>
      <c r="M1" s="66" t="s">
        <v>3688</v>
      </c>
      <c r="N1" s="66" t="s">
        <v>3778</v>
      </c>
    </row>
    <row r="2" spans="3:14" x14ac:dyDescent="0.25">
      <c r="C2" s="67">
        <v>2</v>
      </c>
      <c r="D2" s="67" t="s">
        <v>65</v>
      </c>
      <c r="E2" s="67">
        <v>89</v>
      </c>
      <c r="F2" s="67" t="s">
        <v>186</v>
      </c>
      <c r="G2" s="68" t="s">
        <v>1856</v>
      </c>
      <c r="H2" s="68"/>
      <c r="I2" s="8" t="s">
        <v>3848</v>
      </c>
      <c r="J2" s="8" t="s">
        <v>3849</v>
      </c>
      <c r="K2" t="s">
        <v>3943</v>
      </c>
      <c r="L2" t="s">
        <v>3682</v>
      </c>
      <c r="M2" t="s">
        <v>3689</v>
      </c>
      <c r="N2" t="s">
        <v>3996</v>
      </c>
    </row>
    <row r="3" spans="3:14" x14ac:dyDescent="0.25">
      <c r="C3" s="67">
        <v>3</v>
      </c>
      <c r="D3" s="67" t="s">
        <v>142</v>
      </c>
      <c r="E3" s="67">
        <v>177</v>
      </c>
      <c r="F3" s="67" t="s">
        <v>187</v>
      </c>
      <c r="G3" s="68" t="s">
        <v>1857</v>
      </c>
      <c r="H3" s="68"/>
      <c r="I3" s="87" t="s">
        <v>3825</v>
      </c>
      <c r="J3" s="8" t="s">
        <v>3824</v>
      </c>
      <c r="K3" t="s">
        <v>2</v>
      </c>
      <c r="L3" t="s">
        <v>3683</v>
      </c>
      <c r="M3" t="s">
        <v>3691</v>
      </c>
      <c r="N3" t="s">
        <v>3984</v>
      </c>
    </row>
    <row r="4" spans="3:14" x14ac:dyDescent="0.25">
      <c r="C4" s="67">
        <v>7</v>
      </c>
      <c r="D4" s="67" t="s">
        <v>123</v>
      </c>
      <c r="E4" s="67">
        <v>178</v>
      </c>
      <c r="F4" s="67" t="s">
        <v>188</v>
      </c>
      <c r="G4" s="68" t="s">
        <v>1858</v>
      </c>
      <c r="H4" s="68"/>
      <c r="I4" s="87" t="s">
        <v>3894</v>
      </c>
      <c r="J4" s="8" t="s">
        <v>3894</v>
      </c>
      <c r="K4" s="68" t="s">
        <v>3931</v>
      </c>
      <c r="L4" t="s">
        <v>3684</v>
      </c>
      <c r="M4" t="s">
        <v>3690</v>
      </c>
      <c r="N4" t="s">
        <v>3985</v>
      </c>
    </row>
    <row r="5" spans="3:14" x14ac:dyDescent="0.25">
      <c r="C5" s="67">
        <v>8</v>
      </c>
      <c r="D5" s="67" t="s">
        <v>118</v>
      </c>
      <c r="E5" s="67">
        <v>179</v>
      </c>
      <c r="F5" s="67" t="s">
        <v>189</v>
      </c>
      <c r="G5" s="68" t="s">
        <v>1859</v>
      </c>
      <c r="H5" s="68"/>
      <c r="I5" s="87" t="s">
        <v>3827</v>
      </c>
      <c r="J5" s="8" t="s">
        <v>3826</v>
      </c>
      <c r="K5" t="s">
        <v>3</v>
      </c>
      <c r="L5" t="s">
        <v>3686</v>
      </c>
      <c r="M5" t="s">
        <v>3692</v>
      </c>
      <c r="N5" t="s">
        <v>4009</v>
      </c>
    </row>
    <row r="6" spans="3:14" x14ac:dyDescent="0.25">
      <c r="C6" s="67">
        <v>9</v>
      </c>
      <c r="D6" s="67" t="s">
        <v>124</v>
      </c>
      <c r="E6" s="67">
        <v>221</v>
      </c>
      <c r="F6" s="67" t="s">
        <v>190</v>
      </c>
      <c r="G6" s="68" t="s">
        <v>1860</v>
      </c>
      <c r="H6" s="68"/>
      <c r="I6" s="87" t="s">
        <v>3895</v>
      </c>
      <c r="J6" s="8" t="s">
        <v>3896</v>
      </c>
      <c r="K6" t="s">
        <v>4004</v>
      </c>
      <c r="L6" t="s">
        <v>3685</v>
      </c>
      <c r="N6" t="s">
        <v>3997</v>
      </c>
    </row>
    <row r="7" spans="3:14" x14ac:dyDescent="0.25">
      <c r="C7" s="67">
        <v>10</v>
      </c>
      <c r="D7" s="67" t="s">
        <v>122</v>
      </c>
      <c r="E7" s="67">
        <v>500</v>
      </c>
      <c r="F7" s="67" t="s">
        <v>191</v>
      </c>
      <c r="G7" s="68" t="s">
        <v>1861</v>
      </c>
      <c r="H7" s="68"/>
      <c r="I7" s="8" t="s">
        <v>3704</v>
      </c>
      <c r="J7" s="8" t="s">
        <v>3705</v>
      </c>
      <c r="K7" t="s">
        <v>4005</v>
      </c>
      <c r="L7" t="s">
        <v>3680</v>
      </c>
      <c r="N7" t="s">
        <v>3986</v>
      </c>
    </row>
    <row r="8" spans="3:14" x14ac:dyDescent="0.25">
      <c r="C8" s="67">
        <v>11</v>
      </c>
      <c r="D8" s="67" t="s">
        <v>128</v>
      </c>
      <c r="E8" s="67">
        <v>504</v>
      </c>
      <c r="F8" s="67" t="s">
        <v>192</v>
      </c>
      <c r="G8" s="68" t="s">
        <v>1862</v>
      </c>
      <c r="H8" s="68"/>
      <c r="I8" s="87" t="s">
        <v>3831</v>
      </c>
      <c r="J8" s="8" t="s">
        <v>3830</v>
      </c>
      <c r="K8" t="s">
        <v>8</v>
      </c>
      <c r="L8" t="s">
        <v>170</v>
      </c>
      <c r="N8" t="s">
        <v>4010</v>
      </c>
    </row>
    <row r="9" spans="3:14" x14ac:dyDescent="0.25">
      <c r="C9" s="67">
        <v>12</v>
      </c>
      <c r="D9" s="67" t="s">
        <v>119</v>
      </c>
      <c r="E9" s="67">
        <v>508</v>
      </c>
      <c r="F9" s="67" t="s">
        <v>193</v>
      </c>
      <c r="G9" s="68" t="s">
        <v>1863</v>
      </c>
      <c r="H9" s="68"/>
      <c r="I9" s="8" t="s">
        <v>3822</v>
      </c>
      <c r="J9" s="8" t="s">
        <v>3823</v>
      </c>
      <c r="K9" t="s">
        <v>4</v>
      </c>
      <c r="L9" t="s">
        <v>3681</v>
      </c>
      <c r="N9" t="s">
        <v>3998</v>
      </c>
    </row>
    <row r="10" spans="3:14" x14ac:dyDescent="0.25">
      <c r="C10" s="67">
        <v>13</v>
      </c>
      <c r="D10" s="67" t="s">
        <v>125</v>
      </c>
      <c r="E10" s="67">
        <v>514</v>
      </c>
      <c r="F10" s="67" t="s">
        <v>194</v>
      </c>
      <c r="G10" s="68" t="s">
        <v>1864</v>
      </c>
      <c r="H10" s="68"/>
      <c r="I10" s="87" t="s">
        <v>3897</v>
      </c>
      <c r="J10" s="8" t="s">
        <v>3898</v>
      </c>
      <c r="K10" t="s">
        <v>3982</v>
      </c>
      <c r="L10" t="s">
        <v>3687</v>
      </c>
      <c r="N10" t="s">
        <v>3930</v>
      </c>
    </row>
    <row r="11" spans="3:14" x14ac:dyDescent="0.25">
      <c r="C11" s="67">
        <v>14</v>
      </c>
      <c r="D11" s="67" t="s">
        <v>121</v>
      </c>
      <c r="E11" s="67">
        <v>518</v>
      </c>
      <c r="F11" s="67" t="s">
        <v>195</v>
      </c>
      <c r="G11" s="68" t="s">
        <v>1865</v>
      </c>
      <c r="H11" s="68"/>
      <c r="I11" s="87" t="s">
        <v>3834</v>
      </c>
      <c r="J11" s="8" t="s">
        <v>3835</v>
      </c>
      <c r="K11" t="s">
        <v>3983</v>
      </c>
      <c r="N11" t="s">
        <v>4011</v>
      </c>
    </row>
    <row r="12" spans="3:14" x14ac:dyDescent="0.25">
      <c r="C12" s="67">
        <v>15</v>
      </c>
      <c r="D12" s="67" t="s">
        <v>126</v>
      </c>
      <c r="E12" s="67">
        <v>522</v>
      </c>
      <c r="F12" s="67" t="s">
        <v>196</v>
      </c>
      <c r="G12" s="68" t="s">
        <v>1866</v>
      </c>
      <c r="H12" s="68"/>
      <c r="I12" s="87" t="s">
        <v>3833</v>
      </c>
      <c r="J12" s="8" t="s">
        <v>3832</v>
      </c>
      <c r="K12" t="s">
        <v>3959</v>
      </c>
      <c r="N12" t="s">
        <v>3800</v>
      </c>
    </row>
    <row r="13" spans="3:14" x14ac:dyDescent="0.25">
      <c r="C13" s="67">
        <v>16</v>
      </c>
      <c r="D13" s="67" t="s">
        <v>120</v>
      </c>
      <c r="E13" s="67">
        <v>526</v>
      </c>
      <c r="F13" s="67" t="s">
        <v>197</v>
      </c>
      <c r="G13" s="68" t="s">
        <v>1867</v>
      </c>
      <c r="H13" s="68"/>
      <c r="I13" s="87" t="s">
        <v>3838</v>
      </c>
      <c r="J13" s="8" t="s">
        <v>3836</v>
      </c>
      <c r="K13" t="s">
        <v>3960</v>
      </c>
      <c r="N13" t="s">
        <v>4012</v>
      </c>
    </row>
    <row r="14" spans="3:14" x14ac:dyDescent="0.25">
      <c r="C14" s="67">
        <v>17</v>
      </c>
      <c r="D14" s="67" t="s">
        <v>127</v>
      </c>
      <c r="E14" s="67">
        <v>528</v>
      </c>
      <c r="F14" s="67" t="s">
        <v>198</v>
      </c>
      <c r="G14" s="68" t="s">
        <v>1868</v>
      </c>
      <c r="H14" s="68"/>
      <c r="I14" s="87" t="s">
        <v>3938</v>
      </c>
      <c r="J14" s="8" t="s">
        <v>3939</v>
      </c>
      <c r="K14" t="s">
        <v>5</v>
      </c>
      <c r="N14" t="s">
        <v>3801</v>
      </c>
    </row>
    <row r="15" spans="3:14" x14ac:dyDescent="0.25">
      <c r="C15" s="67">
        <v>29</v>
      </c>
      <c r="D15" s="67" t="s">
        <v>116</v>
      </c>
      <c r="E15" s="67">
        <v>632</v>
      </c>
      <c r="F15" s="67" t="s">
        <v>199</v>
      </c>
      <c r="G15" s="68" t="s">
        <v>1869</v>
      </c>
      <c r="H15" s="68"/>
      <c r="I15" s="87" t="s">
        <v>3828</v>
      </c>
      <c r="J15" s="8" t="s">
        <v>3829</v>
      </c>
      <c r="K15" t="s">
        <v>6</v>
      </c>
      <c r="N15" t="s">
        <v>3777</v>
      </c>
    </row>
    <row r="16" spans="3:14" x14ac:dyDescent="0.25">
      <c r="C16" s="67">
        <v>30</v>
      </c>
      <c r="D16" s="67" t="s">
        <v>117</v>
      </c>
      <c r="E16" s="67">
        <v>1</v>
      </c>
      <c r="F16" s="67" t="s">
        <v>200</v>
      </c>
      <c r="G16" s="68" t="s">
        <v>1870</v>
      </c>
      <c r="H16" s="68"/>
      <c r="I16" s="8" t="s">
        <v>3706</v>
      </c>
      <c r="J16" s="8" t="s">
        <v>3707</v>
      </c>
      <c r="K16" t="s">
        <v>4006</v>
      </c>
      <c r="N16" t="s">
        <v>3802</v>
      </c>
    </row>
    <row r="17" spans="3:14" x14ac:dyDescent="0.25">
      <c r="C17" s="67">
        <v>31</v>
      </c>
      <c r="D17" s="67" t="s">
        <v>144</v>
      </c>
      <c r="E17" s="67">
        <v>2</v>
      </c>
      <c r="F17" s="67" t="s">
        <v>201</v>
      </c>
      <c r="G17" s="68" t="s">
        <v>1871</v>
      </c>
      <c r="H17" s="68"/>
      <c r="I17" s="8" t="s">
        <v>3899</v>
      </c>
      <c r="J17" s="8" t="s">
        <v>3900</v>
      </c>
      <c r="K17" t="s">
        <v>4007</v>
      </c>
      <c r="N17" t="s">
        <v>4013</v>
      </c>
    </row>
    <row r="18" spans="3:14" x14ac:dyDescent="0.25">
      <c r="C18" s="67">
        <v>33</v>
      </c>
      <c r="D18" s="67" t="s">
        <v>94</v>
      </c>
      <c r="E18" s="67">
        <v>89</v>
      </c>
      <c r="F18" s="67" t="s">
        <v>202</v>
      </c>
      <c r="G18" s="68" t="s">
        <v>1872</v>
      </c>
      <c r="H18" s="68"/>
      <c r="I18" s="87" t="s">
        <v>3843</v>
      </c>
      <c r="J18" s="8" t="s">
        <v>3844</v>
      </c>
      <c r="K18" t="s">
        <v>4008</v>
      </c>
      <c r="N18" t="s">
        <v>3795</v>
      </c>
    </row>
    <row r="19" spans="3:14" x14ac:dyDescent="0.25">
      <c r="C19" s="67">
        <v>34</v>
      </c>
      <c r="D19" s="67" t="s">
        <v>96</v>
      </c>
      <c r="E19" s="67">
        <v>133</v>
      </c>
      <c r="F19" s="67" t="s">
        <v>203</v>
      </c>
      <c r="G19" s="68" t="s">
        <v>1873</v>
      </c>
      <c r="H19" s="68"/>
      <c r="I19" s="87" t="s">
        <v>3840</v>
      </c>
      <c r="J19" s="8" t="s">
        <v>3840</v>
      </c>
      <c r="K19" t="s">
        <v>3962</v>
      </c>
      <c r="N19" t="s">
        <v>3779</v>
      </c>
    </row>
    <row r="20" spans="3:14" x14ac:dyDescent="0.25">
      <c r="C20" s="67">
        <v>35</v>
      </c>
      <c r="D20" s="67" t="s">
        <v>50</v>
      </c>
      <c r="E20" s="67">
        <v>180</v>
      </c>
      <c r="F20" s="67" t="s">
        <v>204</v>
      </c>
      <c r="G20" s="68" t="s">
        <v>1874</v>
      </c>
      <c r="H20" s="68"/>
      <c r="I20" s="87" t="s">
        <v>3846</v>
      </c>
      <c r="J20" s="8" t="s">
        <v>3845</v>
      </c>
      <c r="K20" t="s">
        <v>3961</v>
      </c>
      <c r="N20" t="s">
        <v>4014</v>
      </c>
    </row>
    <row r="21" spans="3:14" x14ac:dyDescent="0.25">
      <c r="C21" s="67">
        <v>37</v>
      </c>
      <c r="D21" s="67" t="s">
        <v>143</v>
      </c>
      <c r="E21" s="67">
        <v>500</v>
      </c>
      <c r="F21" s="67" t="s">
        <v>205</v>
      </c>
      <c r="G21" s="68" t="s">
        <v>1875</v>
      </c>
      <c r="H21" s="68"/>
      <c r="I21" s="87" t="s">
        <v>3934</v>
      </c>
      <c r="J21" s="8" t="s">
        <v>3936</v>
      </c>
      <c r="K21" t="s">
        <v>9</v>
      </c>
      <c r="N21" t="s">
        <v>3999</v>
      </c>
    </row>
    <row r="22" spans="3:14" x14ac:dyDescent="0.25">
      <c r="C22" s="67">
        <v>42</v>
      </c>
      <c r="D22" s="67" t="s">
        <v>145</v>
      </c>
      <c r="E22" s="67">
        <v>632</v>
      </c>
      <c r="F22" s="67" t="s">
        <v>206</v>
      </c>
      <c r="G22" s="68" t="s">
        <v>1876</v>
      </c>
      <c r="H22" s="68"/>
      <c r="I22" s="87" t="s">
        <v>3935</v>
      </c>
      <c r="J22" s="8" t="s">
        <v>3937</v>
      </c>
      <c r="K22" t="s">
        <v>7</v>
      </c>
      <c r="N22" t="s">
        <v>4000</v>
      </c>
    </row>
    <row r="23" spans="3:14" x14ac:dyDescent="0.25">
      <c r="C23" s="67">
        <v>45</v>
      </c>
      <c r="D23" s="67" t="s">
        <v>130</v>
      </c>
      <c r="E23" s="67">
        <v>1</v>
      </c>
      <c r="F23" s="67" t="s">
        <v>207</v>
      </c>
      <c r="G23" s="68" t="s">
        <v>1877</v>
      </c>
      <c r="H23" s="68"/>
      <c r="I23" s="87" t="s">
        <v>3944</v>
      </c>
      <c r="J23" s="8" t="s">
        <v>3945</v>
      </c>
      <c r="N23" t="s">
        <v>3792</v>
      </c>
    </row>
    <row r="24" spans="3:14" x14ac:dyDescent="0.25">
      <c r="C24" s="67">
        <v>47</v>
      </c>
      <c r="D24" s="67" t="s">
        <v>141</v>
      </c>
      <c r="E24" s="67">
        <v>2</v>
      </c>
      <c r="F24" s="67" t="s">
        <v>208</v>
      </c>
      <c r="G24" s="68" t="s">
        <v>1878</v>
      </c>
      <c r="H24" s="68"/>
      <c r="I24" s="8" t="s">
        <v>3710</v>
      </c>
      <c r="J24" s="8" t="s">
        <v>3711</v>
      </c>
      <c r="N24" t="s">
        <v>3781</v>
      </c>
    </row>
    <row r="25" spans="3:14" x14ac:dyDescent="0.25">
      <c r="C25" s="67">
        <v>52</v>
      </c>
      <c r="D25" s="67" t="s">
        <v>136</v>
      </c>
      <c r="E25" s="67">
        <v>3</v>
      </c>
      <c r="F25" s="67" t="s">
        <v>209</v>
      </c>
      <c r="G25" s="68" t="s">
        <v>1879</v>
      </c>
      <c r="H25" s="68"/>
      <c r="I25" s="87" t="s">
        <v>3839</v>
      </c>
      <c r="J25" s="8" t="s">
        <v>3837</v>
      </c>
      <c r="N25" t="s">
        <v>3995</v>
      </c>
    </row>
    <row r="26" spans="3:14" x14ac:dyDescent="0.25">
      <c r="C26" s="67">
        <v>57</v>
      </c>
      <c r="D26" s="67" t="s">
        <v>137</v>
      </c>
      <c r="E26" s="67">
        <v>4</v>
      </c>
      <c r="F26" s="67" t="s">
        <v>210</v>
      </c>
      <c r="G26" s="68" t="s">
        <v>1880</v>
      </c>
      <c r="H26" s="68"/>
      <c r="I26" s="8" t="s">
        <v>3903</v>
      </c>
      <c r="J26" s="8" t="s">
        <v>3904</v>
      </c>
      <c r="N26" t="s">
        <v>4001</v>
      </c>
    </row>
    <row r="27" spans="3:14" x14ac:dyDescent="0.25">
      <c r="C27" s="67">
        <v>59</v>
      </c>
      <c r="D27" s="67" t="s">
        <v>140</v>
      </c>
      <c r="E27" s="67">
        <v>5</v>
      </c>
      <c r="F27" s="67" t="s">
        <v>211</v>
      </c>
      <c r="G27" s="68" t="s">
        <v>1881</v>
      </c>
      <c r="H27" s="68"/>
      <c r="I27" s="8" t="s">
        <v>3891</v>
      </c>
      <c r="J27" s="8" t="s">
        <v>3892</v>
      </c>
      <c r="N27" t="s">
        <v>3793</v>
      </c>
    </row>
    <row r="28" spans="3:14" x14ac:dyDescent="0.25">
      <c r="C28" s="67">
        <v>62</v>
      </c>
      <c r="D28" s="67" t="s">
        <v>135</v>
      </c>
      <c r="E28" s="67">
        <v>6</v>
      </c>
      <c r="F28" s="67" t="s">
        <v>212</v>
      </c>
      <c r="G28" s="68" t="s">
        <v>1882</v>
      </c>
      <c r="H28" s="68"/>
      <c r="I28" s="8" t="s">
        <v>3901</v>
      </c>
      <c r="J28" s="8" t="s">
        <v>3902</v>
      </c>
      <c r="N28" t="s">
        <v>4002</v>
      </c>
    </row>
    <row r="29" spans="3:14" x14ac:dyDescent="0.25">
      <c r="C29" s="67">
        <v>63</v>
      </c>
      <c r="D29" s="67" t="s">
        <v>134</v>
      </c>
      <c r="E29" s="67">
        <v>7</v>
      </c>
      <c r="F29" s="67" t="s">
        <v>213</v>
      </c>
      <c r="G29" s="68" t="s">
        <v>1883</v>
      </c>
      <c r="H29" s="68"/>
      <c r="I29" s="8" t="s">
        <v>3708</v>
      </c>
      <c r="J29" s="8" t="s">
        <v>3709</v>
      </c>
      <c r="N29" t="s">
        <v>4023</v>
      </c>
    </row>
    <row r="30" spans="3:14" x14ac:dyDescent="0.25">
      <c r="C30" s="67">
        <v>64</v>
      </c>
      <c r="D30" s="67" t="s">
        <v>31</v>
      </c>
      <c r="E30" s="67">
        <v>8</v>
      </c>
      <c r="F30" s="67" t="s">
        <v>214</v>
      </c>
      <c r="G30" s="68" t="s">
        <v>1884</v>
      </c>
      <c r="H30" s="68"/>
      <c r="I30" s="8" t="s">
        <v>3958</v>
      </c>
      <c r="J30" s="8" t="s">
        <v>3957</v>
      </c>
      <c r="N30" t="s">
        <v>3780</v>
      </c>
    </row>
    <row r="31" spans="3:14" x14ac:dyDescent="0.25">
      <c r="C31" s="67">
        <v>70</v>
      </c>
      <c r="D31" s="67" t="s">
        <v>90</v>
      </c>
      <c r="E31" s="67">
        <v>9</v>
      </c>
      <c r="F31" s="67" t="s">
        <v>215</v>
      </c>
      <c r="G31" s="68" t="s">
        <v>1885</v>
      </c>
      <c r="H31" s="68"/>
      <c r="I31" s="87" t="s">
        <v>3841</v>
      </c>
      <c r="J31" s="8" t="s">
        <v>3842</v>
      </c>
      <c r="N31" t="s">
        <v>3776</v>
      </c>
    </row>
    <row r="32" spans="3:14" x14ac:dyDescent="0.25">
      <c r="C32" s="67">
        <v>72</v>
      </c>
      <c r="D32" s="67" t="s">
        <v>146</v>
      </c>
      <c r="E32" s="67">
        <v>10</v>
      </c>
      <c r="F32" s="67" t="s">
        <v>216</v>
      </c>
      <c r="G32" s="68" t="s">
        <v>1886</v>
      </c>
      <c r="H32" s="68"/>
      <c r="I32" s="8" t="s">
        <v>3702</v>
      </c>
      <c r="J32" s="8" t="s">
        <v>18</v>
      </c>
      <c r="N32" t="s">
        <v>4003</v>
      </c>
    </row>
    <row r="33" spans="3:14" x14ac:dyDescent="0.25">
      <c r="C33" s="67">
        <v>77</v>
      </c>
      <c r="D33" s="67" t="s">
        <v>111</v>
      </c>
      <c r="E33" s="67">
        <v>11</v>
      </c>
      <c r="F33" s="67" t="s">
        <v>217</v>
      </c>
      <c r="G33" s="68" t="s">
        <v>1887</v>
      </c>
      <c r="H33" s="68"/>
      <c r="I33" s="8" t="s">
        <v>3712</v>
      </c>
      <c r="J33" s="8" t="s">
        <v>3712</v>
      </c>
      <c r="N33" t="s">
        <v>3775</v>
      </c>
    </row>
    <row r="34" spans="3:14" x14ac:dyDescent="0.25">
      <c r="C34" s="67">
        <v>82</v>
      </c>
      <c r="D34" s="67" t="s">
        <v>131</v>
      </c>
      <c r="E34" s="67">
        <v>12</v>
      </c>
      <c r="F34" s="67" t="s">
        <v>218</v>
      </c>
      <c r="G34" s="68" t="s">
        <v>1888</v>
      </c>
      <c r="H34" s="68"/>
      <c r="I34" s="87" t="s">
        <v>3847</v>
      </c>
      <c r="J34" s="8" t="s">
        <v>3847</v>
      </c>
      <c r="N34" t="s">
        <v>3987</v>
      </c>
    </row>
    <row r="35" spans="3:14" x14ac:dyDescent="0.25">
      <c r="C35" s="67">
        <v>97</v>
      </c>
      <c r="D35" s="67" t="s">
        <v>113</v>
      </c>
      <c r="E35" s="67">
        <v>99</v>
      </c>
      <c r="F35" s="67" t="s">
        <v>219</v>
      </c>
      <c r="G35" s="68" t="s">
        <v>1889</v>
      </c>
      <c r="H35" s="68"/>
      <c r="I35" s="8" t="s">
        <v>3713</v>
      </c>
      <c r="J35" s="8" t="s">
        <v>3714</v>
      </c>
      <c r="N35" t="s">
        <v>3794</v>
      </c>
    </row>
    <row r="36" spans="3:14" x14ac:dyDescent="0.25">
      <c r="C36" s="67">
        <v>105</v>
      </c>
      <c r="D36" s="67" t="s">
        <v>88</v>
      </c>
      <c r="E36" s="67">
        <v>1</v>
      </c>
      <c r="F36" s="67" t="s">
        <v>220</v>
      </c>
      <c r="G36" s="68" t="s">
        <v>1890</v>
      </c>
      <c r="H36" s="68"/>
      <c r="I36" s="8" t="s">
        <v>3782</v>
      </c>
      <c r="J36" s="8" t="s">
        <v>3783</v>
      </c>
    </row>
    <row r="37" spans="3:14" x14ac:dyDescent="0.25">
      <c r="C37" s="67">
        <v>107</v>
      </c>
      <c r="D37" s="67" t="s">
        <v>139</v>
      </c>
      <c r="E37" s="67">
        <v>2</v>
      </c>
      <c r="F37" s="67" t="s">
        <v>221</v>
      </c>
      <c r="G37" s="68" t="s">
        <v>1891</v>
      </c>
      <c r="H37" s="68"/>
      <c r="I37" s="8" t="s">
        <v>3967</v>
      </c>
      <c r="J37" s="8" t="s">
        <v>3968</v>
      </c>
    </row>
    <row r="38" spans="3:14" x14ac:dyDescent="0.25">
      <c r="C38" s="67">
        <v>112</v>
      </c>
      <c r="D38" s="67" t="s">
        <v>115</v>
      </c>
      <c r="E38" s="67">
        <v>3</v>
      </c>
      <c r="F38" s="67" t="s">
        <v>222</v>
      </c>
      <c r="G38" s="68" t="s">
        <v>1892</v>
      </c>
      <c r="H38" s="68"/>
      <c r="I38" s="8" t="s">
        <v>3715</v>
      </c>
      <c r="J38" s="8" t="s">
        <v>3716</v>
      </c>
    </row>
    <row r="39" spans="3:14" x14ac:dyDescent="0.25">
      <c r="C39" s="67">
        <v>113</v>
      </c>
      <c r="D39" s="67" t="s">
        <v>114</v>
      </c>
      <c r="E39" s="67">
        <v>4</v>
      </c>
      <c r="F39" s="67" t="s">
        <v>223</v>
      </c>
      <c r="G39" s="68" t="s">
        <v>1893</v>
      </c>
      <c r="H39" s="68"/>
      <c r="I39" s="8" t="s">
        <v>3717</v>
      </c>
      <c r="J39" s="8" t="s">
        <v>3718</v>
      </c>
    </row>
    <row r="40" spans="3:14" x14ac:dyDescent="0.25">
      <c r="C40" s="67">
        <v>117</v>
      </c>
      <c r="D40" s="67" t="s">
        <v>132</v>
      </c>
      <c r="E40" s="67">
        <v>5</v>
      </c>
      <c r="F40" s="67" t="s">
        <v>224</v>
      </c>
      <c r="G40" s="68" t="s">
        <v>1894</v>
      </c>
      <c r="H40" s="68"/>
      <c r="I40" s="8" t="s">
        <v>3905</v>
      </c>
      <c r="J40" s="8" t="s">
        <v>3906</v>
      </c>
    </row>
    <row r="41" spans="3:14" x14ac:dyDescent="0.25">
      <c r="C41" s="67">
        <v>120</v>
      </c>
      <c r="D41" s="67" t="s">
        <v>107</v>
      </c>
      <c r="E41" s="67">
        <v>6</v>
      </c>
      <c r="F41" s="67" t="s">
        <v>225</v>
      </c>
      <c r="G41" s="68" t="s">
        <v>1895</v>
      </c>
      <c r="H41" s="68"/>
      <c r="I41" s="8" t="s">
        <v>3907</v>
      </c>
      <c r="J41" s="8" t="s">
        <v>3908</v>
      </c>
    </row>
    <row r="42" spans="3:14" x14ac:dyDescent="0.25">
      <c r="C42" s="67">
        <v>122</v>
      </c>
      <c r="D42" s="67" t="s">
        <v>129</v>
      </c>
      <c r="E42" s="67">
        <v>7</v>
      </c>
      <c r="F42" s="67" t="s">
        <v>226</v>
      </c>
      <c r="G42" s="68" t="s">
        <v>1896</v>
      </c>
      <c r="H42" s="68"/>
      <c r="I42" s="8" t="s">
        <v>3719</v>
      </c>
      <c r="J42" s="8" t="s">
        <v>3720</v>
      </c>
    </row>
    <row r="43" spans="3:14" x14ac:dyDescent="0.25">
      <c r="C43" s="67">
        <v>127</v>
      </c>
      <c r="D43" s="67" t="s">
        <v>112</v>
      </c>
      <c r="E43" s="67">
        <v>8</v>
      </c>
      <c r="F43" s="67" t="s">
        <v>227</v>
      </c>
      <c r="G43" s="68" t="s">
        <v>1897</v>
      </c>
      <c r="H43" s="68"/>
      <c r="I43" s="87" t="s">
        <v>3854</v>
      </c>
      <c r="J43" s="8" t="s">
        <v>3854</v>
      </c>
    </row>
    <row r="44" spans="3:14" x14ac:dyDescent="0.25">
      <c r="C44" s="67">
        <v>140</v>
      </c>
      <c r="D44" s="67" t="s">
        <v>72</v>
      </c>
      <c r="E44" s="67">
        <v>9</v>
      </c>
      <c r="F44" s="67" t="s">
        <v>228</v>
      </c>
      <c r="G44" s="68" t="s">
        <v>1898</v>
      </c>
      <c r="H44" s="68"/>
      <c r="I44" s="87" t="s">
        <v>3853</v>
      </c>
      <c r="J44" s="8" t="s">
        <v>3852</v>
      </c>
    </row>
    <row r="45" spans="3:14" x14ac:dyDescent="0.25">
      <c r="C45" s="67">
        <v>150</v>
      </c>
      <c r="D45" s="67" t="s">
        <v>87</v>
      </c>
      <c r="E45" s="67">
        <v>10</v>
      </c>
      <c r="F45" s="67" t="s">
        <v>229</v>
      </c>
      <c r="G45" s="68" t="s">
        <v>1899</v>
      </c>
      <c r="H45" s="68"/>
      <c r="I45" s="87" t="s">
        <v>3851</v>
      </c>
      <c r="J45" s="8" t="s">
        <v>3850</v>
      </c>
    </row>
    <row r="46" spans="3:14" x14ac:dyDescent="0.25">
      <c r="C46" s="67">
        <v>160</v>
      </c>
      <c r="D46" s="67" t="s">
        <v>61</v>
      </c>
      <c r="E46" s="67">
        <v>11</v>
      </c>
      <c r="F46" s="67" t="s">
        <v>230</v>
      </c>
      <c r="G46" s="68" t="s">
        <v>1900</v>
      </c>
      <c r="H46" s="68"/>
      <c r="I46" s="8" t="s">
        <v>3721</v>
      </c>
      <c r="J46" s="8" t="s">
        <v>3722</v>
      </c>
    </row>
    <row r="47" spans="3:14" x14ac:dyDescent="0.25">
      <c r="C47" s="67">
        <v>185</v>
      </c>
      <c r="D47" s="67" t="s">
        <v>45</v>
      </c>
      <c r="E47" s="67">
        <v>12</v>
      </c>
      <c r="F47" s="67" t="s">
        <v>231</v>
      </c>
      <c r="G47" s="68" t="s">
        <v>1901</v>
      </c>
      <c r="H47" s="68"/>
      <c r="I47" s="8" t="s">
        <v>3946</v>
      </c>
      <c r="J47" s="8" t="s">
        <v>3947</v>
      </c>
    </row>
    <row r="48" spans="3:14" x14ac:dyDescent="0.25">
      <c r="C48" s="67">
        <v>205</v>
      </c>
      <c r="D48" s="67" t="s">
        <v>34</v>
      </c>
      <c r="E48" s="67">
        <v>13</v>
      </c>
      <c r="F48" s="67" t="s">
        <v>232</v>
      </c>
      <c r="G48" s="68" t="s">
        <v>1902</v>
      </c>
      <c r="H48" s="68"/>
      <c r="I48" s="8" t="s">
        <v>3976</v>
      </c>
      <c r="J48" s="8" t="s">
        <v>3977</v>
      </c>
    </row>
    <row r="49" spans="3:10" x14ac:dyDescent="0.25">
      <c r="C49" s="67">
        <v>215</v>
      </c>
      <c r="D49" s="67" t="s">
        <v>133</v>
      </c>
      <c r="E49" s="67">
        <v>14</v>
      </c>
      <c r="F49" s="67" t="s">
        <v>233</v>
      </c>
      <c r="G49" s="68" t="s">
        <v>1903</v>
      </c>
      <c r="H49" s="68"/>
      <c r="I49" s="8" t="s">
        <v>3698</v>
      </c>
      <c r="J49" s="8" t="s">
        <v>14</v>
      </c>
    </row>
    <row r="50" spans="3:10" x14ac:dyDescent="0.25">
      <c r="C50" s="67">
        <v>245</v>
      </c>
      <c r="D50" s="67" t="s">
        <v>149</v>
      </c>
      <c r="E50" s="67">
        <v>15</v>
      </c>
      <c r="F50" s="67" t="s">
        <v>234</v>
      </c>
      <c r="G50" s="68" t="s">
        <v>1904</v>
      </c>
      <c r="H50" s="68"/>
      <c r="I50" s="8" t="s">
        <v>4024</v>
      </c>
      <c r="J50" s="8" t="s">
        <v>4025</v>
      </c>
    </row>
    <row r="51" spans="3:10" x14ac:dyDescent="0.25">
      <c r="C51" s="67">
        <v>250</v>
      </c>
      <c r="D51" s="67" t="s">
        <v>37</v>
      </c>
      <c r="E51" s="67">
        <v>16</v>
      </c>
      <c r="F51" s="67" t="s">
        <v>235</v>
      </c>
      <c r="G51" s="68" t="s">
        <v>1905</v>
      </c>
      <c r="H51" s="68"/>
      <c r="I51" s="8" t="s">
        <v>3723</v>
      </c>
      <c r="J51" s="8" t="s">
        <v>3724</v>
      </c>
    </row>
    <row r="52" spans="3:10" x14ac:dyDescent="0.25">
      <c r="C52" s="67">
        <v>255</v>
      </c>
      <c r="D52" s="67" t="s">
        <v>91</v>
      </c>
      <c r="E52" s="67">
        <v>17</v>
      </c>
      <c r="F52" s="67" t="s">
        <v>236</v>
      </c>
      <c r="G52" s="68" t="s">
        <v>1906</v>
      </c>
      <c r="H52" s="68"/>
      <c r="I52" s="87" t="s">
        <v>3879</v>
      </c>
      <c r="J52" s="8" t="s">
        <v>3880</v>
      </c>
    </row>
    <row r="53" spans="3:10" x14ac:dyDescent="0.25">
      <c r="C53" s="67">
        <v>260</v>
      </c>
      <c r="D53" s="67" t="s">
        <v>92</v>
      </c>
      <c r="E53" s="67">
        <v>18</v>
      </c>
      <c r="F53" s="67" t="s">
        <v>237</v>
      </c>
      <c r="G53" s="68" t="s">
        <v>1907</v>
      </c>
      <c r="H53" s="68"/>
      <c r="I53" s="8" t="s">
        <v>3725</v>
      </c>
      <c r="J53" s="8" t="s">
        <v>3726</v>
      </c>
    </row>
    <row r="54" spans="3:10" x14ac:dyDescent="0.25">
      <c r="C54" s="67">
        <v>270</v>
      </c>
      <c r="D54" s="67" t="s">
        <v>71</v>
      </c>
      <c r="E54" s="67">
        <v>99</v>
      </c>
      <c r="F54" s="67" t="s">
        <v>238</v>
      </c>
      <c r="G54" s="68" t="s">
        <v>1908</v>
      </c>
      <c r="H54" s="68"/>
      <c r="I54" s="8" t="s">
        <v>3774</v>
      </c>
      <c r="J54" s="8" t="s">
        <v>3771</v>
      </c>
    </row>
    <row r="55" spans="3:10" x14ac:dyDescent="0.25">
      <c r="C55" s="67">
        <v>285</v>
      </c>
      <c r="D55" s="67" t="s">
        <v>43</v>
      </c>
      <c r="E55" s="67">
        <v>1</v>
      </c>
      <c r="F55" s="67" t="s">
        <v>239</v>
      </c>
      <c r="G55" s="68" t="s">
        <v>1909</v>
      </c>
      <c r="H55" s="68"/>
      <c r="I55" s="8" t="s">
        <v>3883</v>
      </c>
      <c r="J55" s="8" t="s">
        <v>3884</v>
      </c>
    </row>
    <row r="56" spans="3:10" x14ac:dyDescent="0.25">
      <c r="C56" s="67">
        <v>290</v>
      </c>
      <c r="D56" s="67" t="s">
        <v>54</v>
      </c>
      <c r="E56" s="67">
        <v>2</v>
      </c>
      <c r="F56" s="67" t="s">
        <v>240</v>
      </c>
      <c r="G56" s="68" t="s">
        <v>1910</v>
      </c>
      <c r="H56" s="68"/>
      <c r="I56" s="8" t="s">
        <v>3940</v>
      </c>
      <c r="J56" s="8" t="s">
        <v>3941</v>
      </c>
    </row>
    <row r="57" spans="3:10" x14ac:dyDescent="0.25">
      <c r="C57" s="67">
        <v>295</v>
      </c>
      <c r="D57" s="67" t="s">
        <v>73</v>
      </c>
      <c r="E57" s="67">
        <v>3</v>
      </c>
      <c r="F57" s="67" t="s">
        <v>241</v>
      </c>
      <c r="G57" s="68" t="s">
        <v>1911</v>
      </c>
      <c r="H57" s="68"/>
      <c r="I57" s="8" t="s">
        <v>3700</v>
      </c>
      <c r="J57" s="8" t="s">
        <v>16</v>
      </c>
    </row>
    <row r="58" spans="3:10" x14ac:dyDescent="0.25">
      <c r="C58" s="67">
        <v>320</v>
      </c>
      <c r="D58" s="67" t="s">
        <v>105</v>
      </c>
      <c r="E58" s="67">
        <v>4</v>
      </c>
      <c r="F58" s="67" t="s">
        <v>3796</v>
      </c>
      <c r="G58" s="68" t="s">
        <v>1912</v>
      </c>
      <c r="H58" s="68"/>
      <c r="I58" s="8" t="s">
        <v>4015</v>
      </c>
      <c r="J58" s="8" t="s">
        <v>4016</v>
      </c>
    </row>
    <row r="59" spans="3:10" x14ac:dyDescent="0.25">
      <c r="C59" s="67">
        <v>345</v>
      </c>
      <c r="D59" s="67" t="s">
        <v>38</v>
      </c>
      <c r="E59" s="67">
        <v>5</v>
      </c>
      <c r="F59" s="67" t="s">
        <v>242</v>
      </c>
      <c r="G59" s="68" t="s">
        <v>1913</v>
      </c>
      <c r="H59" s="68"/>
      <c r="I59" s="8" t="s">
        <v>3727</v>
      </c>
      <c r="J59" s="8" t="s">
        <v>3727</v>
      </c>
    </row>
    <row r="60" spans="3:10" x14ac:dyDescent="0.25">
      <c r="C60" s="67">
        <v>350</v>
      </c>
      <c r="D60" s="67" t="s">
        <v>74</v>
      </c>
      <c r="E60" s="67">
        <v>6</v>
      </c>
      <c r="F60" s="67" t="s">
        <v>243</v>
      </c>
      <c r="G60" s="68" t="s">
        <v>1914</v>
      </c>
      <c r="H60" s="68"/>
      <c r="I60" s="8" t="s">
        <v>3767</v>
      </c>
      <c r="J60" s="8" t="s">
        <v>3768</v>
      </c>
    </row>
    <row r="61" spans="3:10" x14ac:dyDescent="0.25">
      <c r="C61" s="67">
        <v>360</v>
      </c>
      <c r="D61" s="67" t="s">
        <v>147</v>
      </c>
      <c r="E61" s="67">
        <v>99</v>
      </c>
      <c r="F61" s="67" t="s">
        <v>244</v>
      </c>
      <c r="G61" s="68" t="s">
        <v>1915</v>
      </c>
      <c r="H61" s="68"/>
      <c r="I61" s="8" t="s">
        <v>3769</v>
      </c>
      <c r="J61" s="8" t="s">
        <v>3770</v>
      </c>
    </row>
    <row r="62" spans="3:10" x14ac:dyDescent="0.25">
      <c r="C62" s="67">
        <v>380</v>
      </c>
      <c r="D62" s="67" t="s">
        <v>70</v>
      </c>
      <c r="E62" s="67">
        <v>1</v>
      </c>
      <c r="F62" s="67" t="s">
        <v>245</v>
      </c>
      <c r="G62" s="68" t="s">
        <v>1916</v>
      </c>
      <c r="H62" s="68"/>
      <c r="I62" s="8" t="s">
        <v>3909</v>
      </c>
      <c r="J62" s="8" t="s">
        <v>3910</v>
      </c>
    </row>
    <row r="63" spans="3:10" x14ac:dyDescent="0.25">
      <c r="C63" s="67">
        <v>390</v>
      </c>
      <c r="D63" s="67" t="s">
        <v>52</v>
      </c>
      <c r="E63" s="67">
        <v>2</v>
      </c>
      <c r="F63" s="67" t="s">
        <v>246</v>
      </c>
      <c r="G63" s="68" t="s">
        <v>1917</v>
      </c>
      <c r="H63" s="68"/>
      <c r="I63" s="8" t="s">
        <v>3728</v>
      </c>
      <c r="J63" s="8" t="s">
        <v>3729</v>
      </c>
    </row>
    <row r="64" spans="3:10" x14ac:dyDescent="0.25">
      <c r="C64" s="67">
        <v>395</v>
      </c>
      <c r="D64" s="67" t="s">
        <v>57</v>
      </c>
      <c r="E64" s="67">
        <v>3</v>
      </c>
      <c r="F64" s="67" t="s">
        <v>247</v>
      </c>
      <c r="G64" s="68" t="s">
        <v>1918</v>
      </c>
      <c r="H64" s="68"/>
      <c r="I64" s="8" t="s">
        <v>3990</v>
      </c>
      <c r="J64" s="8" t="s">
        <v>3991</v>
      </c>
    </row>
    <row r="65" spans="3:10" x14ac:dyDescent="0.25">
      <c r="C65" s="67">
        <v>397</v>
      </c>
      <c r="D65" s="67" t="s">
        <v>56</v>
      </c>
      <c r="E65" s="67">
        <v>4</v>
      </c>
      <c r="F65" s="67" t="s">
        <v>248</v>
      </c>
      <c r="G65" s="68" t="s">
        <v>1919</v>
      </c>
      <c r="H65" s="68"/>
      <c r="I65" s="8" t="s">
        <v>3697</v>
      </c>
      <c r="J65" s="8" t="s">
        <v>13</v>
      </c>
    </row>
    <row r="66" spans="3:10" x14ac:dyDescent="0.25">
      <c r="C66" s="67">
        <v>400</v>
      </c>
      <c r="D66" s="67" t="s">
        <v>59</v>
      </c>
      <c r="E66" s="67">
        <v>99</v>
      </c>
      <c r="F66" s="67" t="s">
        <v>249</v>
      </c>
      <c r="G66" s="68" t="s">
        <v>1920</v>
      </c>
      <c r="H66" s="68"/>
      <c r="I66" s="8" t="s">
        <v>3911</v>
      </c>
      <c r="J66" s="8" t="s">
        <v>3912</v>
      </c>
    </row>
    <row r="67" spans="3:10" x14ac:dyDescent="0.25">
      <c r="C67" s="67">
        <v>405</v>
      </c>
      <c r="D67" s="67" t="s">
        <v>55</v>
      </c>
      <c r="E67" s="67">
        <v>1</v>
      </c>
      <c r="F67" s="67" t="s">
        <v>250</v>
      </c>
      <c r="G67" s="68" t="s">
        <v>1921</v>
      </c>
      <c r="H67" s="68"/>
      <c r="I67" s="87" t="s">
        <v>3893</v>
      </c>
      <c r="J67" s="8" t="s">
        <v>3855</v>
      </c>
    </row>
    <row r="68" spans="3:10" x14ac:dyDescent="0.25">
      <c r="C68" s="67">
        <v>410</v>
      </c>
      <c r="D68" s="67" t="s">
        <v>49</v>
      </c>
      <c r="E68" s="67">
        <v>2</v>
      </c>
      <c r="F68" s="67" t="s">
        <v>251</v>
      </c>
      <c r="G68" s="68" t="s">
        <v>1922</v>
      </c>
      <c r="H68" s="68"/>
      <c r="I68" s="8" t="s">
        <v>3730</v>
      </c>
      <c r="J68" s="8" t="s">
        <v>3731</v>
      </c>
    </row>
    <row r="69" spans="3:10" x14ac:dyDescent="0.25">
      <c r="C69" s="67">
        <v>420</v>
      </c>
      <c r="D69" s="67" t="s">
        <v>40</v>
      </c>
      <c r="E69" s="67">
        <v>3</v>
      </c>
      <c r="F69" s="67" t="s">
        <v>252</v>
      </c>
      <c r="G69" s="68" t="s">
        <v>1923</v>
      </c>
      <c r="H69" s="68"/>
      <c r="I69" s="8" t="s">
        <v>4017</v>
      </c>
      <c r="J69" s="8" t="s">
        <v>4018</v>
      </c>
    </row>
    <row r="70" spans="3:10" x14ac:dyDescent="0.25">
      <c r="C70" s="67">
        <v>428</v>
      </c>
      <c r="D70" s="67" t="s">
        <v>48</v>
      </c>
      <c r="E70" s="67">
        <v>4</v>
      </c>
      <c r="F70" s="67" t="s">
        <v>253</v>
      </c>
      <c r="G70" s="68" t="s">
        <v>1924</v>
      </c>
      <c r="H70" s="68"/>
      <c r="I70" s="8" t="s">
        <v>3694</v>
      </c>
      <c r="J70" s="8" t="s">
        <v>10</v>
      </c>
    </row>
    <row r="71" spans="3:10" x14ac:dyDescent="0.25">
      <c r="C71" s="67">
        <v>435</v>
      </c>
      <c r="D71" s="67" t="s">
        <v>58</v>
      </c>
      <c r="E71" s="67">
        <v>5</v>
      </c>
      <c r="F71" s="67" t="s">
        <v>254</v>
      </c>
      <c r="G71" s="68" t="s">
        <v>1925</v>
      </c>
      <c r="H71" s="68"/>
      <c r="I71" s="8" t="s">
        <v>3695</v>
      </c>
      <c r="J71" s="8" t="s">
        <v>11</v>
      </c>
    </row>
    <row r="72" spans="3:10" x14ac:dyDescent="0.25">
      <c r="C72" s="67">
        <v>440</v>
      </c>
      <c r="D72" s="67" t="s">
        <v>84</v>
      </c>
      <c r="E72" s="67">
        <v>6</v>
      </c>
      <c r="F72" s="67" t="s">
        <v>255</v>
      </c>
      <c r="G72" s="68" t="s">
        <v>1926</v>
      </c>
      <c r="H72" s="68"/>
      <c r="I72" s="8" t="s">
        <v>3978</v>
      </c>
      <c r="J72" s="8" t="s">
        <v>3979</v>
      </c>
    </row>
    <row r="73" spans="3:10" x14ac:dyDescent="0.25">
      <c r="C73" s="67">
        <v>445</v>
      </c>
      <c r="D73" s="67" t="s">
        <v>47</v>
      </c>
      <c r="E73" s="67">
        <v>7</v>
      </c>
      <c r="F73" s="67" t="s">
        <v>256</v>
      </c>
      <c r="G73" s="68" t="s">
        <v>1927</v>
      </c>
      <c r="H73" s="68"/>
      <c r="I73" s="8" t="s">
        <v>4019</v>
      </c>
      <c r="J73" s="8" t="s">
        <v>4020</v>
      </c>
    </row>
    <row r="74" spans="3:10" x14ac:dyDescent="0.25">
      <c r="C74" s="67">
        <v>450</v>
      </c>
      <c r="D74" s="67" t="s">
        <v>85</v>
      </c>
      <c r="E74" s="67">
        <v>8</v>
      </c>
      <c r="F74" s="67" t="s">
        <v>257</v>
      </c>
      <c r="G74" s="68" t="s">
        <v>1928</v>
      </c>
      <c r="H74" s="68"/>
      <c r="I74" s="8" t="s">
        <v>3696</v>
      </c>
      <c r="J74" s="8" t="s">
        <v>12</v>
      </c>
    </row>
    <row r="75" spans="3:10" x14ac:dyDescent="0.25">
      <c r="C75" s="67">
        <v>452</v>
      </c>
      <c r="D75" s="67" t="s">
        <v>32</v>
      </c>
      <c r="E75" s="67">
        <v>9</v>
      </c>
      <c r="F75" s="67" t="s">
        <v>258</v>
      </c>
      <c r="G75" s="68" t="s">
        <v>1929</v>
      </c>
      <c r="H75" s="68"/>
      <c r="I75" s="8" t="s">
        <v>3765</v>
      </c>
      <c r="J75" s="8" t="s">
        <v>3969</v>
      </c>
    </row>
    <row r="76" spans="3:10" x14ac:dyDescent="0.25">
      <c r="C76" s="67">
        <v>460</v>
      </c>
      <c r="D76" s="67" t="s">
        <v>89</v>
      </c>
      <c r="E76" s="67">
        <v>10</v>
      </c>
      <c r="F76" s="67" t="s">
        <v>259</v>
      </c>
      <c r="G76" s="68" t="s">
        <v>1930</v>
      </c>
      <c r="H76" s="68"/>
      <c r="I76" s="8" t="s">
        <v>3913</v>
      </c>
      <c r="J76" s="8" t="s">
        <v>3914</v>
      </c>
    </row>
    <row r="77" spans="3:10" x14ac:dyDescent="0.25">
      <c r="C77" s="67">
        <v>461</v>
      </c>
      <c r="D77" s="67" t="s">
        <v>98</v>
      </c>
      <c r="E77" s="67">
        <v>11</v>
      </c>
      <c r="F77" s="67" t="s">
        <v>260</v>
      </c>
      <c r="G77" s="68" t="s">
        <v>1931</v>
      </c>
      <c r="H77" s="68"/>
      <c r="I77" s="8" t="s">
        <v>3974</v>
      </c>
      <c r="J77" s="8" t="s">
        <v>3975</v>
      </c>
    </row>
    <row r="78" spans="3:10" x14ac:dyDescent="0.25">
      <c r="C78" s="67">
        <v>463</v>
      </c>
      <c r="D78" s="67" t="s">
        <v>99</v>
      </c>
      <c r="E78" s="67">
        <v>12</v>
      </c>
      <c r="F78" s="67" t="s">
        <v>261</v>
      </c>
      <c r="G78" s="68" t="s">
        <v>1932</v>
      </c>
      <c r="H78" s="68"/>
      <c r="I78" s="8" t="s">
        <v>3887</v>
      </c>
      <c r="J78" s="8" t="s">
        <v>3888</v>
      </c>
    </row>
    <row r="79" spans="3:10" x14ac:dyDescent="0.25">
      <c r="C79" s="67">
        <v>465</v>
      </c>
      <c r="D79" s="67" t="s">
        <v>64</v>
      </c>
      <c r="E79" s="67">
        <v>13</v>
      </c>
      <c r="F79" s="67" t="s">
        <v>262</v>
      </c>
      <c r="G79" s="68" t="s">
        <v>1933</v>
      </c>
      <c r="H79" s="68"/>
      <c r="I79" s="8" t="s">
        <v>3766</v>
      </c>
      <c r="J79" s="8" t="s">
        <v>3732</v>
      </c>
    </row>
    <row r="80" spans="3:10" x14ac:dyDescent="0.25">
      <c r="C80" s="67">
        <v>475</v>
      </c>
      <c r="D80" s="67" t="s">
        <v>67</v>
      </c>
      <c r="E80" s="67">
        <v>14</v>
      </c>
      <c r="F80" s="67" t="s">
        <v>263</v>
      </c>
      <c r="G80" s="68" t="s">
        <v>1934</v>
      </c>
      <c r="H80" s="68"/>
      <c r="I80" s="8" t="s">
        <v>3948</v>
      </c>
      <c r="J80" s="8" t="s">
        <v>3949</v>
      </c>
    </row>
    <row r="81" spans="3:10" x14ac:dyDescent="0.25">
      <c r="C81" s="67">
        <v>480</v>
      </c>
      <c r="D81" s="67" t="s">
        <v>83</v>
      </c>
      <c r="E81" s="67">
        <v>15</v>
      </c>
      <c r="F81" s="67" t="s">
        <v>264</v>
      </c>
      <c r="G81" s="68" t="s">
        <v>1935</v>
      </c>
      <c r="H81" s="68"/>
      <c r="I81" s="8" t="s">
        <v>3733</v>
      </c>
      <c r="J81" s="8" t="s">
        <v>3734</v>
      </c>
    </row>
    <row r="82" spans="3:10" x14ac:dyDescent="0.25">
      <c r="C82" s="67">
        <v>495</v>
      </c>
      <c r="D82" s="67" t="s">
        <v>150</v>
      </c>
      <c r="E82" s="67">
        <v>99</v>
      </c>
      <c r="F82" s="67" t="s">
        <v>265</v>
      </c>
      <c r="G82" s="68" t="s">
        <v>1936</v>
      </c>
      <c r="H82" s="68"/>
      <c r="I82" s="87" t="s">
        <v>3858</v>
      </c>
      <c r="J82" s="8" t="s">
        <v>3859</v>
      </c>
    </row>
    <row r="83" spans="3:10" x14ac:dyDescent="0.25">
      <c r="C83" s="67">
        <v>505</v>
      </c>
      <c r="D83" s="67" t="s">
        <v>93</v>
      </c>
      <c r="E83" s="67">
        <v>1</v>
      </c>
      <c r="F83" s="67" t="s">
        <v>266</v>
      </c>
      <c r="G83" s="68" t="s">
        <v>1937</v>
      </c>
      <c r="H83" s="68"/>
      <c r="I83" s="87" t="s">
        <v>3856</v>
      </c>
      <c r="J83" s="8" t="s">
        <v>3857</v>
      </c>
    </row>
    <row r="84" spans="3:10" x14ac:dyDescent="0.25">
      <c r="C84" s="67">
        <v>510</v>
      </c>
      <c r="D84" s="67" t="s">
        <v>106</v>
      </c>
      <c r="E84" s="67">
        <v>2</v>
      </c>
      <c r="F84" s="67" t="s">
        <v>267</v>
      </c>
      <c r="G84" s="68" t="s">
        <v>1938</v>
      </c>
      <c r="H84" s="68"/>
      <c r="I84" s="87" t="s">
        <v>3860</v>
      </c>
      <c r="J84" s="8" t="s">
        <v>3861</v>
      </c>
    </row>
    <row r="85" spans="3:10" x14ac:dyDescent="0.25">
      <c r="C85" s="67">
        <v>515</v>
      </c>
      <c r="D85" s="67" t="s">
        <v>60</v>
      </c>
      <c r="E85" s="67">
        <v>3</v>
      </c>
      <c r="F85" s="67" t="s">
        <v>268</v>
      </c>
      <c r="G85" s="68" t="s">
        <v>1939</v>
      </c>
      <c r="H85" s="68"/>
      <c r="I85" s="87" t="s">
        <v>3988</v>
      </c>
      <c r="J85" s="8" t="s">
        <v>3989</v>
      </c>
    </row>
    <row r="86" spans="3:10" x14ac:dyDescent="0.25">
      <c r="C86" s="67">
        <v>535</v>
      </c>
      <c r="D86" s="67" t="s">
        <v>35</v>
      </c>
      <c r="E86" s="67">
        <v>4</v>
      </c>
      <c r="F86" s="67" t="s">
        <v>269</v>
      </c>
      <c r="G86" s="68" t="s">
        <v>1940</v>
      </c>
      <c r="H86" s="68"/>
      <c r="I86" s="8" t="s">
        <v>3970</v>
      </c>
      <c r="J86" s="8" t="s">
        <v>3971</v>
      </c>
    </row>
    <row r="87" spans="3:10" x14ac:dyDescent="0.25">
      <c r="C87" s="67">
        <v>540</v>
      </c>
      <c r="D87" s="67" t="s">
        <v>68</v>
      </c>
      <c r="E87" s="67">
        <v>5</v>
      </c>
      <c r="F87" s="67" t="s">
        <v>270</v>
      </c>
      <c r="G87" s="68" t="s">
        <v>1941</v>
      </c>
      <c r="H87" s="68"/>
      <c r="I87" s="8" t="s">
        <v>3889</v>
      </c>
      <c r="J87" s="8" t="s">
        <v>3890</v>
      </c>
    </row>
    <row r="88" spans="3:10" x14ac:dyDescent="0.25">
      <c r="C88" s="67">
        <v>548</v>
      </c>
      <c r="D88" s="67" t="s">
        <v>76</v>
      </c>
      <c r="E88" s="67">
        <v>6</v>
      </c>
      <c r="F88" s="67" t="s">
        <v>271</v>
      </c>
      <c r="G88" s="68" t="s">
        <v>1942</v>
      </c>
      <c r="H88" s="68"/>
      <c r="I88" s="8" t="s">
        <v>3703</v>
      </c>
      <c r="J88" s="8" t="s">
        <v>19</v>
      </c>
    </row>
    <row r="89" spans="3:10" x14ac:dyDescent="0.25">
      <c r="C89" s="67">
        <v>550</v>
      </c>
      <c r="D89" s="67" t="s">
        <v>77</v>
      </c>
      <c r="E89" s="67">
        <v>7</v>
      </c>
      <c r="F89" s="67" t="s">
        <v>272</v>
      </c>
      <c r="G89" s="68" t="s">
        <v>1943</v>
      </c>
      <c r="H89" s="68"/>
      <c r="I89" s="8" t="s">
        <v>3735</v>
      </c>
      <c r="J89" s="8" t="s">
        <v>3735</v>
      </c>
    </row>
    <row r="90" spans="3:10" x14ac:dyDescent="0.25">
      <c r="C90" s="67">
        <v>555</v>
      </c>
      <c r="D90" s="67" t="s">
        <v>80</v>
      </c>
      <c r="E90" s="67">
        <v>8</v>
      </c>
      <c r="F90" s="67" t="s">
        <v>273</v>
      </c>
      <c r="G90" s="68" t="s">
        <v>1944</v>
      </c>
      <c r="H90" s="68"/>
      <c r="I90" s="8" t="s">
        <v>3980</v>
      </c>
      <c r="J90" s="8" t="s">
        <v>3981</v>
      </c>
    </row>
    <row r="91" spans="3:10" x14ac:dyDescent="0.25">
      <c r="C91" s="67">
        <v>565</v>
      </c>
      <c r="D91" s="67" t="s">
        <v>53</v>
      </c>
      <c r="E91" s="67">
        <v>99</v>
      </c>
      <c r="F91" s="67" t="s">
        <v>274</v>
      </c>
      <c r="G91" s="68" t="s">
        <v>1945</v>
      </c>
      <c r="H91" s="68"/>
      <c r="I91" s="8" t="s">
        <v>3784</v>
      </c>
      <c r="J91" s="8" t="s">
        <v>3736</v>
      </c>
    </row>
    <row r="92" spans="3:10" x14ac:dyDescent="0.25">
      <c r="C92" s="67">
        <v>580</v>
      </c>
      <c r="D92" s="67" t="s">
        <v>79</v>
      </c>
      <c r="E92" s="67">
        <v>1</v>
      </c>
      <c r="F92" s="67" t="s">
        <v>275</v>
      </c>
      <c r="G92" s="68" t="s">
        <v>1946</v>
      </c>
      <c r="H92" s="68"/>
      <c r="I92" s="8" t="s">
        <v>3992</v>
      </c>
      <c r="J92" s="8" t="s">
        <v>3993</v>
      </c>
    </row>
    <row r="93" spans="3:10" x14ac:dyDescent="0.25">
      <c r="C93" s="67">
        <v>593</v>
      </c>
      <c r="D93" s="67" t="s">
        <v>44</v>
      </c>
      <c r="E93" s="67">
        <v>2</v>
      </c>
      <c r="F93" s="67" t="s">
        <v>276</v>
      </c>
      <c r="G93" s="68" t="s">
        <v>1947</v>
      </c>
      <c r="H93" s="68"/>
      <c r="I93" s="8" t="s">
        <v>3915</v>
      </c>
      <c r="J93" s="8" t="s">
        <v>3916</v>
      </c>
    </row>
    <row r="94" spans="3:10" x14ac:dyDescent="0.25">
      <c r="C94" s="67">
        <v>595</v>
      </c>
      <c r="D94" s="67" t="s">
        <v>148</v>
      </c>
      <c r="E94" s="67">
        <v>3</v>
      </c>
      <c r="F94" s="67" t="s">
        <v>277</v>
      </c>
      <c r="G94" s="68" t="s">
        <v>1948</v>
      </c>
      <c r="H94" s="68"/>
      <c r="I94" s="8" t="s">
        <v>3917</v>
      </c>
      <c r="J94" s="8" t="s">
        <v>3918</v>
      </c>
    </row>
    <row r="95" spans="3:10" x14ac:dyDescent="0.25">
      <c r="C95" s="67">
        <v>600</v>
      </c>
      <c r="D95" s="67" t="s">
        <v>82</v>
      </c>
      <c r="E95" s="67">
        <v>4</v>
      </c>
      <c r="F95" s="67" t="s">
        <v>278</v>
      </c>
      <c r="G95" s="68" t="s">
        <v>1949</v>
      </c>
      <c r="H95" s="68"/>
      <c r="I95" s="87" t="s">
        <v>3919</v>
      </c>
      <c r="J95" s="8" t="s">
        <v>3920</v>
      </c>
    </row>
    <row r="96" spans="3:10" x14ac:dyDescent="0.25">
      <c r="C96" s="67">
        <v>685</v>
      </c>
      <c r="D96" s="67" t="s">
        <v>78</v>
      </c>
      <c r="E96" s="67">
        <v>5</v>
      </c>
      <c r="F96" s="67" t="s">
        <v>279</v>
      </c>
      <c r="G96" s="68" t="s">
        <v>1950</v>
      </c>
      <c r="H96" s="68"/>
      <c r="I96" s="87" t="s">
        <v>3862</v>
      </c>
      <c r="J96" s="8" t="s">
        <v>3863</v>
      </c>
    </row>
    <row r="97" spans="3:10" x14ac:dyDescent="0.25">
      <c r="C97" s="67">
        <v>736</v>
      </c>
      <c r="D97" s="67" t="s">
        <v>3789</v>
      </c>
      <c r="E97" s="67">
        <v>6</v>
      </c>
      <c r="F97" s="67" t="s">
        <v>280</v>
      </c>
      <c r="G97" s="68" t="s">
        <v>1951</v>
      </c>
      <c r="H97" s="68"/>
      <c r="I97" s="8" t="s">
        <v>3885</v>
      </c>
      <c r="J97" s="8" t="s">
        <v>3886</v>
      </c>
    </row>
    <row r="98" spans="3:10" x14ac:dyDescent="0.25">
      <c r="C98" s="67">
        <v>745</v>
      </c>
      <c r="D98" s="67" t="s">
        <v>108</v>
      </c>
      <c r="E98" s="67">
        <v>7</v>
      </c>
      <c r="F98" s="67" t="s">
        <v>281</v>
      </c>
      <c r="G98" s="68" t="s">
        <v>1952</v>
      </c>
      <c r="H98" s="68"/>
      <c r="I98" s="87" t="s">
        <v>3864</v>
      </c>
      <c r="J98" s="8" t="s">
        <v>3865</v>
      </c>
    </row>
    <row r="99" spans="3:10" x14ac:dyDescent="0.25">
      <c r="C99" s="67">
        <v>748</v>
      </c>
      <c r="D99" s="67" t="s">
        <v>81</v>
      </c>
      <c r="E99" s="67">
        <v>8</v>
      </c>
      <c r="F99" s="67" t="s">
        <v>282</v>
      </c>
      <c r="G99" s="68" t="s">
        <v>1953</v>
      </c>
      <c r="H99" s="68"/>
      <c r="I99" s="8" t="s">
        <v>3737</v>
      </c>
      <c r="J99" s="8" t="s">
        <v>3738</v>
      </c>
    </row>
    <row r="100" spans="3:10" x14ac:dyDescent="0.25">
      <c r="C100" s="67">
        <v>750</v>
      </c>
      <c r="D100" s="67" t="s">
        <v>97</v>
      </c>
      <c r="E100" s="67">
        <v>9</v>
      </c>
      <c r="F100" s="67" t="s">
        <v>283</v>
      </c>
      <c r="G100" s="68" t="s">
        <v>1954</v>
      </c>
      <c r="H100" s="68"/>
      <c r="I100" s="8" t="s">
        <v>3921</v>
      </c>
      <c r="J100" s="8" t="s">
        <v>3922</v>
      </c>
    </row>
    <row r="101" spans="3:10" x14ac:dyDescent="0.25">
      <c r="C101" s="67">
        <v>754</v>
      </c>
      <c r="D101" s="67" t="s">
        <v>51</v>
      </c>
      <c r="E101" s="67">
        <v>10</v>
      </c>
      <c r="F101" s="67" t="s">
        <v>284</v>
      </c>
      <c r="G101" s="68" t="s">
        <v>1955</v>
      </c>
      <c r="H101" s="68"/>
      <c r="I101" s="8" t="s">
        <v>3950</v>
      </c>
      <c r="J101" s="8" t="s">
        <v>3951</v>
      </c>
    </row>
    <row r="102" spans="3:10" x14ac:dyDescent="0.25">
      <c r="C102" s="67">
        <v>757</v>
      </c>
      <c r="D102" s="67" t="s">
        <v>39</v>
      </c>
      <c r="E102" s="67">
        <v>11</v>
      </c>
      <c r="F102" s="67" t="s">
        <v>285</v>
      </c>
      <c r="G102" s="68" t="s">
        <v>1956</v>
      </c>
      <c r="H102" s="68"/>
      <c r="I102" s="8" t="s">
        <v>3739</v>
      </c>
      <c r="J102" s="8" t="s">
        <v>3740</v>
      </c>
    </row>
    <row r="103" spans="3:10" x14ac:dyDescent="0.25">
      <c r="C103" s="67">
        <v>758</v>
      </c>
      <c r="D103" s="67" t="s">
        <v>36</v>
      </c>
      <c r="E103" s="67">
        <v>12</v>
      </c>
      <c r="F103" s="67" t="s">
        <v>286</v>
      </c>
      <c r="G103" s="68" t="s">
        <v>1957</v>
      </c>
      <c r="H103" s="68"/>
      <c r="I103" s="87" t="s">
        <v>3866</v>
      </c>
      <c r="J103" s="8" t="s">
        <v>3923</v>
      </c>
    </row>
    <row r="104" spans="3:10" x14ac:dyDescent="0.25">
      <c r="C104" s="67">
        <v>760</v>
      </c>
      <c r="D104" s="67" t="s">
        <v>33</v>
      </c>
      <c r="E104" s="67">
        <v>13</v>
      </c>
      <c r="F104" s="67" t="s">
        <v>287</v>
      </c>
      <c r="G104" s="68" t="s">
        <v>1958</v>
      </c>
      <c r="H104" s="68"/>
      <c r="I104" s="8" t="s">
        <v>3772</v>
      </c>
      <c r="J104" s="8" t="s">
        <v>3773</v>
      </c>
    </row>
    <row r="105" spans="3:10" x14ac:dyDescent="0.25">
      <c r="C105" s="67">
        <v>773</v>
      </c>
      <c r="D105" s="67" t="s">
        <v>23</v>
      </c>
      <c r="E105" s="67">
        <v>14</v>
      </c>
      <c r="F105" s="67" t="s">
        <v>288</v>
      </c>
      <c r="G105" s="68" t="s">
        <v>1959</v>
      </c>
      <c r="H105" s="68"/>
      <c r="I105" s="87" t="s">
        <v>3867</v>
      </c>
      <c r="J105" s="8" t="s">
        <v>3868</v>
      </c>
    </row>
    <row r="106" spans="3:10" x14ac:dyDescent="0.25">
      <c r="C106" s="67">
        <v>775</v>
      </c>
      <c r="D106" s="67" t="s">
        <v>22</v>
      </c>
      <c r="E106" s="67">
        <v>15</v>
      </c>
      <c r="F106" s="67" t="s">
        <v>289</v>
      </c>
      <c r="G106" s="68" t="s">
        <v>1960</v>
      </c>
      <c r="H106" s="68"/>
      <c r="I106" s="87" t="s">
        <v>3954</v>
      </c>
      <c r="J106" s="8" t="s">
        <v>3955</v>
      </c>
    </row>
    <row r="107" spans="3:10" x14ac:dyDescent="0.25">
      <c r="C107" s="67">
        <v>779</v>
      </c>
      <c r="D107" s="67" t="s">
        <v>29</v>
      </c>
      <c r="E107" s="67">
        <v>99</v>
      </c>
      <c r="F107" s="67" t="s">
        <v>290</v>
      </c>
      <c r="G107" s="68" t="s">
        <v>1961</v>
      </c>
      <c r="H107" s="68"/>
      <c r="I107" s="87" t="s">
        <v>3869</v>
      </c>
      <c r="J107" s="8" t="s">
        <v>3870</v>
      </c>
    </row>
    <row r="108" spans="3:10" x14ac:dyDescent="0.25">
      <c r="C108" s="67">
        <v>784</v>
      </c>
      <c r="D108" s="67" t="s">
        <v>24</v>
      </c>
      <c r="E108" s="67">
        <v>1</v>
      </c>
      <c r="F108" s="67" t="s">
        <v>291</v>
      </c>
      <c r="G108" s="68" t="s">
        <v>1962</v>
      </c>
      <c r="H108" s="68"/>
      <c r="I108" s="87" t="s">
        <v>3871</v>
      </c>
      <c r="J108" s="8" t="s">
        <v>3924</v>
      </c>
    </row>
    <row r="109" spans="3:10" x14ac:dyDescent="0.25">
      <c r="C109" s="67">
        <v>788</v>
      </c>
      <c r="D109" s="67" t="s">
        <v>21</v>
      </c>
      <c r="E109" s="67">
        <v>2</v>
      </c>
      <c r="F109" s="67" t="s">
        <v>292</v>
      </c>
      <c r="G109" s="68" t="s">
        <v>1963</v>
      </c>
      <c r="H109" s="68"/>
      <c r="I109" s="8" t="s">
        <v>3699</v>
      </c>
      <c r="J109" s="8" t="s">
        <v>15</v>
      </c>
    </row>
    <row r="110" spans="3:10" x14ac:dyDescent="0.25">
      <c r="C110" s="67">
        <v>792</v>
      </c>
      <c r="D110" s="67" t="s">
        <v>26</v>
      </c>
      <c r="E110" s="67">
        <v>3</v>
      </c>
      <c r="F110" s="67" t="s">
        <v>293</v>
      </c>
      <c r="G110" s="68" t="s">
        <v>1964</v>
      </c>
      <c r="H110" s="68"/>
      <c r="I110" s="8" t="s">
        <v>3741</v>
      </c>
      <c r="J110" s="8" t="s">
        <v>3742</v>
      </c>
    </row>
    <row r="111" spans="3:10" x14ac:dyDescent="0.25">
      <c r="C111" s="67">
        <v>796</v>
      </c>
      <c r="D111" s="67" t="s">
        <v>25</v>
      </c>
      <c r="E111" s="67">
        <v>4</v>
      </c>
      <c r="F111" s="67" t="s">
        <v>294</v>
      </c>
      <c r="G111" s="68" t="s">
        <v>1965</v>
      </c>
      <c r="H111" s="68"/>
      <c r="I111" s="87" t="s">
        <v>3878</v>
      </c>
      <c r="J111" s="8" t="s">
        <v>3877</v>
      </c>
    </row>
    <row r="112" spans="3:10" x14ac:dyDescent="0.25">
      <c r="C112" s="67">
        <v>802</v>
      </c>
      <c r="D112" s="67" t="s">
        <v>27</v>
      </c>
      <c r="E112" s="67">
        <v>5</v>
      </c>
      <c r="F112" s="67" t="s">
        <v>295</v>
      </c>
      <c r="G112" s="68" t="s">
        <v>1966</v>
      </c>
      <c r="H112" s="68"/>
      <c r="I112" s="8" t="s">
        <v>4026</v>
      </c>
      <c r="J112" s="8" t="s">
        <v>4027</v>
      </c>
    </row>
    <row r="113" spans="3:10" x14ac:dyDescent="0.25">
      <c r="C113" s="67">
        <v>803</v>
      </c>
      <c r="D113" s="67" t="s">
        <v>28</v>
      </c>
      <c r="E113" s="67">
        <v>6</v>
      </c>
      <c r="F113" s="67" t="s">
        <v>296</v>
      </c>
      <c r="G113" s="68" t="s">
        <v>1967</v>
      </c>
      <c r="H113" s="68"/>
      <c r="I113" s="87" t="s">
        <v>3876</v>
      </c>
      <c r="J113" s="8" t="s">
        <v>3876</v>
      </c>
    </row>
    <row r="114" spans="3:10" x14ac:dyDescent="0.25">
      <c r="C114" s="67">
        <v>805</v>
      </c>
      <c r="D114" s="67" t="s">
        <v>46</v>
      </c>
      <c r="E114" s="67">
        <v>7</v>
      </c>
      <c r="F114" s="67" t="s">
        <v>297</v>
      </c>
      <c r="G114" s="68" t="s">
        <v>1968</v>
      </c>
      <c r="H114" s="68"/>
      <c r="I114" s="87" t="s">
        <v>3925</v>
      </c>
      <c r="J114" s="8" t="s">
        <v>3926</v>
      </c>
    </row>
    <row r="115" spans="3:10" x14ac:dyDescent="0.25">
      <c r="C115" s="67">
        <v>820</v>
      </c>
      <c r="D115" s="67" t="s">
        <v>66</v>
      </c>
      <c r="E115" s="67">
        <v>8</v>
      </c>
      <c r="F115" s="67" t="s">
        <v>298</v>
      </c>
      <c r="G115" s="68" t="s">
        <v>1969</v>
      </c>
      <c r="H115" s="68"/>
      <c r="I115" s="87" t="s">
        <v>3927</v>
      </c>
      <c r="J115" s="8" t="s">
        <v>3928</v>
      </c>
    </row>
    <row r="116" spans="3:10" x14ac:dyDescent="0.25">
      <c r="C116" s="67">
        <v>830</v>
      </c>
      <c r="D116" s="67" t="s">
        <v>69</v>
      </c>
      <c r="E116" s="67">
        <v>9</v>
      </c>
      <c r="F116" s="67" t="s">
        <v>299</v>
      </c>
      <c r="G116" s="68" t="s">
        <v>1970</v>
      </c>
      <c r="H116" s="68"/>
      <c r="I116" s="87" t="s">
        <v>3952</v>
      </c>
      <c r="J116" s="8" t="s">
        <v>3953</v>
      </c>
    </row>
    <row r="117" spans="3:10" x14ac:dyDescent="0.25">
      <c r="C117" s="67">
        <v>855</v>
      </c>
      <c r="D117" s="67" t="s">
        <v>42</v>
      </c>
      <c r="E117" s="67">
        <v>10</v>
      </c>
      <c r="F117" s="67" t="s">
        <v>300</v>
      </c>
      <c r="G117" s="68" t="s">
        <v>1971</v>
      </c>
      <c r="H117" s="68"/>
      <c r="I117" s="87" t="s">
        <v>3963</v>
      </c>
      <c r="J117" s="8" t="s">
        <v>3964</v>
      </c>
    </row>
    <row r="118" spans="3:10" x14ac:dyDescent="0.25">
      <c r="C118" s="67">
        <v>870</v>
      </c>
      <c r="D118" s="67" t="s">
        <v>62</v>
      </c>
      <c r="E118" s="67">
        <v>99</v>
      </c>
      <c r="F118" s="67" t="s">
        <v>301</v>
      </c>
      <c r="G118" s="68" t="s">
        <v>1972</v>
      </c>
      <c r="H118" s="68"/>
      <c r="I118" s="87" t="s">
        <v>3872</v>
      </c>
      <c r="J118" s="8" t="s">
        <v>3873</v>
      </c>
    </row>
    <row r="119" spans="3:10" x14ac:dyDescent="0.25">
      <c r="C119" s="67">
        <v>880</v>
      </c>
      <c r="D119" s="67" t="s">
        <v>100</v>
      </c>
      <c r="E119" s="67">
        <v>1</v>
      </c>
      <c r="F119" s="67" t="s">
        <v>302</v>
      </c>
      <c r="G119" s="68" t="s">
        <v>1973</v>
      </c>
      <c r="H119" s="68"/>
      <c r="I119" s="87" t="s">
        <v>3874</v>
      </c>
      <c r="J119" s="8" t="s">
        <v>3875</v>
      </c>
    </row>
    <row r="120" spans="3:10" x14ac:dyDescent="0.25">
      <c r="C120" s="67">
        <v>882</v>
      </c>
      <c r="D120" s="67" t="s">
        <v>104</v>
      </c>
      <c r="E120" s="67">
        <v>2</v>
      </c>
      <c r="F120" s="67" t="s">
        <v>303</v>
      </c>
      <c r="G120" s="68" t="s">
        <v>1974</v>
      </c>
      <c r="H120" s="68"/>
      <c r="I120" s="8" t="s">
        <v>3693</v>
      </c>
      <c r="J120" s="8" t="s">
        <v>3748</v>
      </c>
    </row>
    <row r="121" spans="3:10" x14ac:dyDescent="0.25">
      <c r="C121" s="67">
        <v>884</v>
      </c>
      <c r="D121" s="67" t="s">
        <v>102</v>
      </c>
      <c r="E121" s="67">
        <v>3</v>
      </c>
      <c r="F121" s="67" t="s">
        <v>304</v>
      </c>
      <c r="G121" s="68" t="s">
        <v>1975</v>
      </c>
      <c r="H121" s="68"/>
      <c r="I121" s="8" t="s">
        <v>3701</v>
      </c>
      <c r="J121" s="8" t="s">
        <v>17</v>
      </c>
    </row>
    <row r="122" spans="3:10" x14ac:dyDescent="0.25">
      <c r="C122" s="67">
        <v>886</v>
      </c>
      <c r="D122" s="67" t="s">
        <v>101</v>
      </c>
      <c r="E122" s="67">
        <v>4</v>
      </c>
      <c r="F122" s="67" t="s">
        <v>305</v>
      </c>
      <c r="G122" s="68" t="s">
        <v>1976</v>
      </c>
      <c r="H122" s="68"/>
      <c r="I122" s="8" t="s">
        <v>3994</v>
      </c>
      <c r="J122" s="8" t="s">
        <v>3929</v>
      </c>
    </row>
    <row r="123" spans="3:10" x14ac:dyDescent="0.25">
      <c r="C123" s="67">
        <v>888</v>
      </c>
      <c r="D123" s="67" t="s">
        <v>103</v>
      </c>
      <c r="E123" s="67">
        <v>5</v>
      </c>
      <c r="F123" s="67" t="s">
        <v>306</v>
      </c>
      <c r="G123" s="68" t="s">
        <v>1977</v>
      </c>
      <c r="H123" s="68"/>
      <c r="I123" s="8" t="s">
        <v>4021</v>
      </c>
      <c r="J123" s="8" t="s">
        <v>4022</v>
      </c>
    </row>
    <row r="124" spans="3:10" x14ac:dyDescent="0.25">
      <c r="C124" s="67">
        <v>890</v>
      </c>
      <c r="D124" s="67" t="s">
        <v>95</v>
      </c>
      <c r="E124" s="67">
        <v>6</v>
      </c>
      <c r="F124" s="67" t="s">
        <v>307</v>
      </c>
      <c r="G124" s="68" t="s">
        <v>1978</v>
      </c>
      <c r="H124" s="68"/>
      <c r="I124" s="8" t="s">
        <v>3965</v>
      </c>
      <c r="J124" s="8" t="s">
        <v>3966</v>
      </c>
    </row>
    <row r="125" spans="3:10" x14ac:dyDescent="0.25">
      <c r="C125" s="67">
        <v>905</v>
      </c>
      <c r="D125" s="67" t="s">
        <v>138</v>
      </c>
      <c r="E125" s="67">
        <v>7</v>
      </c>
      <c r="F125" s="67" t="s">
        <v>308</v>
      </c>
      <c r="G125" s="68" t="s">
        <v>1979</v>
      </c>
      <c r="H125" s="68"/>
      <c r="I125" s="8" t="s">
        <v>3743</v>
      </c>
      <c r="J125" s="8" t="s">
        <v>3744</v>
      </c>
    </row>
    <row r="126" spans="3:10" x14ac:dyDescent="0.25">
      <c r="C126" s="67">
        <v>910</v>
      </c>
      <c r="D126" s="67" t="s">
        <v>63</v>
      </c>
      <c r="E126" s="67">
        <v>8</v>
      </c>
      <c r="F126" s="67" t="s">
        <v>309</v>
      </c>
      <c r="G126" s="68" t="s">
        <v>1980</v>
      </c>
      <c r="H126" s="68"/>
      <c r="I126" s="87" t="s">
        <v>3881</v>
      </c>
      <c r="J126" s="8" t="s">
        <v>3882</v>
      </c>
    </row>
    <row r="127" spans="3:10" x14ac:dyDescent="0.25">
      <c r="C127" s="67">
        <v>930</v>
      </c>
      <c r="D127" s="67" t="s">
        <v>75</v>
      </c>
      <c r="E127" s="67">
        <v>9</v>
      </c>
      <c r="F127" s="67" t="s">
        <v>310</v>
      </c>
      <c r="G127" s="68" t="s">
        <v>1981</v>
      </c>
      <c r="H127" s="68"/>
      <c r="I127"/>
      <c r="J127"/>
    </row>
    <row r="128" spans="3:10" x14ac:dyDescent="0.25">
      <c r="C128" s="67">
        <v>950</v>
      </c>
      <c r="D128" s="67" t="s">
        <v>30</v>
      </c>
      <c r="E128" s="67">
        <v>10</v>
      </c>
      <c r="F128" s="67" t="s">
        <v>311</v>
      </c>
      <c r="G128" s="68" t="s">
        <v>1982</v>
      </c>
      <c r="H128" s="68"/>
      <c r="I128"/>
      <c r="J128"/>
    </row>
    <row r="129" spans="3:10" x14ac:dyDescent="0.25">
      <c r="C129" s="67">
        <v>960</v>
      </c>
      <c r="D129" s="67" t="s">
        <v>86</v>
      </c>
      <c r="E129" s="67">
        <v>11</v>
      </c>
      <c r="F129" s="67" t="s">
        <v>312</v>
      </c>
      <c r="G129" s="68" t="s">
        <v>1983</v>
      </c>
      <c r="H129" s="68"/>
      <c r="I129"/>
      <c r="J129"/>
    </row>
    <row r="130" spans="3:10" x14ac:dyDescent="0.25">
      <c r="C130" s="67">
        <v>965</v>
      </c>
      <c r="D130" s="67" t="s">
        <v>20</v>
      </c>
      <c r="E130" s="67">
        <v>12</v>
      </c>
      <c r="F130" s="67" t="s">
        <v>313</v>
      </c>
      <c r="G130" s="68" t="s">
        <v>1984</v>
      </c>
      <c r="H130" s="68"/>
      <c r="I130"/>
      <c r="J130"/>
    </row>
    <row r="131" spans="3:10" x14ac:dyDescent="0.25">
      <c r="C131" s="67">
        <v>970</v>
      </c>
      <c r="D131" s="67" t="s">
        <v>41</v>
      </c>
      <c r="E131" s="67">
        <v>13</v>
      </c>
      <c r="F131" s="67" t="s">
        <v>314</v>
      </c>
      <c r="G131" s="68" t="s">
        <v>1985</v>
      </c>
      <c r="H131" s="68"/>
      <c r="I131"/>
      <c r="J131"/>
    </row>
    <row r="132" spans="3:10" x14ac:dyDescent="0.25">
      <c r="C132" s="67">
        <v>980</v>
      </c>
      <c r="D132" s="67" t="s">
        <v>110</v>
      </c>
      <c r="E132" s="67">
        <v>99</v>
      </c>
      <c r="F132" s="67" t="s">
        <v>315</v>
      </c>
      <c r="G132" s="68" t="s">
        <v>1986</v>
      </c>
      <c r="H132" s="68"/>
      <c r="I132"/>
      <c r="J132"/>
    </row>
    <row r="133" spans="3:10" x14ac:dyDescent="0.25">
      <c r="C133" s="67">
        <v>990</v>
      </c>
      <c r="D133" s="67" t="s">
        <v>109</v>
      </c>
      <c r="E133" s="67">
        <v>1</v>
      </c>
      <c r="F133" s="67" t="s">
        <v>316</v>
      </c>
      <c r="G133" s="68" t="s">
        <v>1987</v>
      </c>
      <c r="H133" s="68"/>
      <c r="I133"/>
      <c r="J133"/>
    </row>
    <row r="134" spans="3:10" x14ac:dyDescent="0.25">
      <c r="C134" s="69"/>
      <c r="D134" s="68"/>
      <c r="E134" s="67">
        <v>2</v>
      </c>
      <c r="F134" s="67" t="s">
        <v>317</v>
      </c>
      <c r="G134" s="68" t="s">
        <v>1988</v>
      </c>
      <c r="H134" s="68"/>
      <c r="I134"/>
      <c r="J134"/>
    </row>
    <row r="135" spans="3:10" x14ac:dyDescent="0.25">
      <c r="C135" s="69"/>
      <c r="D135" s="68"/>
      <c r="E135" s="67">
        <v>3</v>
      </c>
      <c r="F135" s="67" t="s">
        <v>318</v>
      </c>
      <c r="G135" s="68" t="s">
        <v>1989</v>
      </c>
      <c r="H135" s="68"/>
    </row>
    <row r="136" spans="3:10" x14ac:dyDescent="0.25">
      <c r="C136" s="69"/>
      <c r="D136" s="68"/>
      <c r="E136" s="67">
        <v>4</v>
      </c>
      <c r="F136" s="67" t="s">
        <v>319</v>
      </c>
      <c r="G136" s="68" t="s">
        <v>1990</v>
      </c>
      <c r="H136" s="68"/>
    </row>
    <row r="137" spans="3:10" x14ac:dyDescent="0.25">
      <c r="C137" s="69"/>
      <c r="D137" s="68"/>
      <c r="E137" s="67">
        <v>5</v>
      </c>
      <c r="F137" s="67" t="s">
        <v>320</v>
      </c>
      <c r="G137" s="68" t="s">
        <v>1991</v>
      </c>
      <c r="H137" s="68"/>
    </row>
    <row r="138" spans="3:10" x14ac:dyDescent="0.25">
      <c r="C138" s="69"/>
      <c r="D138" s="68"/>
      <c r="E138" s="67">
        <v>6</v>
      </c>
      <c r="F138" s="67" t="s">
        <v>321</v>
      </c>
      <c r="G138" s="68" t="s">
        <v>1992</v>
      </c>
      <c r="H138" s="68"/>
    </row>
    <row r="139" spans="3:10" x14ac:dyDescent="0.25">
      <c r="C139" s="69"/>
      <c r="D139" s="68"/>
      <c r="E139" s="67">
        <v>7</v>
      </c>
      <c r="F139" s="67" t="s">
        <v>322</v>
      </c>
      <c r="G139" s="68" t="s">
        <v>1993</v>
      </c>
      <c r="H139" s="68"/>
    </row>
    <row r="140" spans="3:10" x14ac:dyDescent="0.25">
      <c r="C140" s="69"/>
      <c r="D140" s="68"/>
      <c r="E140" s="67">
        <v>8</v>
      </c>
      <c r="F140" s="67" t="s">
        <v>323</v>
      </c>
      <c r="G140" s="68" t="s">
        <v>1994</v>
      </c>
      <c r="H140" s="68"/>
    </row>
    <row r="141" spans="3:10" x14ac:dyDescent="0.25">
      <c r="C141" s="69"/>
      <c r="D141" s="68"/>
      <c r="E141" s="67">
        <v>9</v>
      </c>
      <c r="F141" s="67" t="s">
        <v>324</v>
      </c>
      <c r="G141" s="68" t="s">
        <v>1995</v>
      </c>
      <c r="H141" s="68"/>
    </row>
    <row r="142" spans="3:10" x14ac:dyDescent="0.25">
      <c r="C142" s="69"/>
      <c r="D142" s="68"/>
      <c r="E142" s="67">
        <v>10</v>
      </c>
      <c r="F142" s="67" t="s">
        <v>325</v>
      </c>
      <c r="G142" s="68" t="s">
        <v>1996</v>
      </c>
      <c r="H142" s="68"/>
    </row>
    <row r="143" spans="3:10" x14ac:dyDescent="0.25">
      <c r="C143" s="69"/>
      <c r="D143" s="68"/>
      <c r="E143" s="67">
        <v>11</v>
      </c>
      <c r="F143" s="67" t="s">
        <v>326</v>
      </c>
      <c r="G143" s="68" t="s">
        <v>1997</v>
      </c>
      <c r="H143" s="68"/>
    </row>
    <row r="144" spans="3:10" x14ac:dyDescent="0.25">
      <c r="C144" s="69"/>
      <c r="D144" s="68"/>
      <c r="E144" s="67">
        <v>12</v>
      </c>
      <c r="F144" s="67" t="s">
        <v>327</v>
      </c>
      <c r="G144" s="68" t="s">
        <v>1998</v>
      </c>
      <c r="H144" s="68"/>
    </row>
    <row r="145" spans="3:8" x14ac:dyDescent="0.25">
      <c r="C145" s="69"/>
      <c r="D145" s="68"/>
      <c r="E145" s="67">
        <v>99</v>
      </c>
      <c r="F145" s="67" t="s">
        <v>328</v>
      </c>
      <c r="G145" s="68" t="s">
        <v>1999</v>
      </c>
      <c r="H145" s="68"/>
    </row>
    <row r="146" spans="3:8" x14ac:dyDescent="0.25">
      <c r="C146" s="69"/>
      <c r="D146" s="68"/>
      <c r="E146" s="67">
        <v>1</v>
      </c>
      <c r="F146" s="67" t="s">
        <v>329</v>
      </c>
      <c r="G146" s="68" t="s">
        <v>2000</v>
      </c>
      <c r="H146" s="68"/>
    </row>
    <row r="147" spans="3:8" x14ac:dyDescent="0.25">
      <c r="C147" s="69"/>
      <c r="D147" s="68"/>
      <c r="E147" s="67">
        <v>2</v>
      </c>
      <c r="F147" s="67" t="s">
        <v>330</v>
      </c>
      <c r="G147" s="68" t="s">
        <v>2001</v>
      </c>
      <c r="H147" s="68"/>
    </row>
    <row r="148" spans="3:8" x14ac:dyDescent="0.25">
      <c r="C148" s="69"/>
      <c r="D148" s="68"/>
      <c r="E148" s="67">
        <v>3</v>
      </c>
      <c r="F148" s="67" t="s">
        <v>3797</v>
      </c>
      <c r="G148" s="68" t="s">
        <v>2002</v>
      </c>
      <c r="H148" s="68"/>
    </row>
    <row r="149" spans="3:8" x14ac:dyDescent="0.25">
      <c r="C149" s="69"/>
      <c r="D149" s="68"/>
      <c r="E149" s="67">
        <v>4</v>
      </c>
      <c r="F149" s="67" t="s">
        <v>331</v>
      </c>
      <c r="G149" s="68" t="s">
        <v>2003</v>
      </c>
      <c r="H149" s="68"/>
    </row>
    <row r="150" spans="3:8" x14ac:dyDescent="0.25">
      <c r="C150" s="69"/>
      <c r="D150" s="68"/>
      <c r="E150" s="67">
        <v>5</v>
      </c>
      <c r="F150" s="67" t="s">
        <v>332</v>
      </c>
      <c r="G150" s="68" t="s">
        <v>2004</v>
      </c>
      <c r="H150" s="68"/>
    </row>
    <row r="151" spans="3:8" x14ac:dyDescent="0.25">
      <c r="C151" s="69"/>
      <c r="D151" s="68"/>
      <c r="E151" s="67">
        <v>6</v>
      </c>
      <c r="F151" s="67" t="s">
        <v>333</v>
      </c>
      <c r="G151" s="68" t="s">
        <v>2005</v>
      </c>
      <c r="H151" s="68"/>
    </row>
    <row r="152" spans="3:8" x14ac:dyDescent="0.25">
      <c r="C152" s="69"/>
      <c r="D152" s="68"/>
      <c r="E152" s="67">
        <v>7</v>
      </c>
      <c r="F152" s="67" t="s">
        <v>334</v>
      </c>
      <c r="G152" s="68" t="s">
        <v>2006</v>
      </c>
      <c r="H152" s="68"/>
    </row>
    <row r="153" spans="3:8" x14ac:dyDescent="0.25">
      <c r="C153" s="69"/>
      <c r="D153" s="68"/>
      <c r="E153" s="67">
        <v>8</v>
      </c>
      <c r="F153" s="67" t="s">
        <v>335</v>
      </c>
      <c r="G153" s="68" t="s">
        <v>2007</v>
      </c>
      <c r="H153" s="68"/>
    </row>
    <row r="154" spans="3:8" x14ac:dyDescent="0.25">
      <c r="C154" s="69"/>
      <c r="D154" s="68"/>
      <c r="E154" s="67">
        <v>9</v>
      </c>
      <c r="F154" s="67" t="s">
        <v>336</v>
      </c>
      <c r="G154" s="68" t="s">
        <v>2008</v>
      </c>
      <c r="H154" s="68"/>
    </row>
    <row r="155" spans="3:8" x14ac:dyDescent="0.25">
      <c r="C155" s="69"/>
      <c r="D155" s="68"/>
      <c r="E155" s="67">
        <v>10</v>
      </c>
      <c r="F155" s="67" t="s">
        <v>337</v>
      </c>
      <c r="G155" s="68" t="s">
        <v>2009</v>
      </c>
      <c r="H155" s="68"/>
    </row>
    <row r="156" spans="3:8" x14ac:dyDescent="0.25">
      <c r="C156" s="69"/>
      <c r="D156" s="68"/>
      <c r="E156" s="67">
        <v>11</v>
      </c>
      <c r="F156" s="67" t="s">
        <v>338</v>
      </c>
      <c r="G156" s="68" t="s">
        <v>2010</v>
      </c>
      <c r="H156" s="68"/>
    </row>
    <row r="157" spans="3:8" x14ac:dyDescent="0.25">
      <c r="C157" s="69"/>
      <c r="D157" s="68"/>
      <c r="E157" s="67">
        <v>12</v>
      </c>
      <c r="F157" s="67" t="s">
        <v>339</v>
      </c>
      <c r="G157" s="68" t="s">
        <v>2011</v>
      </c>
      <c r="H157" s="68"/>
    </row>
    <row r="158" spans="3:8" x14ac:dyDescent="0.25">
      <c r="C158" s="69"/>
      <c r="D158" s="68"/>
      <c r="E158" s="67">
        <v>13</v>
      </c>
      <c r="F158" s="67" t="s">
        <v>340</v>
      </c>
      <c r="G158" s="68" t="s">
        <v>2012</v>
      </c>
      <c r="H158" s="68"/>
    </row>
    <row r="159" spans="3:8" x14ac:dyDescent="0.25">
      <c r="C159" s="69"/>
      <c r="D159" s="68"/>
      <c r="E159" s="67">
        <v>14</v>
      </c>
      <c r="F159" s="67" t="s">
        <v>341</v>
      </c>
      <c r="G159" s="68" t="s">
        <v>2013</v>
      </c>
      <c r="H159" s="68"/>
    </row>
    <row r="160" spans="3:8" x14ac:dyDescent="0.25">
      <c r="C160" s="69"/>
      <c r="D160" s="68"/>
      <c r="E160" s="67">
        <v>15</v>
      </c>
      <c r="F160" s="67" t="s">
        <v>342</v>
      </c>
      <c r="G160" s="68" t="s">
        <v>2014</v>
      </c>
      <c r="H160" s="68"/>
    </row>
    <row r="161" spans="3:8" x14ac:dyDescent="0.25">
      <c r="C161" s="69"/>
      <c r="D161" s="68"/>
      <c r="E161" s="67">
        <v>16</v>
      </c>
      <c r="F161" s="67" t="s">
        <v>343</v>
      </c>
      <c r="G161" s="68" t="s">
        <v>2015</v>
      </c>
      <c r="H161" s="68"/>
    </row>
    <row r="162" spans="3:8" x14ac:dyDescent="0.25">
      <c r="C162" s="69"/>
      <c r="D162" s="68"/>
      <c r="E162" s="67">
        <v>17</v>
      </c>
      <c r="F162" s="67" t="s">
        <v>344</v>
      </c>
      <c r="G162" s="68" t="s">
        <v>2016</v>
      </c>
      <c r="H162" s="68"/>
    </row>
    <row r="163" spans="3:8" x14ac:dyDescent="0.25">
      <c r="C163" s="69"/>
      <c r="D163" s="68"/>
      <c r="E163" s="67">
        <v>18</v>
      </c>
      <c r="F163" s="67" t="s">
        <v>345</v>
      </c>
      <c r="G163" s="68" t="s">
        <v>2017</v>
      </c>
      <c r="H163" s="68"/>
    </row>
    <row r="164" spans="3:8" x14ac:dyDescent="0.25">
      <c r="C164" s="69"/>
      <c r="D164" s="68"/>
      <c r="E164" s="67">
        <v>99</v>
      </c>
      <c r="F164" s="67" t="s">
        <v>346</v>
      </c>
      <c r="G164" s="68" t="s">
        <v>2018</v>
      </c>
      <c r="H164" s="68"/>
    </row>
    <row r="165" spans="3:8" x14ac:dyDescent="0.25">
      <c r="C165" s="69"/>
      <c r="D165" s="68"/>
      <c r="E165" s="67">
        <v>1</v>
      </c>
      <c r="F165" s="67" t="s">
        <v>3798</v>
      </c>
      <c r="G165" s="68" t="s">
        <v>2019</v>
      </c>
      <c r="H165" s="68"/>
    </row>
    <row r="166" spans="3:8" x14ac:dyDescent="0.25">
      <c r="C166" s="69"/>
      <c r="D166" s="68"/>
      <c r="E166" s="67">
        <v>2</v>
      </c>
      <c r="F166" s="67" t="s">
        <v>347</v>
      </c>
      <c r="G166" s="68" t="s">
        <v>2020</v>
      </c>
      <c r="H166" s="68"/>
    </row>
    <row r="167" spans="3:8" x14ac:dyDescent="0.25">
      <c r="C167" s="69"/>
      <c r="D167" s="68"/>
      <c r="E167" s="67">
        <v>3</v>
      </c>
      <c r="F167" s="67" t="s">
        <v>348</v>
      </c>
      <c r="G167" s="68" t="s">
        <v>2021</v>
      </c>
      <c r="H167" s="68"/>
    </row>
    <row r="168" spans="3:8" x14ac:dyDescent="0.25">
      <c r="C168" s="69"/>
      <c r="D168" s="68"/>
      <c r="E168" s="67">
        <v>99</v>
      </c>
      <c r="F168" s="67" t="s">
        <v>349</v>
      </c>
      <c r="G168" s="68" t="s">
        <v>2022</v>
      </c>
      <c r="H168" s="68"/>
    </row>
    <row r="169" spans="3:8" x14ac:dyDescent="0.25">
      <c r="C169" s="69"/>
      <c r="D169" s="68"/>
      <c r="E169" s="67">
        <v>1</v>
      </c>
      <c r="F169" s="67" t="s">
        <v>350</v>
      </c>
      <c r="G169" s="68" t="s">
        <v>2023</v>
      </c>
      <c r="H169" s="68"/>
    </row>
    <row r="170" spans="3:8" x14ac:dyDescent="0.25">
      <c r="C170" s="69"/>
      <c r="D170" s="68"/>
      <c r="E170" s="67">
        <v>2</v>
      </c>
      <c r="F170" s="67" t="s">
        <v>351</v>
      </c>
      <c r="G170" s="68" t="s">
        <v>2024</v>
      </c>
      <c r="H170" s="68"/>
    </row>
    <row r="171" spans="3:8" x14ac:dyDescent="0.25">
      <c r="C171" s="69"/>
      <c r="D171" s="68"/>
      <c r="E171" s="67">
        <v>99</v>
      </c>
      <c r="F171" s="67" t="s">
        <v>352</v>
      </c>
      <c r="G171" s="68" t="s">
        <v>2025</v>
      </c>
      <c r="H171" s="68"/>
    </row>
    <row r="172" spans="3:8" x14ac:dyDescent="0.25">
      <c r="C172" s="69"/>
      <c r="D172" s="68"/>
      <c r="E172" s="67">
        <v>733</v>
      </c>
      <c r="F172" s="67" t="s">
        <v>353</v>
      </c>
      <c r="G172" s="68" t="s">
        <v>2026</v>
      </c>
      <c r="H172" s="68"/>
    </row>
    <row r="173" spans="3:8" x14ac:dyDescent="0.25">
      <c r="C173" s="69"/>
      <c r="D173" s="68"/>
      <c r="E173" s="67">
        <v>734</v>
      </c>
      <c r="F173" s="67" t="s">
        <v>354</v>
      </c>
      <c r="G173" s="68" t="s">
        <v>2027</v>
      </c>
      <c r="H173" s="68"/>
    </row>
    <row r="174" spans="3:8" x14ac:dyDescent="0.25">
      <c r="C174" s="69"/>
      <c r="D174" s="68"/>
      <c r="E174" s="67">
        <v>735</v>
      </c>
      <c r="F174" s="67" t="s">
        <v>355</v>
      </c>
      <c r="G174" s="68" t="s">
        <v>2028</v>
      </c>
      <c r="H174" s="68"/>
    </row>
    <row r="175" spans="3:8" x14ac:dyDescent="0.25">
      <c r="C175" s="69"/>
      <c r="D175" s="68"/>
      <c r="E175" s="67">
        <v>736</v>
      </c>
      <c r="F175" s="67" t="s">
        <v>356</v>
      </c>
      <c r="G175" s="68" t="s">
        <v>2029</v>
      </c>
      <c r="H175" s="68"/>
    </row>
    <row r="176" spans="3:8" x14ac:dyDescent="0.25">
      <c r="C176" s="69"/>
      <c r="D176" s="68"/>
      <c r="E176" s="67">
        <v>737</v>
      </c>
      <c r="F176" s="67" t="s">
        <v>357</v>
      </c>
      <c r="G176" s="68" t="s">
        <v>2030</v>
      </c>
      <c r="H176" s="68"/>
    </row>
    <row r="177" spans="3:8" x14ac:dyDescent="0.25">
      <c r="C177" s="69"/>
      <c r="D177" s="68"/>
      <c r="E177" s="67">
        <v>738</v>
      </c>
      <c r="F177" s="67" t="s">
        <v>358</v>
      </c>
      <c r="G177" s="68" t="s">
        <v>2031</v>
      </c>
      <c r="H177" s="68"/>
    </row>
    <row r="178" spans="3:8" x14ac:dyDescent="0.25">
      <c r="C178" s="69"/>
      <c r="D178" s="68"/>
      <c r="E178" s="67">
        <v>739</v>
      </c>
      <c r="F178" s="67" t="s">
        <v>359</v>
      </c>
      <c r="G178" s="68" t="s">
        <v>2032</v>
      </c>
      <c r="H178" s="68"/>
    </row>
    <row r="179" spans="3:8" x14ac:dyDescent="0.25">
      <c r="C179" s="69"/>
      <c r="D179" s="68"/>
      <c r="E179" s="67">
        <v>740</v>
      </c>
      <c r="F179" s="67" t="s">
        <v>360</v>
      </c>
      <c r="G179" s="68" t="s">
        <v>2033</v>
      </c>
      <c r="H179" s="68"/>
    </row>
    <row r="180" spans="3:8" x14ac:dyDescent="0.25">
      <c r="C180" s="69"/>
      <c r="D180" s="68"/>
      <c r="E180" s="67">
        <v>741</v>
      </c>
      <c r="F180" s="67" t="s">
        <v>361</v>
      </c>
      <c r="G180" s="68" t="s">
        <v>2034</v>
      </c>
      <c r="H180" s="68"/>
    </row>
    <row r="181" spans="3:8" x14ac:dyDescent="0.25">
      <c r="C181" s="69"/>
      <c r="D181" s="68"/>
      <c r="E181" s="67">
        <v>742</v>
      </c>
      <c r="F181" s="67" t="s">
        <v>362</v>
      </c>
      <c r="G181" s="68" t="s">
        <v>2035</v>
      </c>
      <c r="H181" s="68"/>
    </row>
    <row r="182" spans="3:8" x14ac:dyDescent="0.25">
      <c r="C182" s="69"/>
      <c r="D182" s="68"/>
      <c r="E182" s="67">
        <v>743</v>
      </c>
      <c r="F182" s="67" t="s">
        <v>363</v>
      </c>
      <c r="G182" s="68" t="s">
        <v>2036</v>
      </c>
      <c r="H182" s="68"/>
    </row>
    <row r="183" spans="3:8" x14ac:dyDescent="0.25">
      <c r="C183" s="69"/>
      <c r="D183" s="68"/>
      <c r="E183" s="67">
        <v>744</v>
      </c>
      <c r="F183" s="67" t="s">
        <v>364</v>
      </c>
      <c r="G183" s="68" t="s">
        <v>2037</v>
      </c>
      <c r="H183" s="68"/>
    </row>
    <row r="184" spans="3:8" x14ac:dyDescent="0.25">
      <c r="C184" s="69"/>
      <c r="D184" s="68"/>
      <c r="E184" s="67">
        <v>745</v>
      </c>
      <c r="F184" s="67" t="s">
        <v>365</v>
      </c>
      <c r="G184" s="68" t="s">
        <v>2038</v>
      </c>
      <c r="H184" s="68"/>
    </row>
    <row r="185" spans="3:8" x14ac:dyDescent="0.25">
      <c r="C185" s="69"/>
      <c r="D185" s="68"/>
      <c r="E185" s="67">
        <v>746</v>
      </c>
      <c r="F185" s="67" t="s">
        <v>366</v>
      </c>
      <c r="G185" s="68" t="s">
        <v>2039</v>
      </c>
      <c r="H185" s="68"/>
    </row>
    <row r="186" spans="3:8" x14ac:dyDescent="0.25">
      <c r="C186" s="69"/>
      <c r="D186" s="68"/>
      <c r="E186" s="67">
        <v>747</v>
      </c>
      <c r="F186" s="67" t="s">
        <v>367</v>
      </c>
      <c r="G186" s="68" t="s">
        <v>2040</v>
      </c>
      <c r="H186" s="68"/>
    </row>
    <row r="187" spans="3:8" x14ac:dyDescent="0.25">
      <c r="C187" s="69"/>
      <c r="D187" s="68"/>
      <c r="E187" s="67">
        <v>748</v>
      </c>
      <c r="F187" s="67" t="s">
        <v>368</v>
      </c>
      <c r="G187" s="68" t="s">
        <v>2041</v>
      </c>
      <c r="H187" s="68"/>
    </row>
    <row r="188" spans="3:8" x14ac:dyDescent="0.25">
      <c r="C188" s="69"/>
      <c r="D188" s="68"/>
      <c r="E188" s="67">
        <v>749</v>
      </c>
      <c r="F188" s="67" t="s">
        <v>369</v>
      </c>
      <c r="G188" s="68" t="s">
        <v>2042</v>
      </c>
      <c r="H188" s="68"/>
    </row>
    <row r="189" spans="3:8" x14ac:dyDescent="0.25">
      <c r="C189" s="69"/>
      <c r="D189" s="68"/>
      <c r="E189" s="67">
        <v>750</v>
      </c>
      <c r="F189" s="67" t="s">
        <v>370</v>
      </c>
      <c r="G189" s="68" t="s">
        <v>2043</v>
      </c>
      <c r="H189" s="68"/>
    </row>
    <row r="190" spans="3:8" x14ac:dyDescent="0.25">
      <c r="C190" s="69"/>
      <c r="D190" s="68"/>
      <c r="E190" s="67">
        <v>751</v>
      </c>
      <c r="F190" s="67" t="s">
        <v>371</v>
      </c>
      <c r="G190" s="68" t="s">
        <v>2044</v>
      </c>
      <c r="H190" s="68"/>
    </row>
    <row r="191" spans="3:8" x14ac:dyDescent="0.25">
      <c r="C191" s="69"/>
      <c r="D191" s="68"/>
      <c r="E191" s="67">
        <v>752</v>
      </c>
      <c r="F191" s="67" t="s">
        <v>372</v>
      </c>
      <c r="G191" s="68" t="s">
        <v>2045</v>
      </c>
      <c r="H191" s="68"/>
    </row>
    <row r="192" spans="3:8" x14ac:dyDescent="0.25">
      <c r="C192" s="69"/>
      <c r="D192" s="68"/>
      <c r="E192" s="67">
        <v>753</v>
      </c>
      <c r="F192" s="67" t="s">
        <v>373</v>
      </c>
      <c r="G192" s="68" t="s">
        <v>2046</v>
      </c>
      <c r="H192" s="68"/>
    </row>
    <row r="193" spans="3:8" x14ac:dyDescent="0.25">
      <c r="C193" s="69"/>
      <c r="D193" s="68"/>
      <c r="E193" s="67">
        <v>754</v>
      </c>
      <c r="F193" s="67" t="s">
        <v>374</v>
      </c>
      <c r="G193" s="68" t="s">
        <v>2047</v>
      </c>
      <c r="H193" s="68"/>
    </row>
    <row r="194" spans="3:8" x14ac:dyDescent="0.25">
      <c r="C194" s="69"/>
      <c r="D194" s="68"/>
      <c r="E194" s="67">
        <v>755</v>
      </c>
      <c r="F194" s="67" t="s">
        <v>375</v>
      </c>
      <c r="G194" s="68" t="s">
        <v>2048</v>
      </c>
      <c r="H194" s="68"/>
    </row>
    <row r="195" spans="3:8" x14ac:dyDescent="0.25">
      <c r="C195" s="69"/>
      <c r="D195" s="68"/>
      <c r="E195" s="67">
        <v>756</v>
      </c>
      <c r="F195" s="67" t="s">
        <v>376</v>
      </c>
      <c r="G195" s="68" t="s">
        <v>2049</v>
      </c>
      <c r="H195" s="68"/>
    </row>
    <row r="196" spans="3:8" x14ac:dyDescent="0.25">
      <c r="C196" s="69"/>
      <c r="D196" s="68"/>
      <c r="E196" s="67">
        <v>757</v>
      </c>
      <c r="F196" s="67" t="s">
        <v>377</v>
      </c>
      <c r="G196" s="68" t="s">
        <v>2050</v>
      </c>
      <c r="H196" s="68"/>
    </row>
    <row r="197" spans="3:8" x14ac:dyDescent="0.25">
      <c r="C197" s="69"/>
      <c r="D197" s="68"/>
      <c r="E197" s="67">
        <v>758</v>
      </c>
      <c r="F197" s="67" t="s">
        <v>378</v>
      </c>
      <c r="G197" s="68" t="s">
        <v>2051</v>
      </c>
      <c r="H197" s="68"/>
    </row>
    <row r="198" spans="3:8" x14ac:dyDescent="0.25">
      <c r="C198" s="69"/>
      <c r="D198" s="68"/>
      <c r="E198" s="67">
        <v>759</v>
      </c>
      <c r="F198" s="67" t="s">
        <v>379</v>
      </c>
      <c r="G198" s="68" t="s">
        <v>2052</v>
      </c>
      <c r="H198" s="68"/>
    </row>
    <row r="199" spans="3:8" x14ac:dyDescent="0.25">
      <c r="C199" s="69"/>
      <c r="D199" s="68"/>
      <c r="E199" s="67">
        <v>760</v>
      </c>
      <c r="F199" s="67" t="s">
        <v>380</v>
      </c>
      <c r="G199" s="68" t="s">
        <v>2053</v>
      </c>
      <c r="H199" s="68"/>
    </row>
    <row r="200" spans="3:8" x14ac:dyDescent="0.25">
      <c r="C200" s="69"/>
      <c r="D200" s="68"/>
      <c r="E200" s="67">
        <v>770</v>
      </c>
      <c r="F200" s="67" t="s">
        <v>381</v>
      </c>
      <c r="G200" s="68" t="s">
        <v>2054</v>
      </c>
      <c r="H200" s="68"/>
    </row>
    <row r="201" spans="3:8" x14ac:dyDescent="0.25">
      <c r="C201" s="69"/>
      <c r="D201" s="68"/>
      <c r="E201" s="67">
        <v>799</v>
      </c>
      <c r="F201" s="67" t="s">
        <v>382</v>
      </c>
      <c r="G201" s="68" t="s">
        <v>2055</v>
      </c>
      <c r="H201" s="68"/>
    </row>
    <row r="202" spans="3:8" x14ac:dyDescent="0.25">
      <c r="C202" s="69"/>
      <c r="D202" s="68"/>
      <c r="E202" s="67">
        <v>89</v>
      </c>
      <c r="F202" s="67" t="s">
        <v>383</v>
      </c>
      <c r="G202" s="68" t="s">
        <v>2056</v>
      </c>
      <c r="H202" s="68"/>
    </row>
    <row r="203" spans="3:8" x14ac:dyDescent="0.25">
      <c r="C203" s="69"/>
      <c r="D203" s="68"/>
      <c r="E203" s="67">
        <v>1</v>
      </c>
      <c r="F203" s="67" t="s">
        <v>384</v>
      </c>
      <c r="G203" s="68" t="s">
        <v>2057</v>
      </c>
      <c r="H203" s="68"/>
    </row>
    <row r="204" spans="3:8" x14ac:dyDescent="0.25">
      <c r="C204" s="69"/>
      <c r="D204" s="68"/>
      <c r="E204" s="67">
        <v>2</v>
      </c>
      <c r="F204" s="67" t="s">
        <v>385</v>
      </c>
      <c r="G204" s="68" t="s">
        <v>2058</v>
      </c>
      <c r="H204" s="68"/>
    </row>
    <row r="205" spans="3:8" x14ac:dyDescent="0.25">
      <c r="C205" s="69"/>
      <c r="D205" s="68"/>
      <c r="E205" s="67">
        <v>89</v>
      </c>
      <c r="F205" s="67" t="s">
        <v>386</v>
      </c>
      <c r="G205" s="68" t="s">
        <v>2059</v>
      </c>
      <c r="H205" s="68"/>
    </row>
    <row r="206" spans="3:8" x14ac:dyDescent="0.25">
      <c r="C206" s="69"/>
      <c r="D206" s="68"/>
      <c r="E206" s="67">
        <v>133</v>
      </c>
      <c r="F206" s="67" t="s">
        <v>387</v>
      </c>
      <c r="G206" s="68" t="s">
        <v>2060</v>
      </c>
      <c r="H206" s="68"/>
    </row>
    <row r="207" spans="3:8" x14ac:dyDescent="0.25">
      <c r="C207" s="69"/>
      <c r="D207" s="68"/>
      <c r="E207" s="67">
        <v>177</v>
      </c>
      <c r="F207" s="67" t="s">
        <v>388</v>
      </c>
      <c r="G207" s="68" t="s">
        <v>2061</v>
      </c>
      <c r="H207" s="68"/>
    </row>
    <row r="208" spans="3:8" x14ac:dyDescent="0.25">
      <c r="C208" s="69"/>
      <c r="D208" s="68"/>
      <c r="E208" s="67">
        <v>221</v>
      </c>
      <c r="F208" s="67" t="s">
        <v>389</v>
      </c>
      <c r="G208" s="68" t="s">
        <v>2062</v>
      </c>
      <c r="H208" s="68"/>
    </row>
    <row r="209" spans="3:8" x14ac:dyDescent="0.25">
      <c r="C209" s="69"/>
      <c r="D209" s="68"/>
      <c r="E209" s="67">
        <v>779</v>
      </c>
      <c r="F209" s="67" t="s">
        <v>390</v>
      </c>
      <c r="G209" s="68" t="s">
        <v>2063</v>
      </c>
      <c r="H209" s="68"/>
    </row>
    <row r="210" spans="3:8" x14ac:dyDescent="0.25">
      <c r="C210" s="69"/>
      <c r="D210" s="68"/>
      <c r="E210" s="67">
        <v>90</v>
      </c>
      <c r="F210" s="67" t="s">
        <v>391</v>
      </c>
      <c r="G210" s="68" t="s">
        <v>2064</v>
      </c>
      <c r="H210" s="68"/>
    </row>
    <row r="211" spans="3:8" x14ac:dyDescent="0.25">
      <c r="C211" s="69"/>
      <c r="D211" s="68"/>
      <c r="E211" s="67">
        <v>95</v>
      </c>
      <c r="F211" s="67" t="s">
        <v>392</v>
      </c>
      <c r="G211" s="68" t="s">
        <v>2065</v>
      </c>
      <c r="H211" s="68"/>
    </row>
    <row r="212" spans="3:8" x14ac:dyDescent="0.25">
      <c r="C212" s="69"/>
      <c r="D212" s="68"/>
      <c r="E212" s="67">
        <v>133</v>
      </c>
      <c r="F212" s="67" t="s">
        <v>393</v>
      </c>
      <c r="G212" s="68" t="s">
        <v>2066</v>
      </c>
      <c r="H212" s="68"/>
    </row>
    <row r="213" spans="3:8" x14ac:dyDescent="0.25">
      <c r="C213" s="69"/>
      <c r="D213" s="68"/>
      <c r="E213" s="67">
        <v>134</v>
      </c>
      <c r="F213" s="67" t="s">
        <v>394</v>
      </c>
      <c r="G213" s="68" t="s">
        <v>2067</v>
      </c>
      <c r="H213" s="68"/>
    </row>
    <row r="214" spans="3:8" x14ac:dyDescent="0.25">
      <c r="C214" s="69"/>
      <c r="D214" s="68"/>
      <c r="E214" s="67">
        <v>177</v>
      </c>
      <c r="F214" s="67" t="s">
        <v>395</v>
      </c>
      <c r="G214" s="68" t="s">
        <v>2068</v>
      </c>
      <c r="H214" s="68"/>
    </row>
    <row r="215" spans="3:8" x14ac:dyDescent="0.25">
      <c r="C215" s="69"/>
      <c r="D215" s="68"/>
      <c r="E215" s="67">
        <v>181</v>
      </c>
      <c r="F215" s="67" t="s">
        <v>396</v>
      </c>
      <c r="G215" s="68" t="s">
        <v>2069</v>
      </c>
      <c r="H215" s="68"/>
    </row>
    <row r="216" spans="3:8" x14ac:dyDescent="0.25">
      <c r="C216" s="69"/>
      <c r="D216" s="68"/>
      <c r="E216" s="67">
        <v>182</v>
      </c>
      <c r="F216" s="67" t="s">
        <v>397</v>
      </c>
      <c r="G216" s="68" t="s">
        <v>2070</v>
      </c>
      <c r="H216" s="68"/>
    </row>
    <row r="217" spans="3:8" x14ac:dyDescent="0.25">
      <c r="C217" s="69"/>
      <c r="D217" s="68"/>
      <c r="E217" s="67">
        <v>315</v>
      </c>
      <c r="F217" s="67" t="s">
        <v>398</v>
      </c>
      <c r="G217" s="68" t="s">
        <v>2071</v>
      </c>
      <c r="H217" s="68"/>
    </row>
    <row r="218" spans="3:8" x14ac:dyDescent="0.25">
      <c r="C218" s="69"/>
      <c r="D218" s="68"/>
      <c r="E218" s="67">
        <v>353</v>
      </c>
      <c r="F218" s="67" t="s">
        <v>399</v>
      </c>
      <c r="G218" s="68" t="s">
        <v>2072</v>
      </c>
      <c r="H218" s="68"/>
    </row>
    <row r="219" spans="3:8" x14ac:dyDescent="0.25">
      <c r="C219" s="69"/>
      <c r="D219" s="68"/>
      <c r="E219" s="67">
        <v>456</v>
      </c>
      <c r="F219" s="67" t="s">
        <v>400</v>
      </c>
      <c r="G219" s="68" t="s">
        <v>2073</v>
      </c>
      <c r="H219" s="68"/>
    </row>
    <row r="220" spans="3:8" x14ac:dyDescent="0.25">
      <c r="C220" s="69"/>
      <c r="D220" s="68"/>
      <c r="E220" s="67">
        <v>501</v>
      </c>
      <c r="F220" s="67" t="s">
        <v>401</v>
      </c>
      <c r="G220" s="68" t="s">
        <v>2074</v>
      </c>
      <c r="H220" s="68"/>
    </row>
    <row r="221" spans="3:8" x14ac:dyDescent="0.25">
      <c r="C221" s="69"/>
      <c r="D221" s="68"/>
      <c r="E221" s="67">
        <v>502</v>
      </c>
      <c r="F221" s="67" t="s">
        <v>402</v>
      </c>
      <c r="G221" s="68" t="s">
        <v>2075</v>
      </c>
      <c r="H221" s="68"/>
    </row>
    <row r="222" spans="3:8" x14ac:dyDescent="0.25">
      <c r="C222" s="69"/>
      <c r="D222" s="68"/>
      <c r="E222" s="67">
        <v>503</v>
      </c>
      <c r="F222" s="67" t="s">
        <v>403</v>
      </c>
      <c r="G222" s="68" t="s">
        <v>2076</v>
      </c>
      <c r="H222" s="68"/>
    </row>
    <row r="223" spans="3:8" x14ac:dyDescent="0.25">
      <c r="C223" s="69"/>
      <c r="D223" s="68"/>
      <c r="E223" s="67">
        <v>504</v>
      </c>
      <c r="F223" s="67" t="s">
        <v>404</v>
      </c>
      <c r="G223" s="68" t="s">
        <v>2077</v>
      </c>
      <c r="H223" s="68"/>
    </row>
    <row r="224" spans="3:8" x14ac:dyDescent="0.25">
      <c r="C224" s="69"/>
      <c r="D224" s="68"/>
      <c r="E224" s="67">
        <v>505</v>
      </c>
      <c r="F224" s="67" t="s">
        <v>405</v>
      </c>
      <c r="G224" s="68" t="s">
        <v>2078</v>
      </c>
      <c r="H224" s="68"/>
    </row>
    <row r="225" spans="3:8" x14ac:dyDescent="0.25">
      <c r="C225" s="69"/>
      <c r="D225" s="68"/>
      <c r="E225" s="67">
        <v>544</v>
      </c>
      <c r="F225" s="67" t="s">
        <v>406</v>
      </c>
      <c r="G225" s="68" t="s">
        <v>2079</v>
      </c>
      <c r="H225" s="68"/>
    </row>
    <row r="226" spans="3:8" x14ac:dyDescent="0.25">
      <c r="C226" s="69"/>
      <c r="D226" s="68"/>
      <c r="E226" s="67">
        <v>564</v>
      </c>
      <c r="F226" s="67" t="s">
        <v>407</v>
      </c>
      <c r="G226" s="68" t="s">
        <v>2080</v>
      </c>
      <c r="H226" s="68"/>
    </row>
    <row r="227" spans="3:8" x14ac:dyDescent="0.25">
      <c r="C227" s="69"/>
      <c r="D227" s="68"/>
      <c r="E227" s="67">
        <v>632</v>
      </c>
      <c r="F227" s="67" t="s">
        <v>408</v>
      </c>
      <c r="G227" s="68" t="s">
        <v>2081</v>
      </c>
      <c r="H227" s="68"/>
    </row>
    <row r="228" spans="3:8" x14ac:dyDescent="0.25">
      <c r="C228" s="69"/>
      <c r="D228" s="68"/>
      <c r="E228" s="67">
        <v>735</v>
      </c>
      <c r="F228" s="67" t="s">
        <v>409</v>
      </c>
      <c r="G228" s="68" t="s">
        <v>2082</v>
      </c>
      <c r="H228" s="68"/>
    </row>
    <row r="229" spans="3:8" x14ac:dyDescent="0.25">
      <c r="C229" s="69"/>
      <c r="D229" s="68"/>
      <c r="E229" s="67">
        <v>736</v>
      </c>
      <c r="F229" s="67" t="s">
        <v>410</v>
      </c>
      <c r="G229" s="68" t="s">
        <v>2083</v>
      </c>
      <c r="H229" s="68"/>
    </row>
    <row r="230" spans="3:8" x14ac:dyDescent="0.25">
      <c r="C230" s="69"/>
      <c r="D230" s="68"/>
      <c r="E230" s="67">
        <v>737</v>
      </c>
      <c r="F230" s="67" t="s">
        <v>411</v>
      </c>
      <c r="G230" s="68" t="s">
        <v>2084</v>
      </c>
      <c r="H230" s="68"/>
    </row>
    <row r="231" spans="3:8" x14ac:dyDescent="0.25">
      <c r="C231" s="69"/>
      <c r="D231" s="68"/>
      <c r="E231" s="67">
        <v>739</v>
      </c>
      <c r="F231" s="67" t="s">
        <v>412</v>
      </c>
      <c r="G231" s="68" t="s">
        <v>2085</v>
      </c>
      <c r="H231" s="68"/>
    </row>
    <row r="232" spans="3:8" x14ac:dyDescent="0.25">
      <c r="C232" s="69"/>
      <c r="D232" s="68"/>
      <c r="E232" s="67">
        <v>779</v>
      </c>
      <c r="F232" s="67" t="s">
        <v>413</v>
      </c>
      <c r="G232" s="68" t="s">
        <v>2086</v>
      </c>
      <c r="H232" s="68"/>
    </row>
    <row r="233" spans="3:8" x14ac:dyDescent="0.25">
      <c r="C233" s="69"/>
      <c r="D233" s="68"/>
      <c r="E233" s="67">
        <v>780</v>
      </c>
      <c r="F233" s="67" t="s">
        <v>414</v>
      </c>
      <c r="G233" s="68" t="s">
        <v>2087</v>
      </c>
      <c r="H233" s="68"/>
    </row>
    <row r="234" spans="3:8" x14ac:dyDescent="0.25">
      <c r="C234" s="69"/>
      <c r="D234" s="68"/>
      <c r="E234" s="67">
        <v>867</v>
      </c>
      <c r="F234" s="67" t="s">
        <v>415</v>
      </c>
      <c r="G234" s="68" t="s">
        <v>2088</v>
      </c>
      <c r="H234" s="68"/>
    </row>
    <row r="235" spans="3:8" x14ac:dyDescent="0.25">
      <c r="C235" s="69"/>
      <c r="D235" s="68"/>
      <c r="E235" s="67">
        <v>1</v>
      </c>
      <c r="F235" s="67" t="s">
        <v>416</v>
      </c>
      <c r="G235" s="68" t="s">
        <v>2089</v>
      </c>
      <c r="H235" s="68"/>
    </row>
    <row r="236" spans="3:8" x14ac:dyDescent="0.25">
      <c r="C236" s="69"/>
      <c r="D236" s="68"/>
      <c r="E236" s="67">
        <v>735</v>
      </c>
      <c r="F236" s="67" t="s">
        <v>417</v>
      </c>
      <c r="G236" s="68" t="s">
        <v>2090</v>
      </c>
      <c r="H236" s="68"/>
    </row>
    <row r="237" spans="3:8" x14ac:dyDescent="0.25">
      <c r="C237" s="69"/>
      <c r="D237" s="68"/>
      <c r="E237" s="67">
        <v>736</v>
      </c>
      <c r="F237" s="67" t="s">
        <v>418</v>
      </c>
      <c r="G237" s="68" t="s">
        <v>2091</v>
      </c>
      <c r="H237" s="68"/>
    </row>
    <row r="238" spans="3:8" x14ac:dyDescent="0.25">
      <c r="C238" s="69"/>
      <c r="D238" s="68"/>
      <c r="E238" s="67">
        <v>737</v>
      </c>
      <c r="F238" s="67" t="s">
        <v>419</v>
      </c>
      <c r="G238" s="68" t="s">
        <v>2092</v>
      </c>
      <c r="H238" s="68"/>
    </row>
    <row r="239" spans="3:8" x14ac:dyDescent="0.25">
      <c r="C239" s="69"/>
      <c r="D239" s="68"/>
      <c r="E239" s="67">
        <v>738</v>
      </c>
      <c r="F239" s="67" t="s">
        <v>420</v>
      </c>
      <c r="G239" s="68" t="s">
        <v>2093</v>
      </c>
      <c r="H239" s="68"/>
    </row>
    <row r="240" spans="3:8" x14ac:dyDescent="0.25">
      <c r="C240" s="69"/>
      <c r="D240" s="68"/>
      <c r="E240" s="67">
        <v>739</v>
      </c>
      <c r="F240" s="67" t="s">
        <v>421</v>
      </c>
      <c r="G240" s="68" t="s">
        <v>2094</v>
      </c>
      <c r="H240" s="68"/>
    </row>
    <row r="241" spans="3:8" x14ac:dyDescent="0.25">
      <c r="C241" s="69"/>
      <c r="D241" s="68"/>
      <c r="E241" s="67">
        <v>740</v>
      </c>
      <c r="F241" s="67" t="s">
        <v>422</v>
      </c>
      <c r="G241" s="68" t="s">
        <v>2095</v>
      </c>
      <c r="H241" s="68"/>
    </row>
    <row r="242" spans="3:8" x14ac:dyDescent="0.25">
      <c r="C242" s="69"/>
      <c r="D242" s="68"/>
      <c r="E242" s="67">
        <v>741</v>
      </c>
      <c r="F242" s="67" t="s">
        <v>423</v>
      </c>
      <c r="G242" s="68" t="s">
        <v>2096</v>
      </c>
      <c r="H242" s="68"/>
    </row>
    <row r="243" spans="3:8" x14ac:dyDescent="0.25">
      <c r="C243" s="69"/>
      <c r="D243" s="68"/>
      <c r="E243" s="67">
        <v>742</v>
      </c>
      <c r="F243" s="67" t="s">
        <v>424</v>
      </c>
      <c r="G243" s="68" t="s">
        <v>2097</v>
      </c>
      <c r="H243" s="68"/>
    </row>
    <row r="244" spans="3:8" x14ac:dyDescent="0.25">
      <c r="C244" s="69"/>
      <c r="D244" s="68"/>
      <c r="E244" s="67">
        <v>743</v>
      </c>
      <c r="F244" s="67" t="s">
        <v>425</v>
      </c>
      <c r="G244" s="68" t="s">
        <v>2098</v>
      </c>
      <c r="H244" s="68"/>
    </row>
    <row r="245" spans="3:8" x14ac:dyDescent="0.25">
      <c r="C245" s="69"/>
      <c r="D245" s="68"/>
      <c r="E245" s="67">
        <v>744</v>
      </c>
      <c r="F245" s="67" t="s">
        <v>426</v>
      </c>
      <c r="G245" s="68" t="s">
        <v>2099</v>
      </c>
      <c r="H245" s="68"/>
    </row>
    <row r="246" spans="3:8" x14ac:dyDescent="0.25">
      <c r="C246" s="69"/>
      <c r="D246" s="68"/>
      <c r="E246" s="67">
        <v>749</v>
      </c>
      <c r="F246" s="67" t="s">
        <v>427</v>
      </c>
      <c r="G246" s="68" t="s">
        <v>2100</v>
      </c>
      <c r="H246" s="68"/>
    </row>
    <row r="247" spans="3:8" x14ac:dyDescent="0.25">
      <c r="C247" s="69"/>
      <c r="D247" s="68"/>
      <c r="E247" s="67">
        <v>751</v>
      </c>
      <c r="F247" s="67" t="s">
        <v>428</v>
      </c>
      <c r="G247" s="68" t="s">
        <v>2101</v>
      </c>
      <c r="H247" s="68"/>
    </row>
    <row r="248" spans="3:8" x14ac:dyDescent="0.25">
      <c r="C248" s="69"/>
      <c r="D248" s="68"/>
      <c r="E248" s="67">
        <v>752</v>
      </c>
      <c r="F248" s="67" t="s">
        <v>429</v>
      </c>
      <c r="G248" s="68" t="s">
        <v>2102</v>
      </c>
      <c r="H248" s="68"/>
    </row>
    <row r="249" spans="3:8" x14ac:dyDescent="0.25">
      <c r="C249" s="69"/>
      <c r="D249" s="68"/>
      <c r="E249" s="67">
        <v>753</v>
      </c>
      <c r="F249" s="67" t="s">
        <v>430</v>
      </c>
      <c r="G249" s="68" t="s">
        <v>2103</v>
      </c>
      <c r="H249" s="68"/>
    </row>
    <row r="250" spans="3:8" x14ac:dyDescent="0.25">
      <c r="C250" s="69"/>
      <c r="D250" s="68"/>
      <c r="E250" s="67">
        <v>754</v>
      </c>
      <c r="F250" s="67" t="s">
        <v>431</v>
      </c>
      <c r="G250" s="68" t="s">
        <v>2104</v>
      </c>
      <c r="H250" s="68"/>
    </row>
    <row r="251" spans="3:8" x14ac:dyDescent="0.25">
      <c r="C251" s="69"/>
      <c r="D251" s="68"/>
      <c r="E251" s="67">
        <v>755</v>
      </c>
      <c r="F251" s="67" t="s">
        <v>432</v>
      </c>
      <c r="G251" s="68" t="s">
        <v>2105</v>
      </c>
      <c r="H251" s="68"/>
    </row>
    <row r="252" spans="3:8" x14ac:dyDescent="0.25">
      <c r="C252" s="69"/>
      <c r="D252" s="68"/>
      <c r="E252" s="67">
        <v>756</v>
      </c>
      <c r="F252" s="67" t="s">
        <v>433</v>
      </c>
      <c r="G252" s="68" t="s">
        <v>2106</v>
      </c>
      <c r="H252" s="68"/>
    </row>
    <row r="253" spans="3:8" x14ac:dyDescent="0.25">
      <c r="C253" s="69"/>
      <c r="D253" s="68"/>
      <c r="E253" s="67">
        <v>757</v>
      </c>
      <c r="F253" s="67" t="s">
        <v>434</v>
      </c>
      <c r="G253" s="68" t="s">
        <v>2107</v>
      </c>
      <c r="H253" s="68"/>
    </row>
    <row r="254" spans="3:8" x14ac:dyDescent="0.25">
      <c r="C254" s="69"/>
      <c r="D254" s="68"/>
      <c r="E254" s="67">
        <v>758</v>
      </c>
      <c r="F254" s="67" t="s">
        <v>435</v>
      </c>
      <c r="G254" s="68" t="s">
        <v>2108</v>
      </c>
      <c r="H254" s="68"/>
    </row>
    <row r="255" spans="3:8" x14ac:dyDescent="0.25">
      <c r="C255" s="69"/>
      <c r="D255" s="68"/>
      <c r="E255" s="67">
        <v>759</v>
      </c>
      <c r="F255" s="67" t="s">
        <v>436</v>
      </c>
      <c r="G255" s="68" t="s">
        <v>2109</v>
      </c>
      <c r="H255" s="68"/>
    </row>
    <row r="256" spans="3:8" x14ac:dyDescent="0.25">
      <c r="C256" s="69"/>
      <c r="D256" s="68"/>
      <c r="E256" s="67">
        <v>760</v>
      </c>
      <c r="F256" s="67" t="s">
        <v>437</v>
      </c>
      <c r="G256" s="68" t="s">
        <v>2110</v>
      </c>
      <c r="H256" s="68"/>
    </row>
    <row r="257" spans="3:8" x14ac:dyDescent="0.25">
      <c r="C257" s="69"/>
      <c r="D257" s="68"/>
      <c r="E257" s="67">
        <v>761</v>
      </c>
      <c r="F257" s="67" t="s">
        <v>438</v>
      </c>
      <c r="G257" s="68" t="s">
        <v>2111</v>
      </c>
      <c r="H257" s="68"/>
    </row>
    <row r="258" spans="3:8" x14ac:dyDescent="0.25">
      <c r="C258" s="69"/>
      <c r="D258" s="68"/>
      <c r="E258" s="67">
        <v>735</v>
      </c>
      <c r="F258" s="67" t="s">
        <v>439</v>
      </c>
      <c r="G258" s="68" t="s">
        <v>2112</v>
      </c>
      <c r="H258" s="68"/>
    </row>
    <row r="259" spans="3:8" x14ac:dyDescent="0.25">
      <c r="C259" s="69"/>
      <c r="D259" s="68"/>
      <c r="E259" s="67">
        <v>736</v>
      </c>
      <c r="F259" s="67" t="s">
        <v>440</v>
      </c>
      <c r="G259" s="68" t="s">
        <v>2113</v>
      </c>
      <c r="H259" s="68"/>
    </row>
    <row r="260" spans="3:8" x14ac:dyDescent="0.25">
      <c r="C260" s="69"/>
      <c r="D260" s="68"/>
      <c r="E260" s="67">
        <v>737</v>
      </c>
      <c r="F260" s="67" t="s">
        <v>441</v>
      </c>
      <c r="G260" s="68" t="s">
        <v>2114</v>
      </c>
      <c r="H260" s="68"/>
    </row>
    <row r="261" spans="3:8" x14ac:dyDescent="0.25">
      <c r="C261" s="69"/>
      <c r="D261" s="68"/>
      <c r="E261" s="67">
        <v>738</v>
      </c>
      <c r="F261" s="67" t="s">
        <v>442</v>
      </c>
      <c r="G261" s="68" t="s">
        <v>2115</v>
      </c>
      <c r="H261" s="68"/>
    </row>
    <row r="262" spans="3:8" x14ac:dyDescent="0.25">
      <c r="C262" s="69"/>
      <c r="D262" s="68"/>
      <c r="E262" s="67">
        <v>739</v>
      </c>
      <c r="F262" s="67" t="s">
        <v>443</v>
      </c>
      <c r="G262" s="68" t="s">
        <v>2116</v>
      </c>
      <c r="H262" s="68"/>
    </row>
    <row r="263" spans="3:8" x14ac:dyDescent="0.25">
      <c r="C263" s="69"/>
      <c r="D263" s="68"/>
      <c r="E263" s="67">
        <v>740</v>
      </c>
      <c r="F263" s="67" t="s">
        <v>444</v>
      </c>
      <c r="G263" s="68" t="s">
        <v>2117</v>
      </c>
      <c r="H263" s="68"/>
    </row>
    <row r="264" spans="3:8" x14ac:dyDescent="0.25">
      <c r="C264" s="69"/>
      <c r="D264" s="68"/>
      <c r="E264" s="67">
        <v>741</v>
      </c>
      <c r="F264" s="67" t="s">
        <v>445</v>
      </c>
      <c r="G264" s="68" t="s">
        <v>2118</v>
      </c>
      <c r="H264" s="68"/>
    </row>
    <row r="265" spans="3:8" x14ac:dyDescent="0.25">
      <c r="C265" s="69"/>
      <c r="D265" s="68"/>
      <c r="E265" s="67">
        <v>742</v>
      </c>
      <c r="F265" s="67" t="s">
        <v>446</v>
      </c>
      <c r="G265" s="68" t="s">
        <v>2119</v>
      </c>
      <c r="H265" s="68"/>
    </row>
    <row r="266" spans="3:8" x14ac:dyDescent="0.25">
      <c r="C266" s="69"/>
      <c r="D266" s="68"/>
      <c r="E266" s="67">
        <v>743</v>
      </c>
      <c r="F266" s="67" t="s">
        <v>447</v>
      </c>
      <c r="G266" s="68" t="s">
        <v>2120</v>
      </c>
      <c r="H266" s="68"/>
    </row>
    <row r="267" spans="3:8" x14ac:dyDescent="0.25">
      <c r="C267" s="69"/>
      <c r="D267" s="68"/>
      <c r="E267" s="67">
        <v>744</v>
      </c>
      <c r="F267" s="67" t="s">
        <v>448</v>
      </c>
      <c r="G267" s="68" t="s">
        <v>2121</v>
      </c>
      <c r="H267" s="68"/>
    </row>
    <row r="268" spans="3:8" x14ac:dyDescent="0.25">
      <c r="C268" s="69"/>
      <c r="D268" s="68"/>
      <c r="E268" s="67">
        <v>745</v>
      </c>
      <c r="F268" s="67" t="s">
        <v>449</v>
      </c>
      <c r="G268" s="68" t="s">
        <v>2122</v>
      </c>
      <c r="H268" s="68"/>
    </row>
    <row r="269" spans="3:8" x14ac:dyDescent="0.25">
      <c r="C269" s="69"/>
      <c r="D269" s="68"/>
      <c r="E269" s="67">
        <v>746</v>
      </c>
      <c r="F269" s="67" t="s">
        <v>450</v>
      </c>
      <c r="G269" s="68" t="s">
        <v>2123</v>
      </c>
      <c r="H269" s="68"/>
    </row>
    <row r="270" spans="3:8" x14ac:dyDescent="0.25">
      <c r="C270" s="69"/>
      <c r="D270" s="68"/>
      <c r="E270" s="67">
        <v>89</v>
      </c>
      <c r="F270" s="67" t="s">
        <v>451</v>
      </c>
      <c r="G270" s="68" t="s">
        <v>2124</v>
      </c>
      <c r="H270" s="68"/>
    </row>
    <row r="271" spans="3:8" x14ac:dyDescent="0.25">
      <c r="C271" s="69"/>
      <c r="D271" s="68"/>
      <c r="E271" s="67">
        <v>90</v>
      </c>
      <c r="F271" s="67" t="s">
        <v>452</v>
      </c>
      <c r="G271" s="68" t="s">
        <v>2125</v>
      </c>
      <c r="H271" s="68"/>
    </row>
    <row r="272" spans="3:8" x14ac:dyDescent="0.25">
      <c r="C272" s="69"/>
      <c r="D272" s="68"/>
      <c r="E272" s="67">
        <v>177</v>
      </c>
      <c r="F272" s="67" t="s">
        <v>453</v>
      </c>
      <c r="G272" s="68" t="s">
        <v>2126</v>
      </c>
      <c r="H272" s="68"/>
    </row>
    <row r="273" spans="3:8" x14ac:dyDescent="0.25">
      <c r="C273" s="69"/>
      <c r="D273" s="68"/>
      <c r="E273" s="67">
        <v>178</v>
      </c>
      <c r="F273" s="67" t="s">
        <v>454</v>
      </c>
      <c r="G273" s="68" t="s">
        <v>2127</v>
      </c>
      <c r="H273" s="68"/>
    </row>
    <row r="274" spans="3:8" x14ac:dyDescent="0.25">
      <c r="C274" s="69"/>
      <c r="D274" s="68"/>
      <c r="E274" s="67">
        <v>221</v>
      </c>
      <c r="F274" s="67" t="s">
        <v>455</v>
      </c>
      <c r="G274" s="68" t="s">
        <v>2128</v>
      </c>
      <c r="H274" s="68"/>
    </row>
    <row r="275" spans="3:8" x14ac:dyDescent="0.25">
      <c r="C275" s="69"/>
      <c r="D275" s="68"/>
      <c r="E275" s="67">
        <v>222</v>
      </c>
      <c r="F275" s="67" t="s">
        <v>456</v>
      </c>
      <c r="G275" s="68" t="s">
        <v>2129</v>
      </c>
      <c r="H275" s="68"/>
    </row>
    <row r="276" spans="3:8" x14ac:dyDescent="0.25">
      <c r="C276" s="69"/>
      <c r="D276" s="68"/>
      <c r="E276" s="67">
        <v>223</v>
      </c>
      <c r="F276" s="67" t="s">
        <v>457</v>
      </c>
      <c r="G276" s="68" t="s">
        <v>2130</v>
      </c>
      <c r="H276" s="68"/>
    </row>
    <row r="277" spans="3:8" x14ac:dyDescent="0.25">
      <c r="C277" s="69"/>
      <c r="D277" s="68"/>
      <c r="E277" s="67">
        <v>354</v>
      </c>
      <c r="F277" s="67" t="s">
        <v>458</v>
      </c>
      <c r="G277" s="68" t="s">
        <v>2131</v>
      </c>
      <c r="H277" s="68"/>
    </row>
    <row r="278" spans="3:8" x14ac:dyDescent="0.25">
      <c r="C278" s="69"/>
      <c r="D278" s="68"/>
      <c r="E278" s="67">
        <v>355</v>
      </c>
      <c r="F278" s="67" t="s">
        <v>459</v>
      </c>
      <c r="G278" s="68" t="s">
        <v>2132</v>
      </c>
      <c r="H278" s="68"/>
    </row>
    <row r="279" spans="3:8" x14ac:dyDescent="0.25">
      <c r="C279" s="69"/>
      <c r="D279" s="68"/>
      <c r="E279" s="67">
        <v>356</v>
      </c>
      <c r="F279" s="67" t="s">
        <v>460</v>
      </c>
      <c r="G279" s="68" t="s">
        <v>2133</v>
      </c>
      <c r="H279" s="68"/>
    </row>
    <row r="280" spans="3:8" x14ac:dyDescent="0.25">
      <c r="C280" s="69"/>
      <c r="D280" s="68"/>
      <c r="E280" s="67">
        <v>360</v>
      </c>
      <c r="F280" s="67" t="s">
        <v>461</v>
      </c>
      <c r="G280" s="68" t="s">
        <v>2134</v>
      </c>
      <c r="H280" s="68"/>
    </row>
    <row r="281" spans="3:8" x14ac:dyDescent="0.25">
      <c r="C281" s="69"/>
      <c r="D281" s="68"/>
      <c r="E281" s="67">
        <v>400</v>
      </c>
      <c r="F281" s="67" t="s">
        <v>462</v>
      </c>
      <c r="G281" s="68" t="s">
        <v>2135</v>
      </c>
      <c r="H281" s="68"/>
    </row>
    <row r="282" spans="3:8" x14ac:dyDescent="0.25">
      <c r="C282" s="69"/>
      <c r="D282" s="68"/>
      <c r="E282" s="67">
        <v>632</v>
      </c>
      <c r="F282" s="67" t="s">
        <v>463</v>
      </c>
      <c r="G282" s="68" t="s">
        <v>2136</v>
      </c>
      <c r="H282" s="68"/>
    </row>
    <row r="283" spans="3:8" x14ac:dyDescent="0.25">
      <c r="C283" s="69"/>
      <c r="D283" s="68"/>
      <c r="E283" s="67">
        <v>691</v>
      </c>
      <c r="F283" s="67" t="s">
        <v>464</v>
      </c>
      <c r="G283" s="68" t="s">
        <v>2137</v>
      </c>
      <c r="H283" s="68"/>
    </row>
    <row r="284" spans="3:8" x14ac:dyDescent="0.25">
      <c r="C284" s="69"/>
      <c r="D284" s="68"/>
      <c r="E284" s="67">
        <v>735</v>
      </c>
      <c r="F284" s="67" t="s">
        <v>465</v>
      </c>
      <c r="G284" s="68" t="s">
        <v>2138</v>
      </c>
      <c r="H284" s="68"/>
    </row>
    <row r="285" spans="3:8" x14ac:dyDescent="0.25">
      <c r="C285" s="69"/>
      <c r="D285" s="68"/>
      <c r="E285" s="67">
        <v>735</v>
      </c>
      <c r="F285" s="67" t="s">
        <v>466</v>
      </c>
      <c r="G285" s="68" t="s">
        <v>2139</v>
      </c>
      <c r="H285" s="68"/>
    </row>
    <row r="286" spans="3:8" x14ac:dyDescent="0.25">
      <c r="C286" s="69"/>
      <c r="D286" s="68"/>
      <c r="E286" s="67">
        <v>737</v>
      </c>
      <c r="F286" s="67" t="s">
        <v>467</v>
      </c>
      <c r="G286" s="68" t="s">
        <v>2140</v>
      </c>
      <c r="H286" s="68"/>
    </row>
    <row r="287" spans="3:8" x14ac:dyDescent="0.25">
      <c r="C287" s="69"/>
      <c r="D287" s="68"/>
      <c r="E287" s="67">
        <v>738</v>
      </c>
      <c r="F287" s="67" t="s">
        <v>468</v>
      </c>
      <c r="G287" s="68" t="s">
        <v>2141</v>
      </c>
      <c r="H287" s="68"/>
    </row>
    <row r="288" spans="3:8" x14ac:dyDescent="0.25">
      <c r="C288" s="69"/>
      <c r="D288" s="68"/>
      <c r="E288" s="67">
        <v>739</v>
      </c>
      <c r="F288" s="67" t="s">
        <v>469</v>
      </c>
      <c r="G288" s="68" t="s">
        <v>2142</v>
      </c>
      <c r="H288" s="68"/>
    </row>
    <row r="289" spans="3:8" x14ac:dyDescent="0.25">
      <c r="C289" s="69"/>
      <c r="D289" s="68"/>
      <c r="E289" s="67">
        <v>740</v>
      </c>
      <c r="F289" s="67" t="s">
        <v>470</v>
      </c>
      <c r="G289" s="68" t="s">
        <v>2143</v>
      </c>
      <c r="H289" s="68"/>
    </row>
    <row r="290" spans="3:8" x14ac:dyDescent="0.25">
      <c r="C290" s="69"/>
      <c r="D290" s="68"/>
      <c r="E290" s="67">
        <v>741</v>
      </c>
      <c r="F290" s="67" t="s">
        <v>471</v>
      </c>
      <c r="G290" s="68" t="s">
        <v>2144</v>
      </c>
      <c r="H290" s="68"/>
    </row>
    <row r="291" spans="3:8" x14ac:dyDescent="0.25">
      <c r="C291" s="69"/>
      <c r="D291" s="68"/>
      <c r="E291" s="67">
        <v>742</v>
      </c>
      <c r="F291" s="67" t="s">
        <v>472</v>
      </c>
      <c r="G291" s="68" t="s">
        <v>2145</v>
      </c>
      <c r="H291" s="68"/>
    </row>
    <row r="292" spans="3:8" x14ac:dyDescent="0.25">
      <c r="C292" s="69"/>
      <c r="D292" s="68"/>
      <c r="E292" s="67">
        <v>743</v>
      </c>
      <c r="F292" s="67" t="s">
        <v>473</v>
      </c>
      <c r="G292" s="68" t="s">
        <v>2146</v>
      </c>
      <c r="H292" s="68"/>
    </row>
    <row r="293" spans="3:8" x14ac:dyDescent="0.25">
      <c r="C293" s="69"/>
      <c r="D293" s="68"/>
      <c r="E293" s="67">
        <v>744</v>
      </c>
      <c r="F293" s="67" t="s">
        <v>474</v>
      </c>
      <c r="G293" s="68" t="s">
        <v>2147</v>
      </c>
      <c r="H293" s="68"/>
    </row>
    <row r="294" spans="3:8" x14ac:dyDescent="0.25">
      <c r="C294" s="69"/>
      <c r="D294" s="68"/>
      <c r="E294" s="67">
        <v>735</v>
      </c>
      <c r="F294" s="67" t="s">
        <v>475</v>
      </c>
      <c r="G294" s="68" t="s">
        <v>2148</v>
      </c>
      <c r="H294" s="68"/>
    </row>
    <row r="295" spans="3:8" x14ac:dyDescent="0.25">
      <c r="C295" s="69"/>
      <c r="D295" s="68"/>
      <c r="E295" s="67">
        <v>736</v>
      </c>
      <c r="F295" s="67" t="s">
        <v>476</v>
      </c>
      <c r="G295" s="68" t="s">
        <v>2149</v>
      </c>
      <c r="H295" s="68"/>
    </row>
    <row r="296" spans="3:8" x14ac:dyDescent="0.25">
      <c r="C296" s="69"/>
      <c r="D296" s="68"/>
      <c r="E296" s="67">
        <v>737</v>
      </c>
      <c r="F296" s="67" t="s">
        <v>477</v>
      </c>
      <c r="G296" s="68" t="s">
        <v>2150</v>
      </c>
      <c r="H296" s="68"/>
    </row>
    <row r="297" spans="3:8" x14ac:dyDescent="0.25">
      <c r="C297" s="69"/>
      <c r="D297" s="68"/>
      <c r="E297" s="67">
        <v>738</v>
      </c>
      <c r="F297" s="67" t="s">
        <v>478</v>
      </c>
      <c r="G297" s="68" t="s">
        <v>2151</v>
      </c>
      <c r="H297" s="68"/>
    </row>
    <row r="298" spans="3:8" x14ac:dyDescent="0.25">
      <c r="C298" s="69"/>
      <c r="D298" s="68"/>
      <c r="E298" s="67">
        <v>739</v>
      </c>
      <c r="F298" s="67" t="s">
        <v>479</v>
      </c>
      <c r="G298" s="68" t="s">
        <v>2152</v>
      </c>
      <c r="H298" s="68"/>
    </row>
    <row r="299" spans="3:8" x14ac:dyDescent="0.25">
      <c r="C299" s="69"/>
      <c r="D299" s="68"/>
      <c r="E299" s="67">
        <v>740</v>
      </c>
      <c r="F299" s="67" t="s">
        <v>480</v>
      </c>
      <c r="G299" s="68" t="s">
        <v>2153</v>
      </c>
      <c r="H299" s="68"/>
    </row>
    <row r="300" spans="3:8" x14ac:dyDescent="0.25">
      <c r="C300" s="69"/>
      <c r="D300" s="68"/>
      <c r="E300" s="67">
        <v>741</v>
      </c>
      <c r="F300" s="67" t="s">
        <v>481</v>
      </c>
      <c r="G300" s="68" t="s">
        <v>2154</v>
      </c>
      <c r="H300" s="68"/>
    </row>
    <row r="301" spans="3:8" x14ac:dyDescent="0.25">
      <c r="C301" s="69"/>
      <c r="D301" s="68"/>
      <c r="E301" s="67">
        <v>742</v>
      </c>
      <c r="F301" s="67" t="s">
        <v>482</v>
      </c>
      <c r="G301" s="68" t="s">
        <v>2155</v>
      </c>
      <c r="H301" s="68"/>
    </row>
    <row r="302" spans="3:8" x14ac:dyDescent="0.25">
      <c r="C302" s="69"/>
      <c r="D302" s="68"/>
      <c r="E302" s="67">
        <v>743</v>
      </c>
      <c r="F302" s="67" t="s">
        <v>483</v>
      </c>
      <c r="G302" s="68" t="s">
        <v>2156</v>
      </c>
      <c r="H302" s="68"/>
    </row>
    <row r="303" spans="3:8" x14ac:dyDescent="0.25">
      <c r="C303" s="69"/>
      <c r="D303" s="68"/>
      <c r="E303" s="67">
        <v>744</v>
      </c>
      <c r="F303" s="67" t="s">
        <v>484</v>
      </c>
      <c r="G303" s="68" t="s">
        <v>2157</v>
      </c>
      <c r="H303" s="68"/>
    </row>
    <row r="304" spans="3:8" x14ac:dyDescent="0.25">
      <c r="C304" s="69"/>
      <c r="D304" s="68"/>
      <c r="E304" s="67">
        <v>745</v>
      </c>
      <c r="F304" s="67" t="s">
        <v>485</v>
      </c>
      <c r="G304" s="68" t="s">
        <v>2158</v>
      </c>
      <c r="H304" s="68"/>
    </row>
    <row r="305" spans="3:8" x14ac:dyDescent="0.25">
      <c r="C305" s="69"/>
      <c r="D305" s="68"/>
      <c r="E305" s="67">
        <v>746</v>
      </c>
      <c r="F305" s="67" t="s">
        <v>486</v>
      </c>
      <c r="G305" s="68" t="s">
        <v>2159</v>
      </c>
      <c r="H305" s="68"/>
    </row>
    <row r="306" spans="3:8" x14ac:dyDescent="0.25">
      <c r="C306" s="69"/>
      <c r="D306" s="68"/>
      <c r="E306" s="67">
        <v>747</v>
      </c>
      <c r="F306" s="67" t="s">
        <v>487</v>
      </c>
      <c r="G306" s="68" t="s">
        <v>2160</v>
      </c>
      <c r="H306" s="68"/>
    </row>
    <row r="307" spans="3:8" x14ac:dyDescent="0.25">
      <c r="C307" s="69"/>
      <c r="D307" s="68"/>
      <c r="E307" s="67">
        <v>748</v>
      </c>
      <c r="F307" s="67" t="s">
        <v>488</v>
      </c>
      <c r="G307" s="68" t="s">
        <v>2161</v>
      </c>
      <c r="H307" s="68"/>
    </row>
    <row r="308" spans="3:8" x14ac:dyDescent="0.25">
      <c r="C308" s="69"/>
      <c r="D308" s="68"/>
      <c r="E308" s="67">
        <v>749</v>
      </c>
      <c r="F308" s="67" t="s">
        <v>489</v>
      </c>
      <c r="G308" s="68" t="s">
        <v>2162</v>
      </c>
      <c r="H308" s="68"/>
    </row>
    <row r="309" spans="3:8" x14ac:dyDescent="0.25">
      <c r="C309" s="69"/>
      <c r="D309" s="68"/>
      <c r="E309" s="67">
        <v>750</v>
      </c>
      <c r="F309" s="67" t="s">
        <v>490</v>
      </c>
      <c r="G309" s="68" t="s">
        <v>2163</v>
      </c>
      <c r="H309" s="68"/>
    </row>
    <row r="310" spans="3:8" x14ac:dyDescent="0.25">
      <c r="C310" s="69"/>
      <c r="D310" s="68"/>
      <c r="E310" s="67">
        <v>752</v>
      </c>
      <c r="F310" s="67" t="s">
        <v>491</v>
      </c>
      <c r="G310" s="68" t="s">
        <v>2164</v>
      </c>
      <c r="H310" s="68"/>
    </row>
    <row r="311" spans="3:8" x14ac:dyDescent="0.25">
      <c r="C311" s="69"/>
      <c r="D311" s="68"/>
      <c r="E311" s="67">
        <v>999</v>
      </c>
      <c r="F311" s="67" t="s">
        <v>492</v>
      </c>
      <c r="G311" s="68" t="s">
        <v>2165</v>
      </c>
      <c r="H311" s="68"/>
    </row>
    <row r="312" spans="3:8" x14ac:dyDescent="0.25">
      <c r="C312" s="69"/>
      <c r="D312" s="68"/>
      <c r="E312" s="67">
        <v>735</v>
      </c>
      <c r="F312" s="67" t="s">
        <v>493</v>
      </c>
      <c r="G312" s="68" t="s">
        <v>2166</v>
      </c>
      <c r="H312" s="68"/>
    </row>
    <row r="313" spans="3:8" x14ac:dyDescent="0.25">
      <c r="C313" s="69"/>
      <c r="D313" s="68"/>
      <c r="E313" s="67">
        <v>736</v>
      </c>
      <c r="F313" s="67" t="s">
        <v>494</v>
      </c>
      <c r="G313" s="68" t="s">
        <v>2167</v>
      </c>
      <c r="H313" s="68"/>
    </row>
    <row r="314" spans="3:8" x14ac:dyDescent="0.25">
      <c r="C314" s="69"/>
      <c r="D314" s="68"/>
      <c r="E314" s="67">
        <v>737</v>
      </c>
      <c r="F314" s="67" t="s">
        <v>495</v>
      </c>
      <c r="G314" s="68" t="s">
        <v>2168</v>
      </c>
      <c r="H314" s="68"/>
    </row>
    <row r="315" spans="3:8" x14ac:dyDescent="0.25">
      <c r="C315" s="69"/>
      <c r="D315" s="68"/>
      <c r="E315" s="67">
        <v>738</v>
      </c>
      <c r="F315" s="67" t="s">
        <v>496</v>
      </c>
      <c r="G315" s="68" t="s">
        <v>2169</v>
      </c>
      <c r="H315" s="68"/>
    </row>
    <row r="316" spans="3:8" x14ac:dyDescent="0.25">
      <c r="C316" s="69"/>
      <c r="D316" s="68"/>
      <c r="E316" s="67">
        <v>739</v>
      </c>
      <c r="F316" s="67" t="s">
        <v>497</v>
      </c>
      <c r="G316" s="68" t="s">
        <v>2170</v>
      </c>
      <c r="H316" s="68"/>
    </row>
    <row r="317" spans="3:8" x14ac:dyDescent="0.25">
      <c r="C317" s="69"/>
      <c r="D317" s="68"/>
      <c r="E317" s="67">
        <v>740</v>
      </c>
      <c r="F317" s="67" t="s">
        <v>498</v>
      </c>
      <c r="G317" s="68" t="s">
        <v>2171</v>
      </c>
      <c r="H317" s="68"/>
    </row>
    <row r="318" spans="3:8" x14ac:dyDescent="0.25">
      <c r="C318" s="69"/>
      <c r="D318" s="68"/>
      <c r="E318" s="67">
        <v>735</v>
      </c>
      <c r="F318" s="67" t="s">
        <v>499</v>
      </c>
      <c r="G318" s="68" t="s">
        <v>2172</v>
      </c>
      <c r="H318" s="68"/>
    </row>
    <row r="319" spans="3:8" x14ac:dyDescent="0.25">
      <c r="C319" s="69"/>
      <c r="D319" s="68"/>
      <c r="E319" s="67">
        <v>736</v>
      </c>
      <c r="F319" s="67" t="s">
        <v>500</v>
      </c>
      <c r="G319" s="68" t="s">
        <v>2173</v>
      </c>
      <c r="H319" s="68"/>
    </row>
    <row r="320" spans="3:8" x14ac:dyDescent="0.25">
      <c r="C320" s="69"/>
      <c r="D320" s="68"/>
      <c r="E320" s="67">
        <v>737</v>
      </c>
      <c r="F320" s="67" t="s">
        <v>501</v>
      </c>
      <c r="G320" s="68" t="s">
        <v>2174</v>
      </c>
      <c r="H320" s="68"/>
    </row>
    <row r="321" spans="3:8" x14ac:dyDescent="0.25">
      <c r="C321" s="69"/>
      <c r="D321" s="68"/>
      <c r="E321" s="67">
        <v>738</v>
      </c>
      <c r="F321" s="67" t="s">
        <v>502</v>
      </c>
      <c r="G321" s="68" t="s">
        <v>2175</v>
      </c>
      <c r="H321" s="68"/>
    </row>
    <row r="322" spans="3:8" x14ac:dyDescent="0.25">
      <c r="C322" s="69"/>
      <c r="D322" s="68"/>
      <c r="E322" s="67">
        <v>739</v>
      </c>
      <c r="F322" s="67" t="s">
        <v>503</v>
      </c>
      <c r="G322" s="68" t="s">
        <v>2176</v>
      </c>
      <c r="H322" s="68"/>
    </row>
    <row r="323" spans="3:8" x14ac:dyDescent="0.25">
      <c r="C323" s="69"/>
      <c r="D323" s="68"/>
      <c r="E323" s="67">
        <v>740</v>
      </c>
      <c r="F323" s="67" t="s">
        <v>504</v>
      </c>
      <c r="G323" s="68" t="s">
        <v>2177</v>
      </c>
      <c r="H323" s="68"/>
    </row>
    <row r="324" spans="3:8" x14ac:dyDescent="0.25">
      <c r="C324" s="69"/>
      <c r="D324" s="68"/>
      <c r="E324" s="67">
        <v>741</v>
      </c>
      <c r="F324" s="67" t="s">
        <v>505</v>
      </c>
      <c r="G324" s="68" t="s">
        <v>2178</v>
      </c>
      <c r="H324" s="68"/>
    </row>
    <row r="325" spans="3:8" x14ac:dyDescent="0.25">
      <c r="C325" s="69"/>
      <c r="D325" s="68"/>
      <c r="E325" s="67">
        <v>742</v>
      </c>
      <c r="F325" s="67" t="s">
        <v>506</v>
      </c>
      <c r="G325" s="68" t="s">
        <v>2179</v>
      </c>
      <c r="H325" s="68"/>
    </row>
    <row r="326" spans="3:8" x14ac:dyDescent="0.25">
      <c r="C326" s="69"/>
      <c r="D326" s="68"/>
      <c r="E326" s="67">
        <v>743</v>
      </c>
      <c r="F326" s="67" t="s">
        <v>507</v>
      </c>
      <c r="G326" s="68" t="s">
        <v>2180</v>
      </c>
      <c r="H326" s="68"/>
    </row>
    <row r="327" spans="3:8" x14ac:dyDescent="0.25">
      <c r="C327" s="69"/>
      <c r="D327" s="68"/>
      <c r="E327" s="67">
        <v>744</v>
      </c>
      <c r="F327" s="67" t="s">
        <v>508</v>
      </c>
      <c r="G327" s="68" t="s">
        <v>2181</v>
      </c>
      <c r="H327" s="68"/>
    </row>
    <row r="328" spans="3:8" x14ac:dyDescent="0.25">
      <c r="C328" s="69"/>
      <c r="D328" s="68"/>
      <c r="E328" s="67">
        <v>735</v>
      </c>
      <c r="F328" s="67" t="s">
        <v>509</v>
      </c>
      <c r="G328" s="68" t="s">
        <v>2182</v>
      </c>
      <c r="H328" s="68"/>
    </row>
    <row r="329" spans="3:8" x14ac:dyDescent="0.25">
      <c r="C329" s="69"/>
      <c r="D329" s="68"/>
      <c r="E329" s="67">
        <v>736</v>
      </c>
      <c r="F329" s="67" t="s">
        <v>510</v>
      </c>
      <c r="G329" s="68" t="s">
        <v>2183</v>
      </c>
      <c r="H329" s="68"/>
    </row>
    <row r="330" spans="3:8" x14ac:dyDescent="0.25">
      <c r="C330" s="69"/>
      <c r="D330" s="68"/>
      <c r="E330" s="67">
        <v>737</v>
      </c>
      <c r="F330" s="67" t="s">
        <v>511</v>
      </c>
      <c r="G330" s="68" t="s">
        <v>2184</v>
      </c>
      <c r="H330" s="68"/>
    </row>
    <row r="331" spans="3:8" x14ac:dyDescent="0.25">
      <c r="C331" s="69"/>
      <c r="D331" s="68"/>
      <c r="E331" s="67">
        <v>738</v>
      </c>
      <c r="F331" s="67" t="s">
        <v>512</v>
      </c>
      <c r="G331" s="68" t="s">
        <v>2185</v>
      </c>
      <c r="H331" s="68"/>
    </row>
    <row r="332" spans="3:8" x14ac:dyDescent="0.25">
      <c r="C332" s="69"/>
      <c r="D332" s="68"/>
      <c r="E332" s="67">
        <v>739</v>
      </c>
      <c r="F332" s="67" t="s">
        <v>513</v>
      </c>
      <c r="G332" s="68" t="s">
        <v>2186</v>
      </c>
      <c r="H332" s="68"/>
    </row>
    <row r="333" spans="3:8" x14ac:dyDescent="0.25">
      <c r="C333" s="69"/>
      <c r="D333" s="68"/>
      <c r="E333" s="67">
        <v>740</v>
      </c>
      <c r="F333" s="67" t="s">
        <v>514</v>
      </c>
      <c r="G333" s="68" t="s">
        <v>2187</v>
      </c>
      <c r="H333" s="68"/>
    </row>
    <row r="334" spans="3:8" x14ac:dyDescent="0.25">
      <c r="C334" s="69"/>
      <c r="D334" s="68"/>
      <c r="E334" s="67">
        <v>741</v>
      </c>
      <c r="F334" s="67" t="s">
        <v>515</v>
      </c>
      <c r="G334" s="68" t="s">
        <v>2188</v>
      </c>
      <c r="H334" s="68"/>
    </row>
    <row r="335" spans="3:8" x14ac:dyDescent="0.25">
      <c r="C335" s="69"/>
      <c r="D335" s="68"/>
      <c r="E335" s="67">
        <v>742</v>
      </c>
      <c r="F335" s="67" t="s">
        <v>516</v>
      </c>
      <c r="G335" s="68" t="s">
        <v>2189</v>
      </c>
      <c r="H335" s="68"/>
    </row>
    <row r="336" spans="3:8" x14ac:dyDescent="0.25">
      <c r="C336" s="69"/>
      <c r="D336" s="68"/>
      <c r="E336" s="67">
        <v>743</v>
      </c>
      <c r="F336" s="67" t="s">
        <v>517</v>
      </c>
      <c r="G336" s="68" t="s">
        <v>2190</v>
      </c>
      <c r="H336" s="68"/>
    </row>
    <row r="337" spans="3:8" x14ac:dyDescent="0.25">
      <c r="C337" s="69"/>
      <c r="D337" s="68"/>
      <c r="E337" s="67">
        <v>744</v>
      </c>
      <c r="F337" s="67" t="s">
        <v>518</v>
      </c>
      <c r="G337" s="68" t="s">
        <v>2191</v>
      </c>
      <c r="H337" s="68"/>
    </row>
    <row r="338" spans="3:8" x14ac:dyDescent="0.25">
      <c r="C338" s="69"/>
      <c r="D338" s="68"/>
      <c r="E338" s="67">
        <v>745</v>
      </c>
      <c r="F338" s="67" t="s">
        <v>519</v>
      </c>
      <c r="G338" s="68" t="s">
        <v>2192</v>
      </c>
      <c r="H338" s="68"/>
    </row>
    <row r="339" spans="3:8" x14ac:dyDescent="0.25">
      <c r="C339" s="69"/>
      <c r="D339" s="68"/>
      <c r="E339" s="67">
        <v>746</v>
      </c>
      <c r="F339" s="67" t="s">
        <v>520</v>
      </c>
      <c r="G339" s="68" t="s">
        <v>2193</v>
      </c>
      <c r="H339" s="68"/>
    </row>
    <row r="340" spans="3:8" x14ac:dyDescent="0.25">
      <c r="C340" s="69"/>
      <c r="D340" s="68"/>
      <c r="E340" s="67">
        <v>1</v>
      </c>
      <c r="F340" s="67" t="s">
        <v>521</v>
      </c>
      <c r="G340" s="68" t="s">
        <v>2194</v>
      </c>
      <c r="H340" s="68"/>
    </row>
    <row r="341" spans="3:8" x14ac:dyDescent="0.25">
      <c r="C341" s="69"/>
      <c r="D341" s="68"/>
      <c r="E341" s="67">
        <v>1</v>
      </c>
      <c r="F341" s="67" t="s">
        <v>31</v>
      </c>
      <c r="G341" s="68" t="s">
        <v>2195</v>
      </c>
      <c r="H341" s="68"/>
    </row>
    <row r="342" spans="3:8" x14ac:dyDescent="0.25">
      <c r="C342" s="69"/>
      <c r="D342" s="68"/>
      <c r="E342" s="67">
        <v>1</v>
      </c>
      <c r="F342" s="67" t="s">
        <v>522</v>
      </c>
      <c r="G342" s="68" t="s">
        <v>2196</v>
      </c>
      <c r="H342" s="68"/>
    </row>
    <row r="343" spans="3:8" x14ac:dyDescent="0.25">
      <c r="C343" s="69"/>
      <c r="D343" s="68"/>
      <c r="E343" s="67">
        <v>221</v>
      </c>
      <c r="F343" s="67" t="s">
        <v>523</v>
      </c>
      <c r="G343" s="68" t="s">
        <v>2197</v>
      </c>
      <c r="H343" s="68"/>
    </row>
    <row r="344" spans="3:8" x14ac:dyDescent="0.25">
      <c r="C344" s="69"/>
      <c r="D344" s="68"/>
      <c r="E344" s="67">
        <v>353</v>
      </c>
      <c r="F344" s="67" t="s">
        <v>524</v>
      </c>
      <c r="G344" s="68" t="s">
        <v>2198</v>
      </c>
      <c r="H344" s="68"/>
    </row>
    <row r="345" spans="3:8" x14ac:dyDescent="0.25">
      <c r="C345" s="69"/>
      <c r="D345" s="68"/>
      <c r="E345" s="67">
        <v>500</v>
      </c>
      <c r="F345" s="67" t="s">
        <v>525</v>
      </c>
      <c r="G345" s="68" t="s">
        <v>2199</v>
      </c>
      <c r="H345" s="68"/>
    </row>
    <row r="346" spans="3:8" x14ac:dyDescent="0.25">
      <c r="C346" s="69"/>
      <c r="D346" s="68"/>
      <c r="E346" s="67">
        <v>501</v>
      </c>
      <c r="F346" s="67" t="s">
        <v>526</v>
      </c>
      <c r="G346" s="68" t="s">
        <v>2200</v>
      </c>
      <c r="H346" s="68"/>
    </row>
    <row r="347" spans="3:8" x14ac:dyDescent="0.25">
      <c r="C347" s="69"/>
      <c r="D347" s="68"/>
      <c r="E347" s="67">
        <v>502</v>
      </c>
      <c r="F347" s="67" t="s">
        <v>527</v>
      </c>
      <c r="G347" s="68" t="s">
        <v>2201</v>
      </c>
      <c r="H347" s="68"/>
    </row>
    <row r="348" spans="3:8" x14ac:dyDescent="0.25">
      <c r="C348" s="69"/>
      <c r="D348" s="68"/>
      <c r="E348" s="67">
        <v>503</v>
      </c>
      <c r="F348" s="67" t="s">
        <v>528</v>
      </c>
      <c r="G348" s="68" t="s">
        <v>2202</v>
      </c>
      <c r="H348" s="68"/>
    </row>
    <row r="349" spans="3:8" x14ac:dyDescent="0.25">
      <c r="C349" s="69"/>
      <c r="D349" s="68"/>
      <c r="E349" s="67">
        <v>535</v>
      </c>
      <c r="F349" s="67" t="s">
        <v>529</v>
      </c>
      <c r="G349" s="68" t="s">
        <v>2203</v>
      </c>
      <c r="H349" s="68"/>
    </row>
    <row r="350" spans="3:8" x14ac:dyDescent="0.25">
      <c r="C350" s="69"/>
      <c r="D350" s="68"/>
      <c r="E350" s="67">
        <v>632</v>
      </c>
      <c r="F350" s="67" t="s">
        <v>530</v>
      </c>
      <c r="G350" s="68" t="s">
        <v>2204</v>
      </c>
      <c r="H350" s="68"/>
    </row>
    <row r="351" spans="3:8" x14ac:dyDescent="0.25">
      <c r="C351" s="69"/>
      <c r="D351" s="68"/>
      <c r="E351" s="67">
        <v>675</v>
      </c>
      <c r="F351" s="67" t="s">
        <v>531</v>
      </c>
      <c r="G351" s="68" t="s">
        <v>2205</v>
      </c>
      <c r="H351" s="68"/>
    </row>
    <row r="352" spans="3:8" x14ac:dyDescent="0.25">
      <c r="C352" s="69"/>
      <c r="D352" s="68"/>
      <c r="E352" s="67">
        <v>779</v>
      </c>
      <c r="F352" s="67" t="s">
        <v>532</v>
      </c>
      <c r="G352" s="68" t="s">
        <v>2206</v>
      </c>
      <c r="H352" s="68"/>
    </row>
    <row r="353" spans="3:8" x14ac:dyDescent="0.25">
      <c r="C353" s="69"/>
      <c r="D353" s="68"/>
      <c r="E353" s="67">
        <v>735</v>
      </c>
      <c r="F353" s="67" t="s">
        <v>533</v>
      </c>
      <c r="G353" s="68" t="s">
        <v>2207</v>
      </c>
      <c r="H353" s="68"/>
    </row>
    <row r="354" spans="3:8" x14ac:dyDescent="0.25">
      <c r="C354" s="69"/>
      <c r="D354" s="68"/>
      <c r="E354" s="67">
        <v>736</v>
      </c>
      <c r="F354" s="67" t="s">
        <v>534</v>
      </c>
      <c r="G354" s="68" t="s">
        <v>2208</v>
      </c>
      <c r="H354" s="68"/>
    </row>
    <row r="355" spans="3:8" x14ac:dyDescent="0.25">
      <c r="C355" s="69"/>
      <c r="D355" s="68"/>
      <c r="E355" s="67">
        <v>737</v>
      </c>
      <c r="F355" s="67" t="s">
        <v>535</v>
      </c>
      <c r="G355" s="68" t="s">
        <v>2209</v>
      </c>
      <c r="H355" s="68"/>
    </row>
    <row r="356" spans="3:8" x14ac:dyDescent="0.25">
      <c r="C356" s="69"/>
      <c r="D356" s="68"/>
      <c r="E356" s="67">
        <v>735</v>
      </c>
      <c r="F356" s="67" t="s">
        <v>536</v>
      </c>
      <c r="G356" s="68" t="s">
        <v>2210</v>
      </c>
      <c r="H356" s="68"/>
    </row>
    <row r="357" spans="3:8" x14ac:dyDescent="0.25">
      <c r="C357" s="69"/>
      <c r="D357" s="68"/>
      <c r="E357" s="67">
        <v>735</v>
      </c>
      <c r="F357" s="67" t="s">
        <v>537</v>
      </c>
      <c r="G357" s="68" t="s">
        <v>2211</v>
      </c>
      <c r="H357" s="68"/>
    </row>
    <row r="358" spans="3:8" x14ac:dyDescent="0.25">
      <c r="C358" s="69"/>
      <c r="D358" s="68"/>
      <c r="E358" s="67">
        <v>736</v>
      </c>
      <c r="F358" s="67" t="s">
        <v>538</v>
      </c>
      <c r="G358" s="68" t="s">
        <v>2212</v>
      </c>
      <c r="H358" s="68"/>
    </row>
    <row r="359" spans="3:8" x14ac:dyDescent="0.25">
      <c r="C359" s="69"/>
      <c r="D359" s="68"/>
      <c r="E359" s="67">
        <v>735</v>
      </c>
      <c r="F359" s="67" t="s">
        <v>539</v>
      </c>
      <c r="G359" s="68" t="s">
        <v>2213</v>
      </c>
      <c r="H359" s="68"/>
    </row>
    <row r="360" spans="3:8" x14ac:dyDescent="0.25">
      <c r="C360" s="69"/>
      <c r="D360" s="68"/>
      <c r="E360" s="67">
        <v>736</v>
      </c>
      <c r="F360" s="67" t="s">
        <v>540</v>
      </c>
      <c r="G360" s="68" t="s">
        <v>2214</v>
      </c>
      <c r="H360" s="68"/>
    </row>
    <row r="361" spans="3:8" x14ac:dyDescent="0.25">
      <c r="C361" s="69"/>
      <c r="D361" s="68"/>
      <c r="E361" s="67">
        <v>737</v>
      </c>
      <c r="F361" s="67" t="s">
        <v>541</v>
      </c>
      <c r="G361" s="68" t="s">
        <v>2215</v>
      </c>
      <c r="H361" s="68"/>
    </row>
    <row r="362" spans="3:8" x14ac:dyDescent="0.25">
      <c r="C362" s="69"/>
      <c r="D362" s="68"/>
      <c r="E362" s="67">
        <v>1</v>
      </c>
      <c r="F362" s="67" t="s">
        <v>542</v>
      </c>
      <c r="G362" s="68" t="s">
        <v>2216</v>
      </c>
      <c r="H362" s="68"/>
    </row>
    <row r="363" spans="3:8" x14ac:dyDescent="0.25">
      <c r="C363" s="69"/>
      <c r="D363" s="68"/>
      <c r="E363" s="67">
        <v>89</v>
      </c>
      <c r="F363" s="67" t="s">
        <v>543</v>
      </c>
      <c r="G363" s="68" t="s">
        <v>2217</v>
      </c>
      <c r="H363" s="68"/>
    </row>
    <row r="364" spans="3:8" x14ac:dyDescent="0.25">
      <c r="C364" s="69"/>
      <c r="D364" s="68"/>
      <c r="E364" s="67">
        <v>133</v>
      </c>
      <c r="F364" s="67" t="s">
        <v>544</v>
      </c>
      <c r="G364" s="68" t="s">
        <v>2218</v>
      </c>
      <c r="H364" s="68"/>
    </row>
    <row r="365" spans="3:8" x14ac:dyDescent="0.25">
      <c r="C365" s="69"/>
      <c r="D365" s="68"/>
      <c r="E365" s="67">
        <v>456</v>
      </c>
      <c r="F365" s="67" t="s">
        <v>545</v>
      </c>
      <c r="G365" s="68" t="s">
        <v>2219</v>
      </c>
      <c r="H365" s="68"/>
    </row>
    <row r="366" spans="3:8" x14ac:dyDescent="0.25">
      <c r="C366" s="69"/>
      <c r="D366" s="68"/>
      <c r="E366" s="67">
        <v>458</v>
      </c>
      <c r="F366" s="67" t="s">
        <v>546</v>
      </c>
      <c r="G366" s="68" t="s">
        <v>2220</v>
      </c>
      <c r="H366" s="68"/>
    </row>
    <row r="367" spans="3:8" x14ac:dyDescent="0.25">
      <c r="C367" s="69"/>
      <c r="D367" s="68"/>
      <c r="E367" s="67">
        <v>459</v>
      </c>
      <c r="F367" s="67" t="s">
        <v>547</v>
      </c>
      <c r="G367" s="68" t="s">
        <v>2221</v>
      </c>
      <c r="H367" s="68"/>
    </row>
    <row r="368" spans="3:8" x14ac:dyDescent="0.25">
      <c r="C368" s="69"/>
      <c r="D368" s="68"/>
      <c r="E368" s="67">
        <v>460</v>
      </c>
      <c r="F368" s="67" t="s">
        <v>548</v>
      </c>
      <c r="G368" s="68" t="s">
        <v>2222</v>
      </c>
      <c r="H368" s="68"/>
    </row>
    <row r="369" spans="3:8" x14ac:dyDescent="0.25">
      <c r="C369" s="69"/>
      <c r="D369" s="68"/>
      <c r="E369" s="67">
        <v>461</v>
      </c>
      <c r="F369" s="67" t="s">
        <v>549</v>
      </c>
      <c r="G369" s="68" t="s">
        <v>2223</v>
      </c>
      <c r="H369" s="68"/>
    </row>
    <row r="370" spans="3:8" x14ac:dyDescent="0.25">
      <c r="C370" s="69"/>
      <c r="D370" s="68"/>
      <c r="E370" s="67">
        <v>462</v>
      </c>
      <c r="F370" s="67" t="s">
        <v>550</v>
      </c>
      <c r="G370" s="68" t="s">
        <v>2224</v>
      </c>
      <c r="H370" s="68"/>
    </row>
    <row r="371" spans="3:8" x14ac:dyDescent="0.25">
      <c r="C371" s="69"/>
      <c r="D371" s="68"/>
      <c r="E371" s="67">
        <v>463</v>
      </c>
      <c r="F371" s="67" t="s">
        <v>551</v>
      </c>
      <c r="G371" s="68" t="s">
        <v>2225</v>
      </c>
      <c r="H371" s="68"/>
    </row>
    <row r="372" spans="3:8" x14ac:dyDescent="0.25">
      <c r="C372" s="69"/>
      <c r="D372" s="68"/>
      <c r="E372" s="67">
        <v>464</v>
      </c>
      <c r="F372" s="67" t="s">
        <v>552</v>
      </c>
      <c r="G372" s="68" t="s">
        <v>2226</v>
      </c>
      <c r="H372" s="68"/>
    </row>
    <row r="373" spans="3:8" x14ac:dyDescent="0.25">
      <c r="C373" s="69"/>
      <c r="D373" s="68"/>
      <c r="E373" s="67">
        <v>465</v>
      </c>
      <c r="F373" s="67" t="s">
        <v>553</v>
      </c>
      <c r="G373" s="68" t="s">
        <v>2227</v>
      </c>
      <c r="H373" s="68"/>
    </row>
    <row r="374" spans="3:8" x14ac:dyDescent="0.25">
      <c r="C374" s="69"/>
      <c r="D374" s="68"/>
      <c r="E374" s="67">
        <v>466</v>
      </c>
      <c r="F374" s="67" t="s">
        <v>554</v>
      </c>
      <c r="G374" s="68" t="s">
        <v>2228</v>
      </c>
      <c r="H374" s="68"/>
    </row>
    <row r="375" spans="3:8" x14ac:dyDescent="0.25">
      <c r="C375" s="69"/>
      <c r="D375" s="68"/>
      <c r="E375" s="67">
        <v>467</v>
      </c>
      <c r="F375" s="67" t="s">
        <v>555</v>
      </c>
      <c r="G375" s="68" t="s">
        <v>2229</v>
      </c>
      <c r="H375" s="68"/>
    </row>
    <row r="376" spans="3:8" x14ac:dyDescent="0.25">
      <c r="C376" s="69"/>
      <c r="D376" s="68"/>
      <c r="E376" s="67">
        <v>468</v>
      </c>
      <c r="F376" s="67" t="s">
        <v>556</v>
      </c>
      <c r="G376" s="68" t="s">
        <v>2230</v>
      </c>
      <c r="H376" s="68"/>
    </row>
    <row r="377" spans="3:8" x14ac:dyDescent="0.25">
      <c r="C377" s="69"/>
      <c r="D377" s="68"/>
      <c r="E377" s="67">
        <v>469</v>
      </c>
      <c r="F377" s="67" t="s">
        <v>557</v>
      </c>
      <c r="G377" s="68" t="s">
        <v>2231</v>
      </c>
      <c r="H377" s="68"/>
    </row>
    <row r="378" spans="3:8" x14ac:dyDescent="0.25">
      <c r="C378" s="69"/>
      <c r="D378" s="68"/>
      <c r="E378" s="67">
        <v>470</v>
      </c>
      <c r="F378" s="67" t="s">
        <v>558</v>
      </c>
      <c r="G378" s="68" t="s">
        <v>2232</v>
      </c>
      <c r="H378" s="68"/>
    </row>
    <row r="379" spans="3:8" x14ac:dyDescent="0.25">
      <c r="C379" s="69"/>
      <c r="D379" s="68"/>
      <c r="E379" s="67">
        <v>471</v>
      </c>
      <c r="F379" s="67" t="s">
        <v>559</v>
      </c>
      <c r="G379" s="68" t="s">
        <v>2233</v>
      </c>
      <c r="H379" s="68"/>
    </row>
    <row r="380" spans="3:8" x14ac:dyDescent="0.25">
      <c r="C380" s="69"/>
      <c r="D380" s="68"/>
      <c r="E380" s="67">
        <v>691</v>
      </c>
      <c r="F380" s="67" t="s">
        <v>560</v>
      </c>
      <c r="G380" s="68" t="s">
        <v>2234</v>
      </c>
      <c r="H380" s="68"/>
    </row>
    <row r="381" spans="3:8" x14ac:dyDescent="0.25">
      <c r="C381" s="69"/>
      <c r="D381" s="68"/>
      <c r="E381" s="67">
        <v>870</v>
      </c>
      <c r="F381" s="67" t="s">
        <v>561</v>
      </c>
      <c r="G381" s="68" t="s">
        <v>2235</v>
      </c>
      <c r="H381" s="68"/>
    </row>
    <row r="382" spans="3:8" x14ac:dyDescent="0.25">
      <c r="C382" s="69"/>
      <c r="D382" s="68"/>
      <c r="E382" s="67">
        <v>735</v>
      </c>
      <c r="F382" s="67" t="s">
        <v>562</v>
      </c>
      <c r="G382" s="68" t="s">
        <v>2236</v>
      </c>
      <c r="H382" s="68"/>
    </row>
    <row r="383" spans="3:8" x14ac:dyDescent="0.25">
      <c r="C383" s="69"/>
      <c r="D383" s="68"/>
      <c r="E383" s="67">
        <v>736</v>
      </c>
      <c r="F383" s="67" t="s">
        <v>563</v>
      </c>
      <c r="G383" s="68" t="s">
        <v>2237</v>
      </c>
      <c r="H383" s="68"/>
    </row>
    <row r="384" spans="3:8" x14ac:dyDescent="0.25">
      <c r="C384" s="69"/>
      <c r="D384" s="68"/>
      <c r="E384" s="67">
        <v>737</v>
      </c>
      <c r="F384" s="67" t="s">
        <v>564</v>
      </c>
      <c r="G384" s="68" t="s">
        <v>2238</v>
      </c>
      <c r="H384" s="68"/>
    </row>
    <row r="385" spans="3:8" x14ac:dyDescent="0.25">
      <c r="C385" s="69"/>
      <c r="D385" s="68"/>
      <c r="E385" s="67">
        <v>632</v>
      </c>
      <c r="F385" s="67" t="s">
        <v>565</v>
      </c>
      <c r="G385" s="68" t="s">
        <v>2239</v>
      </c>
      <c r="H385" s="68"/>
    </row>
    <row r="386" spans="3:8" x14ac:dyDescent="0.25">
      <c r="C386" s="69"/>
      <c r="D386" s="68"/>
      <c r="E386" s="67">
        <v>700</v>
      </c>
      <c r="F386" s="67" t="s">
        <v>566</v>
      </c>
      <c r="G386" s="68" t="s">
        <v>2240</v>
      </c>
      <c r="H386" s="68"/>
    </row>
    <row r="387" spans="3:8" x14ac:dyDescent="0.25">
      <c r="C387" s="69"/>
      <c r="D387" s="68"/>
      <c r="E387" s="67">
        <v>735</v>
      </c>
      <c r="F387" s="67" t="s">
        <v>567</v>
      </c>
      <c r="G387" s="68" t="s">
        <v>2241</v>
      </c>
      <c r="H387" s="68"/>
    </row>
    <row r="388" spans="3:8" x14ac:dyDescent="0.25">
      <c r="C388" s="69"/>
      <c r="D388" s="68"/>
      <c r="E388" s="67">
        <v>736</v>
      </c>
      <c r="F388" s="67" t="s">
        <v>568</v>
      </c>
      <c r="G388" s="68" t="s">
        <v>2242</v>
      </c>
      <c r="H388" s="68"/>
    </row>
    <row r="389" spans="3:8" x14ac:dyDescent="0.25">
      <c r="C389" s="69"/>
      <c r="D389" s="68"/>
      <c r="E389" s="67">
        <v>737</v>
      </c>
      <c r="F389" s="67" t="s">
        <v>569</v>
      </c>
      <c r="G389" s="68" t="s">
        <v>2243</v>
      </c>
      <c r="H389" s="68"/>
    </row>
    <row r="390" spans="3:8" x14ac:dyDescent="0.25">
      <c r="C390" s="69"/>
      <c r="D390" s="68"/>
      <c r="E390" s="67">
        <v>738</v>
      </c>
      <c r="F390" s="67" t="s">
        <v>570</v>
      </c>
      <c r="G390" s="68" t="s">
        <v>2244</v>
      </c>
      <c r="H390" s="68"/>
    </row>
    <row r="391" spans="3:8" x14ac:dyDescent="0.25">
      <c r="C391" s="69"/>
      <c r="D391" s="68"/>
      <c r="E391" s="67">
        <v>739</v>
      </c>
      <c r="F391" s="67" t="s">
        <v>571</v>
      </c>
      <c r="G391" s="68" t="s">
        <v>2245</v>
      </c>
      <c r="H391" s="68"/>
    </row>
    <row r="392" spans="3:8" x14ac:dyDescent="0.25">
      <c r="C392" s="69"/>
      <c r="D392" s="68"/>
      <c r="E392" s="67">
        <v>740</v>
      </c>
      <c r="F392" s="67" t="s">
        <v>572</v>
      </c>
      <c r="G392" s="68" t="s">
        <v>2246</v>
      </c>
      <c r="H392" s="68"/>
    </row>
    <row r="393" spans="3:8" x14ac:dyDescent="0.25">
      <c r="C393" s="69"/>
      <c r="D393" s="68"/>
      <c r="E393" s="67">
        <v>741</v>
      </c>
      <c r="F393" s="67" t="s">
        <v>573</v>
      </c>
      <c r="G393" s="68" t="s">
        <v>2247</v>
      </c>
      <c r="H393" s="68"/>
    </row>
    <row r="394" spans="3:8" x14ac:dyDescent="0.25">
      <c r="C394" s="69"/>
      <c r="D394" s="68"/>
      <c r="E394" s="67">
        <v>742</v>
      </c>
      <c r="F394" s="67" t="s">
        <v>574</v>
      </c>
      <c r="G394" s="68" t="s">
        <v>2248</v>
      </c>
      <c r="H394" s="68"/>
    </row>
    <row r="395" spans="3:8" x14ac:dyDescent="0.25">
      <c r="C395" s="69"/>
      <c r="D395" s="68"/>
      <c r="E395" s="67">
        <v>743</v>
      </c>
      <c r="F395" s="67" t="s">
        <v>575</v>
      </c>
      <c r="G395" s="68" t="s">
        <v>2249</v>
      </c>
      <c r="H395" s="68"/>
    </row>
    <row r="396" spans="3:8" x14ac:dyDescent="0.25">
      <c r="C396" s="69"/>
      <c r="D396" s="68"/>
      <c r="E396" s="67">
        <v>744</v>
      </c>
      <c r="F396" s="67" t="s">
        <v>576</v>
      </c>
      <c r="G396" s="68" t="s">
        <v>2250</v>
      </c>
      <c r="H396" s="68"/>
    </row>
    <row r="397" spans="3:8" x14ac:dyDescent="0.25">
      <c r="C397" s="69"/>
      <c r="D397" s="68"/>
      <c r="E397" s="67">
        <v>745</v>
      </c>
      <c r="F397" s="67" t="s">
        <v>577</v>
      </c>
      <c r="G397" s="68" t="s">
        <v>2251</v>
      </c>
      <c r="H397" s="68"/>
    </row>
    <row r="398" spans="3:8" x14ac:dyDescent="0.25">
      <c r="C398" s="69"/>
      <c r="D398" s="68"/>
      <c r="E398" s="67">
        <v>746</v>
      </c>
      <c r="F398" s="67" t="s">
        <v>578</v>
      </c>
      <c r="G398" s="68" t="s">
        <v>2252</v>
      </c>
      <c r="H398" s="68"/>
    </row>
    <row r="399" spans="3:8" x14ac:dyDescent="0.25">
      <c r="C399" s="69"/>
      <c r="D399" s="68"/>
      <c r="E399" s="67">
        <v>747</v>
      </c>
      <c r="F399" s="67" t="s">
        <v>579</v>
      </c>
      <c r="G399" s="68" t="s">
        <v>2253</v>
      </c>
      <c r="H399" s="68"/>
    </row>
    <row r="400" spans="3:8" x14ac:dyDescent="0.25">
      <c r="C400" s="69"/>
      <c r="D400" s="68"/>
      <c r="E400" s="67">
        <v>748</v>
      </c>
      <c r="F400" s="67" t="s">
        <v>580</v>
      </c>
      <c r="G400" s="68" t="s">
        <v>2254</v>
      </c>
      <c r="H400" s="68"/>
    </row>
    <row r="401" spans="3:8" x14ac:dyDescent="0.25">
      <c r="C401" s="69"/>
      <c r="D401" s="68"/>
      <c r="E401" s="67">
        <v>749</v>
      </c>
      <c r="F401" s="67" t="s">
        <v>581</v>
      </c>
      <c r="G401" s="68" t="s">
        <v>2255</v>
      </c>
      <c r="H401" s="68"/>
    </row>
    <row r="402" spans="3:8" x14ac:dyDescent="0.25">
      <c r="C402" s="69"/>
      <c r="D402" s="68"/>
      <c r="E402" s="67">
        <v>991</v>
      </c>
      <c r="F402" s="67" t="s">
        <v>582</v>
      </c>
      <c r="G402" s="68" t="s">
        <v>2256</v>
      </c>
      <c r="H402" s="68"/>
    </row>
    <row r="403" spans="3:8" x14ac:dyDescent="0.25">
      <c r="C403" s="69"/>
      <c r="D403" s="68"/>
      <c r="E403" s="67">
        <v>730</v>
      </c>
      <c r="F403" s="67" t="s">
        <v>570</v>
      </c>
      <c r="G403" s="68" t="s">
        <v>2257</v>
      </c>
      <c r="H403" s="68"/>
    </row>
    <row r="404" spans="3:8" x14ac:dyDescent="0.25">
      <c r="C404" s="69"/>
      <c r="D404" s="68"/>
      <c r="E404" s="67">
        <v>735</v>
      </c>
      <c r="F404" s="67" t="s">
        <v>583</v>
      </c>
      <c r="G404" s="68" t="s">
        <v>2258</v>
      </c>
      <c r="H404" s="68"/>
    </row>
    <row r="405" spans="3:8" x14ac:dyDescent="0.25">
      <c r="C405" s="69"/>
      <c r="D405" s="68"/>
      <c r="E405" s="67">
        <v>736</v>
      </c>
      <c r="F405" s="67" t="s">
        <v>584</v>
      </c>
      <c r="G405" s="68" t="s">
        <v>2259</v>
      </c>
      <c r="H405" s="68"/>
    </row>
    <row r="406" spans="3:8" x14ac:dyDescent="0.25">
      <c r="C406" s="69"/>
      <c r="D406" s="68"/>
      <c r="E406" s="67">
        <v>737</v>
      </c>
      <c r="F406" s="67" t="s">
        <v>585</v>
      </c>
      <c r="G406" s="68" t="s">
        <v>2260</v>
      </c>
      <c r="H406" s="68"/>
    </row>
    <row r="407" spans="3:8" x14ac:dyDescent="0.25">
      <c r="C407" s="69"/>
      <c r="D407" s="68"/>
      <c r="E407" s="67">
        <v>738</v>
      </c>
      <c r="F407" s="67" t="s">
        <v>586</v>
      </c>
      <c r="G407" s="68" t="s">
        <v>2261</v>
      </c>
      <c r="H407" s="68"/>
    </row>
    <row r="408" spans="3:8" x14ac:dyDescent="0.25">
      <c r="C408" s="69"/>
      <c r="D408" s="68"/>
      <c r="E408" s="67">
        <v>739</v>
      </c>
      <c r="F408" s="67" t="s">
        <v>587</v>
      </c>
      <c r="G408" s="68" t="s">
        <v>2262</v>
      </c>
      <c r="H408" s="68"/>
    </row>
    <row r="409" spans="3:8" x14ac:dyDescent="0.25">
      <c r="C409" s="69"/>
      <c r="D409" s="68"/>
      <c r="E409" s="67">
        <v>740</v>
      </c>
      <c r="F409" s="67" t="s">
        <v>588</v>
      </c>
      <c r="G409" s="68" t="s">
        <v>2263</v>
      </c>
      <c r="H409" s="68"/>
    </row>
    <row r="410" spans="3:8" x14ac:dyDescent="0.25">
      <c r="C410" s="69"/>
      <c r="D410" s="68"/>
      <c r="E410" s="67">
        <v>741</v>
      </c>
      <c r="F410" s="67" t="s">
        <v>589</v>
      </c>
      <c r="G410" s="68" t="s">
        <v>2264</v>
      </c>
      <c r="H410" s="68"/>
    </row>
    <row r="411" spans="3:8" x14ac:dyDescent="0.25">
      <c r="C411" s="69"/>
      <c r="D411" s="68"/>
      <c r="E411" s="67">
        <v>742</v>
      </c>
      <c r="F411" s="67" t="s">
        <v>590</v>
      </c>
      <c r="G411" s="68" t="s">
        <v>2265</v>
      </c>
      <c r="H411" s="68"/>
    </row>
    <row r="412" spans="3:8" x14ac:dyDescent="0.25">
      <c r="C412" s="69"/>
      <c r="D412" s="68"/>
      <c r="E412" s="67">
        <v>90</v>
      </c>
      <c r="F412" s="67" t="s">
        <v>591</v>
      </c>
      <c r="G412" s="68" t="s">
        <v>2266</v>
      </c>
      <c r="H412" s="68"/>
    </row>
    <row r="413" spans="3:8" x14ac:dyDescent="0.25">
      <c r="C413" s="69"/>
      <c r="D413" s="68"/>
      <c r="E413" s="67">
        <v>632</v>
      </c>
      <c r="F413" s="67" t="s">
        <v>592</v>
      </c>
      <c r="G413" s="68" t="s">
        <v>2267</v>
      </c>
      <c r="H413" s="68"/>
    </row>
    <row r="414" spans="3:8" x14ac:dyDescent="0.25">
      <c r="C414" s="69"/>
      <c r="D414" s="68"/>
      <c r="E414" s="67">
        <v>633</v>
      </c>
      <c r="F414" s="67" t="s">
        <v>593</v>
      </c>
      <c r="G414" s="68" t="s">
        <v>2268</v>
      </c>
      <c r="H414" s="68"/>
    </row>
    <row r="415" spans="3:8" x14ac:dyDescent="0.25">
      <c r="C415" s="69"/>
      <c r="D415" s="68"/>
      <c r="E415" s="67">
        <v>634</v>
      </c>
      <c r="F415" s="67" t="s">
        <v>594</v>
      </c>
      <c r="G415" s="68" t="s">
        <v>2269</v>
      </c>
      <c r="H415" s="68"/>
    </row>
    <row r="416" spans="3:8" x14ac:dyDescent="0.25">
      <c r="C416" s="69"/>
      <c r="D416" s="68"/>
      <c r="E416" s="67">
        <v>635</v>
      </c>
      <c r="F416" s="67" t="s">
        <v>595</v>
      </c>
      <c r="G416" s="68" t="s">
        <v>2270</v>
      </c>
      <c r="H416" s="68"/>
    </row>
    <row r="417" spans="3:8" x14ac:dyDescent="0.25">
      <c r="C417" s="69"/>
      <c r="D417" s="68"/>
      <c r="E417" s="67">
        <v>636</v>
      </c>
      <c r="F417" s="67" t="s">
        <v>596</v>
      </c>
      <c r="G417" s="68" t="s">
        <v>2271</v>
      </c>
      <c r="H417" s="68"/>
    </row>
    <row r="418" spans="3:8" x14ac:dyDescent="0.25">
      <c r="C418" s="69"/>
      <c r="D418" s="68"/>
      <c r="E418" s="67">
        <v>637</v>
      </c>
      <c r="F418" s="67" t="s">
        <v>597</v>
      </c>
      <c r="G418" s="68" t="s">
        <v>2272</v>
      </c>
      <c r="H418" s="68"/>
    </row>
    <row r="419" spans="3:8" x14ac:dyDescent="0.25">
      <c r="C419" s="69"/>
      <c r="D419" s="68"/>
      <c r="E419" s="67">
        <v>639</v>
      </c>
      <c r="F419" s="67" t="s">
        <v>598</v>
      </c>
      <c r="G419" s="68" t="s">
        <v>2273</v>
      </c>
      <c r="H419" s="68"/>
    </row>
    <row r="420" spans="3:8" x14ac:dyDescent="0.25">
      <c r="C420" s="69"/>
      <c r="D420" s="68"/>
      <c r="E420" s="67">
        <v>640</v>
      </c>
      <c r="F420" s="67" t="s">
        <v>599</v>
      </c>
      <c r="G420" s="68" t="s">
        <v>2274</v>
      </c>
      <c r="H420" s="68"/>
    </row>
    <row r="421" spans="3:8" x14ac:dyDescent="0.25">
      <c r="C421" s="69"/>
      <c r="D421" s="68"/>
      <c r="E421" s="67">
        <v>645</v>
      </c>
      <c r="F421" s="67" t="s">
        <v>600</v>
      </c>
      <c r="G421" s="68" t="s">
        <v>2275</v>
      </c>
      <c r="H421" s="68"/>
    </row>
    <row r="422" spans="3:8" x14ac:dyDescent="0.25">
      <c r="C422" s="69"/>
      <c r="D422" s="68"/>
      <c r="E422" s="67">
        <v>735</v>
      </c>
      <c r="F422" s="67" t="s">
        <v>601</v>
      </c>
      <c r="G422" s="68" t="s">
        <v>2276</v>
      </c>
      <c r="H422" s="68"/>
    </row>
    <row r="423" spans="3:8" x14ac:dyDescent="0.25">
      <c r="C423" s="69"/>
      <c r="D423" s="68"/>
      <c r="E423" s="67">
        <v>736</v>
      </c>
      <c r="F423" s="67" t="s">
        <v>602</v>
      </c>
      <c r="G423" s="68" t="s">
        <v>2277</v>
      </c>
      <c r="H423" s="68"/>
    </row>
    <row r="424" spans="3:8" x14ac:dyDescent="0.25">
      <c r="C424" s="69"/>
      <c r="D424" s="68"/>
      <c r="E424" s="67">
        <v>737</v>
      </c>
      <c r="F424" s="67" t="s">
        <v>603</v>
      </c>
      <c r="G424" s="68" t="s">
        <v>2278</v>
      </c>
      <c r="H424" s="68"/>
    </row>
    <row r="425" spans="3:8" x14ac:dyDescent="0.25">
      <c r="C425" s="69"/>
      <c r="D425" s="68"/>
      <c r="E425" s="67">
        <v>735</v>
      </c>
      <c r="F425" s="67" t="s">
        <v>604</v>
      </c>
      <c r="G425" s="68" t="s">
        <v>2279</v>
      </c>
      <c r="H425" s="68"/>
    </row>
    <row r="426" spans="3:8" x14ac:dyDescent="0.25">
      <c r="C426" s="69"/>
      <c r="D426" s="68"/>
      <c r="E426" s="67">
        <v>736</v>
      </c>
      <c r="F426" s="67" t="s">
        <v>605</v>
      </c>
      <c r="G426" s="68" t="s">
        <v>2280</v>
      </c>
      <c r="H426" s="68"/>
    </row>
    <row r="427" spans="3:8" x14ac:dyDescent="0.25">
      <c r="C427" s="69"/>
      <c r="D427" s="68"/>
      <c r="E427" s="67">
        <v>737</v>
      </c>
      <c r="F427" s="67" t="s">
        <v>606</v>
      </c>
      <c r="G427" s="68" t="s">
        <v>2281</v>
      </c>
      <c r="H427" s="68"/>
    </row>
    <row r="428" spans="3:8" x14ac:dyDescent="0.25">
      <c r="C428" s="69"/>
      <c r="D428" s="68"/>
      <c r="E428" s="67">
        <v>738</v>
      </c>
      <c r="F428" s="67" t="s">
        <v>607</v>
      </c>
      <c r="G428" s="68" t="s">
        <v>2282</v>
      </c>
      <c r="H428" s="68"/>
    </row>
    <row r="429" spans="3:8" x14ac:dyDescent="0.25">
      <c r="C429" s="69"/>
      <c r="D429" s="68"/>
      <c r="E429" s="67">
        <v>739</v>
      </c>
      <c r="F429" s="67" t="s">
        <v>608</v>
      </c>
      <c r="G429" s="68" t="s">
        <v>2283</v>
      </c>
      <c r="H429" s="68"/>
    </row>
    <row r="430" spans="3:8" x14ac:dyDescent="0.25">
      <c r="C430" s="69"/>
      <c r="D430" s="68"/>
      <c r="E430" s="67">
        <v>755</v>
      </c>
      <c r="F430" s="67" t="s">
        <v>609</v>
      </c>
      <c r="G430" s="68" t="s">
        <v>2284</v>
      </c>
      <c r="H430" s="68"/>
    </row>
    <row r="431" spans="3:8" x14ac:dyDescent="0.25">
      <c r="C431" s="69"/>
      <c r="D431" s="68"/>
      <c r="E431" s="67">
        <v>45</v>
      </c>
      <c r="F431" s="67" t="s">
        <v>610</v>
      </c>
      <c r="G431" s="68" t="s">
        <v>2285</v>
      </c>
      <c r="H431" s="68"/>
    </row>
    <row r="432" spans="3:8" x14ac:dyDescent="0.25">
      <c r="C432" s="69"/>
      <c r="D432" s="68"/>
      <c r="E432" s="67">
        <v>46</v>
      </c>
      <c r="F432" s="67" t="s">
        <v>611</v>
      </c>
      <c r="G432" s="68" t="s">
        <v>2286</v>
      </c>
      <c r="H432" s="68"/>
    </row>
    <row r="433" spans="3:8" x14ac:dyDescent="0.25">
      <c r="C433" s="69"/>
      <c r="D433" s="68"/>
      <c r="E433" s="67">
        <v>47</v>
      </c>
      <c r="F433" s="67" t="s">
        <v>612</v>
      </c>
      <c r="G433" s="68" t="s">
        <v>2287</v>
      </c>
      <c r="H433" s="68"/>
    </row>
    <row r="434" spans="3:8" x14ac:dyDescent="0.25">
      <c r="C434" s="69"/>
      <c r="D434" s="68"/>
      <c r="E434" s="67">
        <v>48</v>
      </c>
      <c r="F434" s="67" t="s">
        <v>613</v>
      </c>
      <c r="G434" s="68" t="s">
        <v>2288</v>
      </c>
      <c r="H434" s="68"/>
    </row>
    <row r="435" spans="3:8" x14ac:dyDescent="0.25">
      <c r="C435" s="69"/>
      <c r="D435" s="68"/>
      <c r="E435" s="67">
        <v>50</v>
      </c>
      <c r="F435" s="67" t="s">
        <v>614</v>
      </c>
      <c r="G435" s="68" t="s">
        <v>2289</v>
      </c>
      <c r="H435" s="68"/>
    </row>
    <row r="436" spans="3:8" x14ac:dyDescent="0.25">
      <c r="C436" s="69"/>
      <c r="D436" s="68"/>
      <c r="E436" s="67">
        <v>177</v>
      </c>
      <c r="F436" s="67" t="s">
        <v>615</v>
      </c>
      <c r="G436" s="68" t="s">
        <v>2290</v>
      </c>
      <c r="H436" s="68"/>
    </row>
    <row r="437" spans="3:8" x14ac:dyDescent="0.25">
      <c r="C437" s="69"/>
      <c r="D437" s="68"/>
      <c r="E437" s="67">
        <v>456</v>
      </c>
      <c r="F437" s="67" t="s">
        <v>616</v>
      </c>
      <c r="G437" s="68" t="s">
        <v>2291</v>
      </c>
      <c r="H437" s="68"/>
    </row>
    <row r="438" spans="3:8" x14ac:dyDescent="0.25">
      <c r="C438" s="69"/>
      <c r="D438" s="68"/>
      <c r="E438" s="67">
        <v>632</v>
      </c>
      <c r="F438" s="67" t="s">
        <v>617</v>
      </c>
      <c r="G438" s="68" t="s">
        <v>2292</v>
      </c>
      <c r="H438" s="68"/>
    </row>
    <row r="439" spans="3:8" x14ac:dyDescent="0.25">
      <c r="C439" s="69"/>
      <c r="D439" s="68"/>
      <c r="E439" s="67">
        <v>45</v>
      </c>
      <c r="F439" s="67" t="s">
        <v>618</v>
      </c>
      <c r="G439" s="68" t="s">
        <v>2293</v>
      </c>
      <c r="H439" s="68"/>
    </row>
    <row r="440" spans="3:8" x14ac:dyDescent="0.25">
      <c r="C440" s="69"/>
      <c r="D440" s="68"/>
      <c r="E440" s="67">
        <v>89</v>
      </c>
      <c r="F440" s="67" t="s">
        <v>619</v>
      </c>
      <c r="G440" s="68" t="s">
        <v>2294</v>
      </c>
      <c r="H440" s="68"/>
    </row>
    <row r="441" spans="3:8" x14ac:dyDescent="0.25">
      <c r="C441" s="69"/>
      <c r="D441" s="68"/>
      <c r="E441" s="67">
        <v>353</v>
      </c>
      <c r="F441" s="67" t="s">
        <v>620</v>
      </c>
      <c r="G441" s="68" t="s">
        <v>2295</v>
      </c>
      <c r="H441" s="68"/>
    </row>
    <row r="442" spans="3:8" x14ac:dyDescent="0.25">
      <c r="C442" s="69"/>
      <c r="D442" s="68"/>
      <c r="E442" s="67">
        <v>354</v>
      </c>
      <c r="F442" s="67" t="s">
        <v>621</v>
      </c>
      <c r="G442" s="68" t="s">
        <v>2296</v>
      </c>
      <c r="H442" s="68"/>
    </row>
    <row r="443" spans="3:8" x14ac:dyDescent="0.25">
      <c r="C443" s="69"/>
      <c r="D443" s="68"/>
      <c r="E443" s="67">
        <v>355</v>
      </c>
      <c r="F443" s="67" t="s">
        <v>622</v>
      </c>
      <c r="G443" s="68" t="s">
        <v>2297</v>
      </c>
      <c r="H443" s="68"/>
    </row>
    <row r="444" spans="3:8" x14ac:dyDescent="0.25">
      <c r="C444" s="69"/>
      <c r="D444" s="68"/>
      <c r="E444" s="67">
        <v>360</v>
      </c>
      <c r="F444" s="67" t="s">
        <v>623</v>
      </c>
      <c r="G444" s="68" t="s">
        <v>2298</v>
      </c>
      <c r="H444" s="68"/>
    </row>
    <row r="445" spans="3:8" x14ac:dyDescent="0.25">
      <c r="C445" s="69"/>
      <c r="D445" s="68"/>
      <c r="E445" s="67">
        <v>45</v>
      </c>
      <c r="F445" s="67" t="s">
        <v>624</v>
      </c>
      <c r="G445" s="68" t="s">
        <v>2299</v>
      </c>
      <c r="H445" s="68"/>
    </row>
    <row r="446" spans="3:8" x14ac:dyDescent="0.25">
      <c r="C446" s="69"/>
      <c r="D446" s="68"/>
      <c r="E446" s="67">
        <v>177</v>
      </c>
      <c r="F446" s="67" t="s">
        <v>625</v>
      </c>
      <c r="G446" s="68" t="s">
        <v>2300</v>
      </c>
      <c r="H446" s="68"/>
    </row>
    <row r="447" spans="3:8" x14ac:dyDescent="0.25">
      <c r="C447" s="69"/>
      <c r="D447" s="68"/>
      <c r="E447" s="67">
        <v>178</v>
      </c>
      <c r="F447" s="67" t="s">
        <v>626</v>
      </c>
      <c r="G447" s="68" t="s">
        <v>2301</v>
      </c>
      <c r="H447" s="68"/>
    </row>
    <row r="448" spans="3:8" x14ac:dyDescent="0.25">
      <c r="C448" s="69"/>
      <c r="D448" s="68"/>
      <c r="E448" s="67">
        <v>179</v>
      </c>
      <c r="F448" s="67" t="s">
        <v>627</v>
      </c>
      <c r="G448" s="68" t="s">
        <v>2302</v>
      </c>
      <c r="H448" s="68"/>
    </row>
    <row r="449" spans="3:8" x14ac:dyDescent="0.25">
      <c r="C449" s="69"/>
      <c r="D449" s="68"/>
      <c r="E449" s="67">
        <v>180</v>
      </c>
      <c r="F449" s="67" t="s">
        <v>628</v>
      </c>
      <c r="G449" s="68" t="s">
        <v>2303</v>
      </c>
      <c r="H449" s="68"/>
    </row>
    <row r="450" spans="3:8" x14ac:dyDescent="0.25">
      <c r="C450" s="69"/>
      <c r="D450" s="68"/>
      <c r="E450" s="67">
        <v>500</v>
      </c>
      <c r="F450" s="67" t="s">
        <v>629</v>
      </c>
      <c r="G450" s="68" t="s">
        <v>2304</v>
      </c>
      <c r="H450" s="68"/>
    </row>
    <row r="451" spans="3:8" x14ac:dyDescent="0.25">
      <c r="C451" s="69"/>
      <c r="D451" s="68"/>
      <c r="E451" s="67">
        <v>501</v>
      </c>
      <c r="F451" s="67" t="s">
        <v>630</v>
      </c>
      <c r="G451" s="68" t="s">
        <v>2305</v>
      </c>
      <c r="H451" s="68"/>
    </row>
    <row r="452" spans="3:8" x14ac:dyDescent="0.25">
      <c r="C452" s="69"/>
      <c r="D452" s="68"/>
      <c r="E452" s="67">
        <v>779</v>
      </c>
      <c r="F452" s="67" t="s">
        <v>631</v>
      </c>
      <c r="G452" s="68" t="s">
        <v>2306</v>
      </c>
      <c r="H452" s="68"/>
    </row>
    <row r="453" spans="3:8" x14ac:dyDescent="0.25">
      <c r="C453" s="69"/>
      <c r="D453" s="68"/>
      <c r="E453" s="67">
        <v>45</v>
      </c>
      <c r="F453" s="67" t="s">
        <v>632</v>
      </c>
      <c r="G453" s="68" t="s">
        <v>2307</v>
      </c>
      <c r="H453" s="68"/>
    </row>
    <row r="454" spans="3:8" x14ac:dyDescent="0.25">
      <c r="C454" s="69"/>
      <c r="D454" s="68"/>
      <c r="E454" s="67">
        <v>46</v>
      </c>
      <c r="F454" s="67" t="s">
        <v>633</v>
      </c>
      <c r="G454" s="68" t="s">
        <v>2308</v>
      </c>
      <c r="H454" s="68"/>
    </row>
    <row r="455" spans="3:8" x14ac:dyDescent="0.25">
      <c r="C455" s="69"/>
      <c r="D455" s="68"/>
      <c r="E455" s="67">
        <v>89</v>
      </c>
      <c r="F455" s="67" t="s">
        <v>634</v>
      </c>
      <c r="G455" s="68" t="s">
        <v>2309</v>
      </c>
      <c r="H455" s="68"/>
    </row>
    <row r="456" spans="3:8" x14ac:dyDescent="0.25">
      <c r="C456" s="69"/>
      <c r="D456" s="68"/>
      <c r="E456" s="67">
        <v>90</v>
      </c>
      <c r="F456" s="67" t="s">
        <v>635</v>
      </c>
      <c r="G456" s="68" t="s">
        <v>2310</v>
      </c>
      <c r="H456" s="68"/>
    </row>
    <row r="457" spans="3:8" x14ac:dyDescent="0.25">
      <c r="C457" s="69"/>
      <c r="D457" s="68"/>
      <c r="E457" s="67">
        <v>177</v>
      </c>
      <c r="F457" s="67" t="s">
        <v>636</v>
      </c>
      <c r="G457" s="68" t="s">
        <v>2311</v>
      </c>
      <c r="H457" s="68"/>
    </row>
    <row r="458" spans="3:8" x14ac:dyDescent="0.25">
      <c r="C458" s="69"/>
      <c r="D458" s="68"/>
      <c r="E458" s="67">
        <v>178</v>
      </c>
      <c r="F458" s="67" t="s">
        <v>637</v>
      </c>
      <c r="G458" s="68" t="s">
        <v>2312</v>
      </c>
      <c r="H458" s="68"/>
    </row>
    <row r="459" spans="3:8" x14ac:dyDescent="0.25">
      <c r="C459" s="69"/>
      <c r="D459" s="68"/>
      <c r="E459" s="67">
        <v>221</v>
      </c>
      <c r="F459" s="67" t="s">
        <v>638</v>
      </c>
      <c r="G459" s="68" t="s">
        <v>2313</v>
      </c>
      <c r="H459" s="68"/>
    </row>
    <row r="460" spans="3:8" x14ac:dyDescent="0.25">
      <c r="C460" s="69"/>
      <c r="D460" s="68"/>
      <c r="E460" s="67">
        <v>265</v>
      </c>
      <c r="F460" s="67" t="s">
        <v>639</v>
      </c>
      <c r="G460" s="68" t="s">
        <v>2314</v>
      </c>
      <c r="H460" s="68"/>
    </row>
    <row r="461" spans="3:8" x14ac:dyDescent="0.25">
      <c r="C461" s="69"/>
      <c r="D461" s="68"/>
      <c r="E461" s="67">
        <v>267</v>
      </c>
      <c r="F461" s="67" t="s">
        <v>640</v>
      </c>
      <c r="G461" s="68" t="s">
        <v>2315</v>
      </c>
      <c r="H461" s="68"/>
    </row>
    <row r="462" spans="3:8" x14ac:dyDescent="0.25">
      <c r="C462" s="69"/>
      <c r="D462" s="68"/>
      <c r="E462" s="67">
        <v>632</v>
      </c>
      <c r="F462" s="67" t="s">
        <v>641</v>
      </c>
      <c r="G462" s="68" t="s">
        <v>2316</v>
      </c>
      <c r="H462" s="68"/>
    </row>
    <row r="463" spans="3:8" x14ac:dyDescent="0.25">
      <c r="C463" s="69"/>
      <c r="D463" s="68"/>
      <c r="E463" s="67">
        <v>691</v>
      </c>
      <c r="F463" s="67" t="s">
        <v>642</v>
      </c>
      <c r="G463" s="68" t="s">
        <v>2317</v>
      </c>
      <c r="H463" s="68"/>
    </row>
    <row r="464" spans="3:8" x14ac:dyDescent="0.25">
      <c r="C464" s="69"/>
      <c r="D464" s="68"/>
      <c r="E464" s="67">
        <v>735</v>
      </c>
      <c r="F464" s="67" t="s">
        <v>643</v>
      </c>
      <c r="G464" s="68" t="s">
        <v>2318</v>
      </c>
      <c r="H464" s="68"/>
    </row>
    <row r="465" spans="3:8" x14ac:dyDescent="0.25">
      <c r="C465" s="69"/>
      <c r="D465" s="68"/>
      <c r="E465" s="67">
        <v>45</v>
      </c>
      <c r="F465" s="67" t="s">
        <v>644</v>
      </c>
      <c r="G465" s="68" t="s">
        <v>2319</v>
      </c>
      <c r="H465" s="68"/>
    </row>
    <row r="466" spans="3:8" x14ac:dyDescent="0.25">
      <c r="C466" s="69"/>
      <c r="D466" s="68"/>
      <c r="E466" s="67">
        <v>46</v>
      </c>
      <c r="F466" s="67" t="s">
        <v>645</v>
      </c>
      <c r="G466" s="68" t="s">
        <v>2320</v>
      </c>
      <c r="H466" s="68"/>
    </row>
    <row r="467" spans="3:8" x14ac:dyDescent="0.25">
      <c r="C467" s="69"/>
      <c r="D467" s="68"/>
      <c r="E467" s="67">
        <v>47</v>
      </c>
      <c r="F467" s="67" t="s">
        <v>646</v>
      </c>
      <c r="G467" s="68" t="s">
        <v>2321</v>
      </c>
      <c r="H467" s="68"/>
    </row>
    <row r="468" spans="3:8" x14ac:dyDescent="0.25">
      <c r="C468" s="69"/>
      <c r="D468" s="68"/>
      <c r="E468" s="67">
        <v>48</v>
      </c>
      <c r="F468" s="67" t="s">
        <v>647</v>
      </c>
      <c r="G468" s="68" t="s">
        <v>2322</v>
      </c>
      <c r="H468" s="68"/>
    </row>
    <row r="469" spans="3:8" x14ac:dyDescent="0.25">
      <c r="C469" s="69"/>
      <c r="D469" s="68"/>
      <c r="E469" s="67">
        <v>49</v>
      </c>
      <c r="F469" s="67" t="s">
        <v>648</v>
      </c>
      <c r="G469" s="68" t="s">
        <v>2323</v>
      </c>
      <c r="H469" s="68"/>
    </row>
    <row r="470" spans="3:8" x14ac:dyDescent="0.25">
      <c r="C470" s="69"/>
      <c r="D470" s="68"/>
      <c r="E470" s="67">
        <v>50</v>
      </c>
      <c r="F470" s="67" t="s">
        <v>649</v>
      </c>
      <c r="G470" s="68" t="s">
        <v>2324</v>
      </c>
      <c r="H470" s="68"/>
    </row>
    <row r="471" spans="3:8" x14ac:dyDescent="0.25">
      <c r="C471" s="69"/>
      <c r="D471" s="68"/>
      <c r="E471" s="67">
        <v>180</v>
      </c>
      <c r="F471" s="67" t="s">
        <v>650</v>
      </c>
      <c r="G471" s="68" t="s">
        <v>2325</v>
      </c>
      <c r="H471" s="68"/>
    </row>
    <row r="472" spans="3:8" x14ac:dyDescent="0.25">
      <c r="C472" s="69"/>
      <c r="D472" s="68"/>
      <c r="E472" s="67">
        <v>45</v>
      </c>
      <c r="F472" s="67" t="s">
        <v>651</v>
      </c>
      <c r="G472" s="68" t="s">
        <v>2326</v>
      </c>
      <c r="H472" s="68"/>
    </row>
    <row r="473" spans="3:8" x14ac:dyDescent="0.25">
      <c r="C473" s="69"/>
      <c r="D473" s="68"/>
      <c r="E473" s="67">
        <v>46</v>
      </c>
      <c r="F473" s="67" t="s">
        <v>652</v>
      </c>
      <c r="G473" s="68" t="s">
        <v>2327</v>
      </c>
      <c r="H473" s="68"/>
    </row>
    <row r="474" spans="3:8" x14ac:dyDescent="0.25">
      <c r="C474" s="69"/>
      <c r="D474" s="68"/>
      <c r="E474" s="67">
        <v>47</v>
      </c>
      <c r="F474" s="67" t="s">
        <v>653</v>
      </c>
      <c r="G474" s="68" t="s">
        <v>2328</v>
      </c>
      <c r="H474" s="68"/>
    </row>
    <row r="475" spans="3:8" x14ac:dyDescent="0.25">
      <c r="C475" s="69"/>
      <c r="D475" s="68"/>
      <c r="E475" s="67">
        <v>89</v>
      </c>
      <c r="F475" s="67" t="s">
        <v>654</v>
      </c>
      <c r="G475" s="68" t="s">
        <v>2329</v>
      </c>
      <c r="H475" s="68"/>
    </row>
    <row r="476" spans="3:8" x14ac:dyDescent="0.25">
      <c r="C476" s="69"/>
      <c r="D476" s="68"/>
      <c r="E476" s="67">
        <v>90</v>
      </c>
      <c r="F476" s="67" t="s">
        <v>655</v>
      </c>
      <c r="G476" s="68" t="s">
        <v>2330</v>
      </c>
      <c r="H476" s="68"/>
    </row>
    <row r="477" spans="3:8" x14ac:dyDescent="0.25">
      <c r="C477" s="69"/>
      <c r="D477" s="68"/>
      <c r="E477" s="67">
        <v>91</v>
      </c>
      <c r="F477" s="67" t="s">
        <v>656</v>
      </c>
      <c r="G477" s="68" t="s">
        <v>2331</v>
      </c>
      <c r="H477" s="68"/>
    </row>
    <row r="478" spans="3:8" x14ac:dyDescent="0.25">
      <c r="C478" s="69"/>
      <c r="D478" s="68"/>
      <c r="E478" s="67">
        <v>92</v>
      </c>
      <c r="F478" s="67" t="s">
        <v>657</v>
      </c>
      <c r="G478" s="68" t="s">
        <v>2332</v>
      </c>
      <c r="H478" s="68"/>
    </row>
    <row r="479" spans="3:8" x14ac:dyDescent="0.25">
      <c r="C479" s="69"/>
      <c r="D479" s="68"/>
      <c r="E479" s="67">
        <v>177</v>
      </c>
      <c r="F479" s="67" t="s">
        <v>658</v>
      </c>
      <c r="G479" s="68" t="s">
        <v>2333</v>
      </c>
      <c r="H479" s="68"/>
    </row>
    <row r="480" spans="3:8" x14ac:dyDescent="0.25">
      <c r="C480" s="69"/>
      <c r="D480" s="68"/>
      <c r="E480" s="67">
        <v>225</v>
      </c>
      <c r="F480" s="67" t="s">
        <v>659</v>
      </c>
      <c r="G480" s="68" t="s">
        <v>2334</v>
      </c>
      <c r="H480" s="68"/>
    </row>
    <row r="481" spans="3:8" x14ac:dyDescent="0.25">
      <c r="C481" s="69"/>
      <c r="D481" s="68"/>
      <c r="E481" s="67">
        <v>230</v>
      </c>
      <c r="F481" s="67" t="s">
        <v>660</v>
      </c>
      <c r="G481" s="68" t="s">
        <v>2335</v>
      </c>
      <c r="H481" s="68"/>
    </row>
    <row r="482" spans="3:8" x14ac:dyDescent="0.25">
      <c r="C482" s="69"/>
      <c r="D482" s="68"/>
      <c r="E482" s="67">
        <v>231</v>
      </c>
      <c r="F482" s="67" t="s">
        <v>661</v>
      </c>
      <c r="G482" s="68" t="s">
        <v>2336</v>
      </c>
      <c r="H482" s="68"/>
    </row>
    <row r="483" spans="3:8" x14ac:dyDescent="0.25">
      <c r="C483" s="69"/>
      <c r="D483" s="68"/>
      <c r="E483" s="67">
        <v>300</v>
      </c>
      <c r="F483" s="67" t="s">
        <v>662</v>
      </c>
      <c r="G483" s="68" t="s">
        <v>2337</v>
      </c>
      <c r="H483" s="68"/>
    </row>
    <row r="484" spans="3:8" x14ac:dyDescent="0.25">
      <c r="C484" s="69"/>
      <c r="D484" s="68"/>
      <c r="E484" s="67">
        <v>400</v>
      </c>
      <c r="F484" s="67" t="s">
        <v>663</v>
      </c>
      <c r="G484" s="68" t="s">
        <v>2338</v>
      </c>
      <c r="H484" s="68"/>
    </row>
    <row r="485" spans="3:8" x14ac:dyDescent="0.25">
      <c r="C485" s="69"/>
      <c r="D485" s="68"/>
      <c r="E485" s="67">
        <v>500</v>
      </c>
      <c r="F485" s="67" t="s">
        <v>664</v>
      </c>
      <c r="G485" s="68" t="s">
        <v>2339</v>
      </c>
      <c r="H485" s="68"/>
    </row>
    <row r="486" spans="3:8" x14ac:dyDescent="0.25">
      <c r="C486" s="69"/>
      <c r="D486" s="68"/>
      <c r="E486" s="67">
        <v>505</v>
      </c>
      <c r="F486" s="67" t="s">
        <v>665</v>
      </c>
      <c r="G486" s="68" t="s">
        <v>2340</v>
      </c>
      <c r="H486" s="68"/>
    </row>
    <row r="487" spans="3:8" x14ac:dyDescent="0.25">
      <c r="C487" s="69"/>
      <c r="D487" s="68"/>
      <c r="E487" s="67">
        <v>632</v>
      </c>
      <c r="F487" s="67" t="s">
        <v>666</v>
      </c>
      <c r="G487" s="68" t="s">
        <v>2341</v>
      </c>
      <c r="H487" s="68"/>
    </row>
    <row r="488" spans="3:8" x14ac:dyDescent="0.25">
      <c r="C488" s="69"/>
      <c r="D488" s="68"/>
      <c r="E488" s="67">
        <v>635</v>
      </c>
      <c r="F488" s="67" t="s">
        <v>667</v>
      </c>
      <c r="G488" s="68" t="s">
        <v>2342</v>
      </c>
      <c r="H488" s="68"/>
    </row>
    <row r="489" spans="3:8" x14ac:dyDescent="0.25">
      <c r="C489" s="69"/>
      <c r="D489" s="68"/>
      <c r="E489" s="67">
        <v>779</v>
      </c>
      <c r="F489" s="67" t="s">
        <v>668</v>
      </c>
      <c r="G489" s="68" t="s">
        <v>2343</v>
      </c>
      <c r="H489" s="68"/>
    </row>
    <row r="490" spans="3:8" x14ac:dyDescent="0.25">
      <c r="C490" s="69"/>
      <c r="D490" s="68"/>
      <c r="E490" s="67">
        <v>800</v>
      </c>
      <c r="F490" s="67" t="s">
        <v>669</v>
      </c>
      <c r="G490" s="68" t="s">
        <v>2344</v>
      </c>
      <c r="H490" s="68"/>
    </row>
    <row r="491" spans="3:8" x14ac:dyDescent="0.25">
      <c r="C491" s="69"/>
      <c r="D491" s="68"/>
      <c r="E491" s="67">
        <v>805</v>
      </c>
      <c r="F491" s="67" t="s">
        <v>670</v>
      </c>
      <c r="G491" s="68" t="s">
        <v>2345</v>
      </c>
      <c r="H491" s="68"/>
    </row>
    <row r="492" spans="3:8" x14ac:dyDescent="0.25">
      <c r="C492" s="69"/>
      <c r="D492" s="68"/>
      <c r="E492" s="67">
        <v>1</v>
      </c>
      <c r="F492" s="67" t="s">
        <v>671</v>
      </c>
      <c r="G492" s="68" t="s">
        <v>2346</v>
      </c>
      <c r="H492" s="68"/>
    </row>
    <row r="493" spans="3:8" x14ac:dyDescent="0.25">
      <c r="C493" s="69"/>
      <c r="D493" s="68"/>
      <c r="E493" s="67">
        <v>2</v>
      </c>
      <c r="F493" s="67" t="s">
        <v>672</v>
      </c>
      <c r="G493" s="68" t="s">
        <v>2347</v>
      </c>
      <c r="H493" s="68"/>
    </row>
    <row r="494" spans="3:8" x14ac:dyDescent="0.25">
      <c r="C494" s="69"/>
      <c r="D494" s="68"/>
      <c r="E494" s="67">
        <v>3</v>
      </c>
      <c r="F494" s="67" t="s">
        <v>673</v>
      </c>
      <c r="G494" s="68" t="s">
        <v>2348</v>
      </c>
      <c r="H494" s="68"/>
    </row>
    <row r="495" spans="3:8" x14ac:dyDescent="0.25">
      <c r="C495" s="69"/>
      <c r="D495" s="68"/>
      <c r="E495" s="67">
        <v>45</v>
      </c>
      <c r="F495" s="67" t="s">
        <v>674</v>
      </c>
      <c r="G495" s="68" t="s">
        <v>2349</v>
      </c>
      <c r="H495" s="68"/>
    </row>
    <row r="496" spans="3:8" x14ac:dyDescent="0.25">
      <c r="C496" s="69"/>
      <c r="D496" s="68"/>
      <c r="E496" s="67">
        <v>89</v>
      </c>
      <c r="F496" s="67" t="s">
        <v>675</v>
      </c>
      <c r="G496" s="68" t="s">
        <v>2350</v>
      </c>
      <c r="H496" s="68"/>
    </row>
    <row r="497" spans="3:8" x14ac:dyDescent="0.25">
      <c r="C497" s="69"/>
      <c r="D497" s="68"/>
      <c r="E497" s="67">
        <v>90</v>
      </c>
      <c r="F497" s="67" t="s">
        <v>676</v>
      </c>
      <c r="G497" s="68" t="s">
        <v>2351</v>
      </c>
      <c r="H497" s="68"/>
    </row>
    <row r="498" spans="3:8" x14ac:dyDescent="0.25">
      <c r="C498" s="69"/>
      <c r="D498" s="68"/>
      <c r="E498" s="67">
        <v>91</v>
      </c>
      <c r="F498" s="67" t="s">
        <v>677</v>
      </c>
      <c r="G498" s="68" t="s">
        <v>2352</v>
      </c>
      <c r="H498" s="68"/>
    </row>
    <row r="499" spans="3:8" x14ac:dyDescent="0.25">
      <c r="C499" s="69"/>
      <c r="D499" s="68"/>
      <c r="E499" s="67">
        <v>92</v>
      </c>
      <c r="F499" s="67" t="s">
        <v>678</v>
      </c>
      <c r="G499" s="68" t="s">
        <v>2353</v>
      </c>
      <c r="H499" s="68"/>
    </row>
    <row r="500" spans="3:8" x14ac:dyDescent="0.25">
      <c r="C500" s="69"/>
      <c r="D500" s="68"/>
      <c r="E500" s="67">
        <v>93</v>
      </c>
      <c r="F500" s="67" t="s">
        <v>679</v>
      </c>
      <c r="G500" s="68" t="s">
        <v>2354</v>
      </c>
      <c r="H500" s="68"/>
    </row>
    <row r="501" spans="3:8" x14ac:dyDescent="0.25">
      <c r="C501" s="69"/>
      <c r="D501" s="68"/>
      <c r="E501" s="67">
        <v>94</v>
      </c>
      <c r="F501" s="67" t="s">
        <v>680</v>
      </c>
      <c r="G501" s="68" t="s">
        <v>2355</v>
      </c>
      <c r="H501" s="68"/>
    </row>
    <row r="502" spans="3:8" x14ac:dyDescent="0.25">
      <c r="C502" s="69"/>
      <c r="D502" s="68"/>
      <c r="E502" s="67">
        <v>95</v>
      </c>
      <c r="F502" s="67" t="s">
        <v>681</v>
      </c>
      <c r="G502" s="68" t="s">
        <v>2356</v>
      </c>
      <c r="H502" s="68"/>
    </row>
    <row r="503" spans="3:8" x14ac:dyDescent="0.25">
      <c r="C503" s="69"/>
      <c r="D503" s="68"/>
      <c r="E503" s="67">
        <v>103</v>
      </c>
      <c r="F503" s="67" t="s">
        <v>682</v>
      </c>
      <c r="G503" s="68" t="s">
        <v>2357</v>
      </c>
      <c r="H503" s="68"/>
    </row>
    <row r="504" spans="3:8" x14ac:dyDescent="0.25">
      <c r="C504" s="69"/>
      <c r="D504" s="68"/>
      <c r="E504" s="67">
        <v>105</v>
      </c>
      <c r="F504" s="67" t="s">
        <v>683</v>
      </c>
      <c r="G504" s="68" t="s">
        <v>2358</v>
      </c>
      <c r="H504" s="68"/>
    </row>
    <row r="505" spans="3:8" x14ac:dyDescent="0.25">
      <c r="C505" s="69"/>
      <c r="D505" s="68"/>
      <c r="E505" s="67">
        <v>265</v>
      </c>
      <c r="F505" s="67" t="s">
        <v>684</v>
      </c>
      <c r="G505" s="68" t="s">
        <v>2359</v>
      </c>
      <c r="H505" s="68"/>
    </row>
    <row r="506" spans="3:8" x14ac:dyDescent="0.25">
      <c r="C506" s="69"/>
      <c r="D506" s="68"/>
      <c r="E506" s="67">
        <v>397</v>
      </c>
      <c r="F506" s="67" t="s">
        <v>685</v>
      </c>
      <c r="G506" s="68" t="s">
        <v>2360</v>
      </c>
      <c r="H506" s="68"/>
    </row>
    <row r="507" spans="3:8" x14ac:dyDescent="0.25">
      <c r="C507" s="69"/>
      <c r="D507" s="68"/>
      <c r="E507" s="67">
        <v>398</v>
      </c>
      <c r="F507" s="67" t="s">
        <v>686</v>
      </c>
      <c r="G507" s="68" t="s">
        <v>2361</v>
      </c>
      <c r="H507" s="68"/>
    </row>
    <row r="508" spans="3:8" x14ac:dyDescent="0.25">
      <c r="C508" s="69"/>
      <c r="D508" s="68"/>
      <c r="E508" s="67">
        <v>500</v>
      </c>
      <c r="F508" s="67" t="s">
        <v>687</v>
      </c>
      <c r="G508" s="68" t="s">
        <v>2362</v>
      </c>
      <c r="H508" s="68"/>
    </row>
    <row r="509" spans="3:8" x14ac:dyDescent="0.25">
      <c r="C509" s="69"/>
      <c r="D509" s="68"/>
      <c r="E509" s="67">
        <v>501</v>
      </c>
      <c r="F509" s="67" t="s">
        <v>688</v>
      </c>
      <c r="G509" s="68" t="s">
        <v>2363</v>
      </c>
      <c r="H509" s="68"/>
    </row>
    <row r="510" spans="3:8" x14ac:dyDescent="0.25">
      <c r="C510" s="69"/>
      <c r="D510" s="68"/>
      <c r="E510" s="67">
        <v>502</v>
      </c>
      <c r="F510" s="67" t="s">
        <v>689</v>
      </c>
      <c r="G510" s="68" t="s">
        <v>2364</v>
      </c>
      <c r="H510" s="68"/>
    </row>
    <row r="511" spans="3:8" x14ac:dyDescent="0.25">
      <c r="C511" s="69"/>
      <c r="D511" s="68"/>
      <c r="E511" s="67">
        <v>632</v>
      </c>
      <c r="F511" s="67" t="s">
        <v>690</v>
      </c>
      <c r="G511" s="68" t="s">
        <v>2365</v>
      </c>
      <c r="H511" s="68"/>
    </row>
    <row r="512" spans="3:8" x14ac:dyDescent="0.25">
      <c r="C512" s="69"/>
      <c r="D512" s="68"/>
      <c r="E512" s="67">
        <v>691</v>
      </c>
      <c r="F512" s="67" t="s">
        <v>691</v>
      </c>
      <c r="G512" s="68" t="s">
        <v>2366</v>
      </c>
      <c r="H512" s="68"/>
    </row>
    <row r="513" spans="3:8" x14ac:dyDescent="0.25">
      <c r="C513" s="69"/>
      <c r="D513" s="68"/>
      <c r="E513" s="67">
        <v>692</v>
      </c>
      <c r="F513" s="67" t="s">
        <v>692</v>
      </c>
      <c r="G513" s="68" t="s">
        <v>2367</v>
      </c>
      <c r="H513" s="68"/>
    </row>
    <row r="514" spans="3:8" x14ac:dyDescent="0.25">
      <c r="C514" s="69"/>
      <c r="D514" s="68"/>
      <c r="E514" s="67">
        <v>693</v>
      </c>
      <c r="F514" s="67" t="s">
        <v>693</v>
      </c>
      <c r="G514" s="68" t="s">
        <v>2368</v>
      </c>
      <c r="H514" s="68"/>
    </row>
    <row r="515" spans="3:8" x14ac:dyDescent="0.25">
      <c r="C515" s="69"/>
      <c r="D515" s="68"/>
      <c r="E515" s="67">
        <v>823</v>
      </c>
      <c r="F515" s="67" t="s">
        <v>694</v>
      </c>
      <c r="G515" s="68" t="s">
        <v>2369</v>
      </c>
      <c r="H515" s="68"/>
    </row>
    <row r="516" spans="3:8" x14ac:dyDescent="0.25">
      <c r="C516" s="69"/>
      <c r="D516" s="68"/>
      <c r="E516" s="67">
        <v>824</v>
      </c>
      <c r="F516" s="67" t="s">
        <v>695</v>
      </c>
      <c r="G516" s="68" t="s">
        <v>2370</v>
      </c>
      <c r="H516" s="68"/>
    </row>
    <row r="517" spans="3:8" x14ac:dyDescent="0.25">
      <c r="C517" s="69"/>
      <c r="D517" s="68"/>
      <c r="E517" s="67">
        <v>867</v>
      </c>
      <c r="F517" s="67" t="s">
        <v>696</v>
      </c>
      <c r="G517" s="68" t="s">
        <v>2371</v>
      </c>
      <c r="H517" s="68"/>
    </row>
    <row r="518" spans="3:8" x14ac:dyDescent="0.25">
      <c r="C518" s="69"/>
      <c r="D518" s="68"/>
      <c r="E518" s="67">
        <v>45</v>
      </c>
      <c r="F518" s="67" t="s">
        <v>697</v>
      </c>
      <c r="G518" s="68" t="s">
        <v>2372</v>
      </c>
      <c r="H518" s="68"/>
    </row>
    <row r="519" spans="3:8" x14ac:dyDescent="0.25">
      <c r="C519" s="69"/>
      <c r="D519" s="68"/>
      <c r="E519" s="67">
        <v>46</v>
      </c>
      <c r="F519" s="67" t="s">
        <v>698</v>
      </c>
      <c r="G519" s="68" t="s">
        <v>2373</v>
      </c>
      <c r="H519" s="68"/>
    </row>
    <row r="520" spans="3:8" x14ac:dyDescent="0.25">
      <c r="C520" s="69"/>
      <c r="D520" s="68"/>
      <c r="E520" s="67">
        <v>89</v>
      </c>
      <c r="F520" s="67" t="s">
        <v>699</v>
      </c>
      <c r="G520" s="68" t="s">
        <v>2374</v>
      </c>
      <c r="H520" s="68"/>
    </row>
    <row r="521" spans="3:8" x14ac:dyDescent="0.25">
      <c r="C521" s="69"/>
      <c r="D521" s="68"/>
      <c r="E521" s="67">
        <v>90</v>
      </c>
      <c r="F521" s="67" t="s">
        <v>700</v>
      </c>
      <c r="G521" s="68" t="s">
        <v>2375</v>
      </c>
      <c r="H521" s="68"/>
    </row>
    <row r="522" spans="3:8" x14ac:dyDescent="0.25">
      <c r="C522" s="69"/>
      <c r="D522" s="68"/>
      <c r="E522" s="67">
        <v>265</v>
      </c>
      <c r="F522" s="67" t="s">
        <v>701</v>
      </c>
      <c r="G522" s="68" t="s">
        <v>2376</v>
      </c>
      <c r="H522" s="68"/>
    </row>
    <row r="523" spans="3:8" x14ac:dyDescent="0.25">
      <c r="C523" s="69"/>
      <c r="D523" s="68"/>
      <c r="E523" s="67">
        <v>735</v>
      </c>
      <c r="F523" s="67" t="s">
        <v>702</v>
      </c>
      <c r="G523" s="68" t="s">
        <v>2377</v>
      </c>
      <c r="H523" s="68"/>
    </row>
    <row r="524" spans="3:8" x14ac:dyDescent="0.25">
      <c r="C524" s="69"/>
      <c r="D524" s="68"/>
      <c r="E524" s="67">
        <v>736</v>
      </c>
      <c r="F524" s="67" t="s">
        <v>703</v>
      </c>
      <c r="G524" s="68" t="s">
        <v>2378</v>
      </c>
      <c r="H524" s="68"/>
    </row>
    <row r="525" spans="3:8" x14ac:dyDescent="0.25">
      <c r="C525" s="69"/>
      <c r="D525" s="68"/>
      <c r="E525" s="67">
        <v>779</v>
      </c>
      <c r="F525" s="67" t="s">
        <v>704</v>
      </c>
      <c r="G525" s="68" t="s">
        <v>2379</v>
      </c>
      <c r="H525" s="68"/>
    </row>
    <row r="526" spans="3:8" x14ac:dyDescent="0.25">
      <c r="C526" s="69"/>
      <c r="D526" s="68"/>
      <c r="E526" s="67">
        <v>1</v>
      </c>
      <c r="F526" s="67" t="s">
        <v>705</v>
      </c>
      <c r="G526" s="68" t="s">
        <v>2380</v>
      </c>
      <c r="H526" s="68"/>
    </row>
    <row r="527" spans="3:8" x14ac:dyDescent="0.25">
      <c r="C527" s="69"/>
      <c r="D527" s="68"/>
      <c r="E527" s="67">
        <v>221</v>
      </c>
      <c r="F527" s="67" t="s">
        <v>706</v>
      </c>
      <c r="G527" s="68" t="s">
        <v>2381</v>
      </c>
      <c r="H527" s="68"/>
    </row>
    <row r="528" spans="3:8" x14ac:dyDescent="0.25">
      <c r="C528" s="69"/>
      <c r="D528" s="68"/>
      <c r="E528" s="67">
        <v>456</v>
      </c>
      <c r="F528" s="67" t="s">
        <v>707</v>
      </c>
      <c r="G528" s="68" t="s">
        <v>2382</v>
      </c>
      <c r="H528" s="68"/>
    </row>
    <row r="529" spans="3:8" x14ac:dyDescent="0.25">
      <c r="C529" s="69"/>
      <c r="D529" s="68"/>
      <c r="E529" s="67">
        <v>779</v>
      </c>
      <c r="F529" s="67" t="s">
        <v>708</v>
      </c>
      <c r="G529" s="68" t="s">
        <v>2383</v>
      </c>
      <c r="H529" s="68"/>
    </row>
    <row r="530" spans="3:8" x14ac:dyDescent="0.25">
      <c r="C530" s="69"/>
      <c r="D530" s="68"/>
      <c r="E530" s="67">
        <v>89</v>
      </c>
      <c r="F530" s="67" t="s">
        <v>709</v>
      </c>
      <c r="G530" s="68" t="s">
        <v>2384</v>
      </c>
      <c r="H530" s="68"/>
    </row>
    <row r="531" spans="3:8" x14ac:dyDescent="0.25">
      <c r="C531" s="69"/>
      <c r="D531" s="68"/>
      <c r="E531" s="67">
        <v>456</v>
      </c>
      <c r="F531" s="67" t="s">
        <v>710</v>
      </c>
      <c r="G531" s="68" t="s">
        <v>2385</v>
      </c>
      <c r="H531" s="68"/>
    </row>
    <row r="532" spans="3:8" x14ac:dyDescent="0.25">
      <c r="C532" s="69"/>
      <c r="D532" s="68"/>
      <c r="E532" s="67">
        <v>457</v>
      </c>
      <c r="F532" s="67" t="s">
        <v>711</v>
      </c>
      <c r="G532" s="68" t="s">
        <v>2386</v>
      </c>
      <c r="H532" s="68"/>
    </row>
    <row r="533" spans="3:8" x14ac:dyDescent="0.25">
      <c r="C533" s="69"/>
      <c r="D533" s="68"/>
      <c r="E533" s="67">
        <v>779</v>
      </c>
      <c r="F533" s="67" t="s">
        <v>712</v>
      </c>
      <c r="G533" s="68" t="s">
        <v>2387</v>
      </c>
      <c r="H533" s="68"/>
    </row>
    <row r="534" spans="3:8" x14ac:dyDescent="0.25">
      <c r="C534" s="69"/>
      <c r="D534" s="68"/>
      <c r="E534" s="67">
        <v>1</v>
      </c>
      <c r="F534" s="67" t="s">
        <v>713</v>
      </c>
      <c r="G534" s="68" t="s">
        <v>2388</v>
      </c>
      <c r="H534" s="68"/>
    </row>
    <row r="535" spans="3:8" x14ac:dyDescent="0.25">
      <c r="C535" s="69"/>
      <c r="D535" s="68"/>
      <c r="E535" s="67">
        <v>89</v>
      </c>
      <c r="F535" s="67" t="s">
        <v>714</v>
      </c>
      <c r="G535" s="68" t="s">
        <v>2389</v>
      </c>
      <c r="H535" s="68"/>
    </row>
    <row r="536" spans="3:8" x14ac:dyDescent="0.25">
      <c r="C536" s="69"/>
      <c r="D536" s="68"/>
      <c r="E536" s="67">
        <v>177</v>
      </c>
      <c r="F536" s="67" t="s">
        <v>715</v>
      </c>
      <c r="G536" s="68" t="s">
        <v>2390</v>
      </c>
      <c r="H536" s="68"/>
    </row>
    <row r="537" spans="3:8" x14ac:dyDescent="0.25">
      <c r="C537" s="69"/>
      <c r="D537" s="68"/>
      <c r="E537" s="67">
        <v>456</v>
      </c>
      <c r="F537" s="67" t="s">
        <v>716</v>
      </c>
      <c r="G537" s="68" t="s">
        <v>2391</v>
      </c>
      <c r="H537" s="68"/>
    </row>
    <row r="538" spans="3:8" x14ac:dyDescent="0.25">
      <c r="C538" s="69"/>
      <c r="D538" s="68"/>
      <c r="E538" s="67">
        <v>500</v>
      </c>
      <c r="F538" s="67" t="s">
        <v>717</v>
      </c>
      <c r="G538" s="68" t="s">
        <v>2392</v>
      </c>
      <c r="H538" s="68"/>
    </row>
    <row r="539" spans="3:8" x14ac:dyDescent="0.25">
      <c r="C539" s="69"/>
      <c r="D539" s="68"/>
      <c r="E539" s="67">
        <v>632</v>
      </c>
      <c r="F539" s="67" t="s">
        <v>718</v>
      </c>
      <c r="G539" s="68" t="s">
        <v>2393</v>
      </c>
      <c r="H539" s="68"/>
    </row>
    <row r="540" spans="3:8" x14ac:dyDescent="0.25">
      <c r="C540" s="69"/>
      <c r="D540" s="68"/>
      <c r="E540" s="67">
        <v>779</v>
      </c>
      <c r="F540" s="67" t="s">
        <v>719</v>
      </c>
      <c r="G540" s="68" t="s">
        <v>2394</v>
      </c>
      <c r="H540" s="68"/>
    </row>
    <row r="541" spans="3:8" x14ac:dyDescent="0.25">
      <c r="C541" s="69"/>
      <c r="D541" s="68"/>
      <c r="E541" s="67">
        <v>1</v>
      </c>
      <c r="F541" s="67" t="s">
        <v>720</v>
      </c>
      <c r="G541" s="68" t="s">
        <v>2395</v>
      </c>
      <c r="H541" s="68"/>
    </row>
    <row r="542" spans="3:8" x14ac:dyDescent="0.25">
      <c r="C542" s="69"/>
      <c r="D542" s="68"/>
      <c r="E542" s="67">
        <v>2</v>
      </c>
      <c r="F542" s="67" t="s">
        <v>721</v>
      </c>
      <c r="G542" s="68" t="s">
        <v>2396</v>
      </c>
      <c r="H542" s="68"/>
    </row>
    <row r="543" spans="3:8" x14ac:dyDescent="0.25">
      <c r="C543" s="69"/>
      <c r="D543" s="68"/>
      <c r="E543" s="67">
        <v>3</v>
      </c>
      <c r="F543" s="67" t="s">
        <v>722</v>
      </c>
      <c r="G543" s="68" t="s">
        <v>2397</v>
      </c>
      <c r="H543" s="68"/>
    </row>
    <row r="544" spans="3:8" x14ac:dyDescent="0.25">
      <c r="C544" s="69"/>
      <c r="D544" s="68"/>
      <c r="E544" s="67">
        <v>45</v>
      </c>
      <c r="F544" s="67" t="s">
        <v>723</v>
      </c>
      <c r="G544" s="68" t="s">
        <v>2398</v>
      </c>
      <c r="H544" s="68"/>
    </row>
    <row r="545" spans="3:8" x14ac:dyDescent="0.25">
      <c r="C545" s="69"/>
      <c r="D545" s="68"/>
      <c r="E545" s="67">
        <v>89</v>
      </c>
      <c r="F545" s="67" t="s">
        <v>724</v>
      </c>
      <c r="G545" s="68" t="s">
        <v>2399</v>
      </c>
      <c r="H545" s="68"/>
    </row>
    <row r="546" spans="3:8" x14ac:dyDescent="0.25">
      <c r="C546" s="69"/>
      <c r="D546" s="68"/>
      <c r="E546" s="67">
        <v>90</v>
      </c>
      <c r="F546" s="67" t="s">
        <v>725</v>
      </c>
      <c r="G546" s="68" t="s">
        <v>2400</v>
      </c>
      <c r="H546" s="68"/>
    </row>
    <row r="547" spans="3:8" x14ac:dyDescent="0.25">
      <c r="C547" s="69"/>
      <c r="D547" s="68"/>
      <c r="E547" s="67">
        <v>177</v>
      </c>
      <c r="F547" s="67" t="s">
        <v>726</v>
      </c>
      <c r="G547" s="68" t="s">
        <v>2401</v>
      </c>
      <c r="H547" s="68"/>
    </row>
    <row r="548" spans="3:8" x14ac:dyDescent="0.25">
      <c r="C548" s="69"/>
      <c r="D548" s="68"/>
      <c r="E548" s="67">
        <v>221</v>
      </c>
      <c r="F548" s="67" t="s">
        <v>727</v>
      </c>
      <c r="G548" s="68" t="s">
        <v>2402</v>
      </c>
      <c r="H548" s="68"/>
    </row>
    <row r="549" spans="3:8" x14ac:dyDescent="0.25">
      <c r="C549" s="69"/>
      <c r="D549" s="68"/>
      <c r="E549" s="67">
        <v>222</v>
      </c>
      <c r="F549" s="67" t="s">
        <v>728</v>
      </c>
      <c r="G549" s="68" t="s">
        <v>2403</v>
      </c>
      <c r="H549" s="68"/>
    </row>
    <row r="550" spans="3:8" x14ac:dyDescent="0.25">
      <c r="C550" s="69"/>
      <c r="D550" s="68"/>
      <c r="E550" s="67">
        <v>500</v>
      </c>
      <c r="F550" s="67" t="s">
        <v>729</v>
      </c>
      <c r="G550" s="68" t="s">
        <v>2404</v>
      </c>
      <c r="H550" s="68"/>
    </row>
    <row r="551" spans="3:8" x14ac:dyDescent="0.25">
      <c r="C551" s="69"/>
      <c r="D551" s="68"/>
      <c r="E551" s="67">
        <v>501</v>
      </c>
      <c r="F551" s="67" t="s">
        <v>730</v>
      </c>
      <c r="G551" s="68" t="s">
        <v>2405</v>
      </c>
      <c r="H551" s="68"/>
    </row>
    <row r="552" spans="3:8" x14ac:dyDescent="0.25">
      <c r="C552" s="69"/>
      <c r="D552" s="68"/>
      <c r="E552" s="67">
        <v>691</v>
      </c>
      <c r="F552" s="67" t="s">
        <v>731</v>
      </c>
      <c r="G552" s="68" t="s">
        <v>2406</v>
      </c>
      <c r="H552" s="68"/>
    </row>
    <row r="553" spans="3:8" x14ac:dyDescent="0.25">
      <c r="C553" s="69"/>
      <c r="D553" s="68"/>
      <c r="E553" s="67">
        <v>1</v>
      </c>
      <c r="F553" s="67" t="s">
        <v>732</v>
      </c>
      <c r="G553" s="68" t="s">
        <v>2407</v>
      </c>
      <c r="H553" s="68"/>
    </row>
    <row r="554" spans="3:8" x14ac:dyDescent="0.25">
      <c r="C554" s="69"/>
      <c r="D554" s="68"/>
      <c r="E554" s="67">
        <v>89</v>
      </c>
      <c r="F554" s="67" t="s">
        <v>733</v>
      </c>
      <c r="G554" s="68" t="s">
        <v>2408</v>
      </c>
      <c r="H554" s="68"/>
    </row>
    <row r="555" spans="3:8" x14ac:dyDescent="0.25">
      <c r="C555" s="69"/>
      <c r="D555" s="68"/>
      <c r="E555" s="67">
        <v>90</v>
      </c>
      <c r="F555" s="67" t="s">
        <v>734</v>
      </c>
      <c r="G555" s="68" t="s">
        <v>2409</v>
      </c>
      <c r="H555" s="68"/>
    </row>
    <row r="556" spans="3:8" x14ac:dyDescent="0.25">
      <c r="C556" s="69"/>
      <c r="D556" s="68"/>
      <c r="E556" s="67">
        <v>177</v>
      </c>
      <c r="F556" s="67" t="s">
        <v>735</v>
      </c>
      <c r="G556" s="68" t="s">
        <v>2410</v>
      </c>
      <c r="H556" s="68"/>
    </row>
    <row r="557" spans="3:8" x14ac:dyDescent="0.25">
      <c r="C557" s="69"/>
      <c r="D557" s="68"/>
      <c r="E557" s="67">
        <v>500</v>
      </c>
      <c r="F557" s="67" t="s">
        <v>736</v>
      </c>
      <c r="G557" s="68" t="s">
        <v>2411</v>
      </c>
      <c r="H557" s="68"/>
    </row>
    <row r="558" spans="3:8" x14ac:dyDescent="0.25">
      <c r="C558" s="69"/>
      <c r="D558" s="68"/>
      <c r="E558" s="67">
        <v>867</v>
      </c>
      <c r="F558" s="67" t="s">
        <v>737</v>
      </c>
      <c r="G558" s="68" t="s">
        <v>2412</v>
      </c>
      <c r="H558" s="68"/>
    </row>
    <row r="559" spans="3:8" x14ac:dyDescent="0.25">
      <c r="C559" s="69"/>
      <c r="D559" s="68"/>
      <c r="E559" s="67">
        <v>2</v>
      </c>
      <c r="F559" s="67" t="s">
        <v>738</v>
      </c>
      <c r="G559" s="68" t="s">
        <v>2413</v>
      </c>
      <c r="H559" s="68"/>
    </row>
    <row r="560" spans="3:8" x14ac:dyDescent="0.25">
      <c r="C560" s="69"/>
      <c r="D560" s="68"/>
      <c r="E560" s="67">
        <v>89</v>
      </c>
      <c r="F560" s="67" t="s">
        <v>739</v>
      </c>
      <c r="G560" s="68" t="s">
        <v>2414</v>
      </c>
      <c r="H560" s="68"/>
    </row>
    <row r="561" spans="3:8" x14ac:dyDescent="0.25">
      <c r="C561" s="69"/>
      <c r="D561" s="68"/>
      <c r="E561" s="67">
        <v>95</v>
      </c>
      <c r="F561" s="67" t="s">
        <v>740</v>
      </c>
      <c r="G561" s="68" t="s">
        <v>2415</v>
      </c>
      <c r="H561" s="68"/>
    </row>
    <row r="562" spans="3:8" x14ac:dyDescent="0.25">
      <c r="C562" s="69"/>
      <c r="D562" s="68"/>
      <c r="E562" s="67">
        <v>105</v>
      </c>
      <c r="F562" s="67" t="s">
        <v>741</v>
      </c>
      <c r="G562" s="68" t="s">
        <v>2416</v>
      </c>
      <c r="H562" s="68"/>
    </row>
    <row r="563" spans="3:8" x14ac:dyDescent="0.25">
      <c r="C563" s="69"/>
      <c r="D563" s="68"/>
      <c r="E563" s="67">
        <v>500</v>
      </c>
      <c r="F563" s="67" t="s">
        <v>742</v>
      </c>
      <c r="G563" s="68" t="s">
        <v>2417</v>
      </c>
      <c r="H563" s="68"/>
    </row>
    <row r="564" spans="3:8" x14ac:dyDescent="0.25">
      <c r="C564" s="69"/>
      <c r="D564" s="68"/>
      <c r="E564" s="67">
        <v>510</v>
      </c>
      <c r="F564" s="67" t="s">
        <v>743</v>
      </c>
      <c r="G564" s="68" t="s">
        <v>2418</v>
      </c>
      <c r="H564" s="68"/>
    </row>
    <row r="565" spans="3:8" x14ac:dyDescent="0.25">
      <c r="C565" s="69"/>
      <c r="D565" s="68"/>
      <c r="E565" s="67">
        <v>589</v>
      </c>
      <c r="F565" s="67" t="s">
        <v>744</v>
      </c>
      <c r="G565" s="68" t="s">
        <v>2419</v>
      </c>
      <c r="H565" s="68"/>
    </row>
    <row r="566" spans="3:8" x14ac:dyDescent="0.25">
      <c r="C566" s="69"/>
      <c r="D566" s="68"/>
      <c r="E566" s="67">
        <v>595</v>
      </c>
      <c r="F566" s="67" t="s">
        <v>745</v>
      </c>
      <c r="G566" s="68" t="s">
        <v>2420</v>
      </c>
      <c r="H566" s="68"/>
    </row>
    <row r="567" spans="3:8" x14ac:dyDescent="0.25">
      <c r="C567" s="69"/>
      <c r="D567" s="68"/>
      <c r="E567" s="67">
        <v>632</v>
      </c>
      <c r="F567" s="67" t="s">
        <v>746</v>
      </c>
      <c r="G567" s="68" t="s">
        <v>2421</v>
      </c>
      <c r="H567" s="68"/>
    </row>
    <row r="568" spans="3:8" x14ac:dyDescent="0.25">
      <c r="C568" s="69"/>
      <c r="D568" s="68"/>
      <c r="E568" s="67">
        <v>633</v>
      </c>
      <c r="F568" s="67" t="s">
        <v>747</v>
      </c>
      <c r="G568" s="68" t="s">
        <v>2422</v>
      </c>
      <c r="H568" s="68"/>
    </row>
    <row r="569" spans="3:8" x14ac:dyDescent="0.25">
      <c r="C569" s="69"/>
      <c r="D569" s="68"/>
      <c r="E569" s="67">
        <v>735</v>
      </c>
      <c r="F569" s="67" t="s">
        <v>748</v>
      </c>
      <c r="G569" s="68" t="s">
        <v>2423</v>
      </c>
      <c r="H569" s="68"/>
    </row>
    <row r="570" spans="3:8" x14ac:dyDescent="0.25">
      <c r="C570" s="69"/>
      <c r="D570" s="68"/>
      <c r="E570" s="67">
        <v>779</v>
      </c>
      <c r="F570" s="67" t="s">
        <v>749</v>
      </c>
      <c r="G570" s="68" t="s">
        <v>2424</v>
      </c>
      <c r="H570" s="68"/>
    </row>
    <row r="571" spans="3:8" x14ac:dyDescent="0.25">
      <c r="C571" s="69"/>
      <c r="D571" s="68"/>
      <c r="E571" s="67">
        <v>867</v>
      </c>
      <c r="F571" s="67" t="s">
        <v>750</v>
      </c>
      <c r="G571" s="68" t="s">
        <v>2425</v>
      </c>
      <c r="H571" s="68"/>
    </row>
    <row r="572" spans="3:8" x14ac:dyDescent="0.25">
      <c r="C572" s="69"/>
      <c r="D572" s="68"/>
      <c r="E572" s="67">
        <v>868</v>
      </c>
      <c r="F572" s="67" t="s">
        <v>751</v>
      </c>
      <c r="G572" s="68" t="s">
        <v>2426</v>
      </c>
      <c r="H572" s="68"/>
    </row>
    <row r="573" spans="3:8" x14ac:dyDescent="0.25">
      <c r="C573" s="69"/>
      <c r="D573" s="68"/>
      <c r="E573" s="67">
        <v>1</v>
      </c>
      <c r="F573" s="67" t="s">
        <v>752</v>
      </c>
      <c r="G573" s="68" t="s">
        <v>2427</v>
      </c>
      <c r="H573" s="68"/>
    </row>
    <row r="574" spans="3:8" x14ac:dyDescent="0.25">
      <c r="C574" s="69"/>
      <c r="D574" s="68"/>
      <c r="E574" s="67">
        <v>2</v>
      </c>
      <c r="F574" s="67" t="s">
        <v>753</v>
      </c>
      <c r="G574" s="68" t="s">
        <v>2428</v>
      </c>
      <c r="H574" s="68"/>
    </row>
    <row r="575" spans="3:8" x14ac:dyDescent="0.25">
      <c r="C575" s="69"/>
      <c r="D575" s="68"/>
      <c r="E575" s="67">
        <v>45</v>
      </c>
      <c r="F575" s="67" t="s">
        <v>754</v>
      </c>
      <c r="G575" s="68" t="s">
        <v>2429</v>
      </c>
      <c r="H575" s="68"/>
    </row>
    <row r="576" spans="3:8" x14ac:dyDescent="0.25">
      <c r="C576" s="69"/>
      <c r="D576" s="68"/>
      <c r="E576" s="67">
        <v>47</v>
      </c>
      <c r="F576" s="67" t="s">
        <v>755</v>
      </c>
      <c r="G576" s="68" t="s">
        <v>2430</v>
      </c>
      <c r="H576" s="68"/>
    </row>
    <row r="577" spans="3:8" x14ac:dyDescent="0.25">
      <c r="C577" s="69"/>
      <c r="D577" s="68"/>
      <c r="E577" s="67">
        <v>89</v>
      </c>
      <c r="F577" s="67" t="s">
        <v>756</v>
      </c>
      <c r="G577" s="68" t="s">
        <v>2431</v>
      </c>
      <c r="H577" s="68"/>
    </row>
    <row r="578" spans="3:8" x14ac:dyDescent="0.25">
      <c r="C578" s="69"/>
      <c r="D578" s="68"/>
      <c r="E578" s="67">
        <v>90</v>
      </c>
      <c r="F578" s="67" t="s">
        <v>757</v>
      </c>
      <c r="G578" s="68" t="s">
        <v>2432</v>
      </c>
      <c r="H578" s="68"/>
    </row>
    <row r="579" spans="3:8" x14ac:dyDescent="0.25">
      <c r="C579" s="69"/>
      <c r="D579" s="68"/>
      <c r="E579" s="67">
        <v>95</v>
      </c>
      <c r="F579" s="67" t="s">
        <v>758</v>
      </c>
      <c r="G579" s="68" t="s">
        <v>2433</v>
      </c>
      <c r="H579" s="68"/>
    </row>
    <row r="580" spans="3:8" x14ac:dyDescent="0.25">
      <c r="C580" s="69"/>
      <c r="D580" s="68"/>
      <c r="E580" s="67">
        <v>177</v>
      </c>
      <c r="F580" s="67" t="s">
        <v>759</v>
      </c>
      <c r="G580" s="68" t="s">
        <v>2434</v>
      </c>
      <c r="H580" s="68"/>
    </row>
    <row r="581" spans="3:8" x14ac:dyDescent="0.25">
      <c r="C581" s="69"/>
      <c r="D581" s="68"/>
      <c r="E581" s="67">
        <v>178</v>
      </c>
      <c r="F581" s="67" t="s">
        <v>760</v>
      </c>
      <c r="G581" s="68" t="s">
        <v>2435</v>
      </c>
      <c r="H581" s="68"/>
    </row>
    <row r="582" spans="3:8" x14ac:dyDescent="0.25">
      <c r="C582" s="69"/>
      <c r="D582" s="68"/>
      <c r="E582" s="67">
        <v>500</v>
      </c>
      <c r="F582" s="67" t="s">
        <v>761</v>
      </c>
      <c r="G582" s="68" t="s">
        <v>2436</v>
      </c>
      <c r="H582" s="68"/>
    </row>
    <row r="583" spans="3:8" x14ac:dyDescent="0.25">
      <c r="C583" s="69"/>
      <c r="D583" s="68"/>
      <c r="E583" s="67">
        <v>508</v>
      </c>
      <c r="F583" s="67" t="s">
        <v>762</v>
      </c>
      <c r="G583" s="68" t="s">
        <v>2437</v>
      </c>
      <c r="H583" s="68"/>
    </row>
    <row r="584" spans="3:8" x14ac:dyDescent="0.25">
      <c r="C584" s="69"/>
      <c r="D584" s="68"/>
      <c r="E584" s="67">
        <v>510</v>
      </c>
      <c r="F584" s="67" t="s">
        <v>763</v>
      </c>
      <c r="G584" s="68" t="s">
        <v>2438</v>
      </c>
      <c r="H584" s="68"/>
    </row>
    <row r="585" spans="3:8" x14ac:dyDescent="0.25">
      <c r="C585" s="69"/>
      <c r="D585" s="68"/>
      <c r="E585" s="67">
        <v>511</v>
      </c>
      <c r="F585" s="67" t="s">
        <v>764</v>
      </c>
      <c r="G585" s="68" t="s">
        <v>2439</v>
      </c>
      <c r="H585" s="68"/>
    </row>
    <row r="586" spans="3:8" x14ac:dyDescent="0.25">
      <c r="C586" s="69"/>
      <c r="D586" s="68"/>
      <c r="E586" s="67">
        <v>512</v>
      </c>
      <c r="F586" s="67" t="s">
        <v>765</v>
      </c>
      <c r="G586" s="68" t="s">
        <v>2440</v>
      </c>
      <c r="H586" s="68"/>
    </row>
    <row r="587" spans="3:8" x14ac:dyDescent="0.25">
      <c r="C587" s="69"/>
      <c r="D587" s="68"/>
      <c r="E587" s="67">
        <v>513</v>
      </c>
      <c r="F587" s="67" t="s">
        <v>766</v>
      </c>
      <c r="G587" s="68" t="s">
        <v>2441</v>
      </c>
      <c r="H587" s="68"/>
    </row>
    <row r="588" spans="3:8" x14ac:dyDescent="0.25">
      <c r="C588" s="69"/>
      <c r="D588" s="68"/>
      <c r="E588" s="67">
        <v>515</v>
      </c>
      <c r="F588" s="67" t="s">
        <v>767</v>
      </c>
      <c r="G588" s="68" t="s">
        <v>2442</v>
      </c>
      <c r="H588" s="68"/>
    </row>
    <row r="589" spans="3:8" x14ac:dyDescent="0.25">
      <c r="C589" s="69"/>
      <c r="D589" s="68"/>
      <c r="E589" s="67">
        <v>632</v>
      </c>
      <c r="F589" s="67" t="s">
        <v>768</v>
      </c>
      <c r="G589" s="68" t="s">
        <v>2443</v>
      </c>
      <c r="H589" s="68"/>
    </row>
    <row r="590" spans="3:8" x14ac:dyDescent="0.25">
      <c r="C590" s="69"/>
      <c r="D590" s="68"/>
      <c r="E590" s="67">
        <v>635</v>
      </c>
      <c r="F590" s="67" t="s">
        <v>769</v>
      </c>
      <c r="G590" s="68" t="s">
        <v>2444</v>
      </c>
      <c r="H590" s="68"/>
    </row>
    <row r="591" spans="3:8" x14ac:dyDescent="0.25">
      <c r="C591" s="69"/>
      <c r="D591" s="68"/>
      <c r="E591" s="67">
        <v>676</v>
      </c>
      <c r="F591" s="67" t="s">
        <v>770</v>
      </c>
      <c r="G591" s="68" t="s">
        <v>2445</v>
      </c>
      <c r="H591" s="68"/>
    </row>
    <row r="592" spans="3:8" x14ac:dyDescent="0.25">
      <c r="C592" s="69"/>
      <c r="D592" s="68"/>
      <c r="E592" s="67">
        <v>999</v>
      </c>
      <c r="F592" s="67" t="s">
        <v>105</v>
      </c>
      <c r="G592" s="68" t="s">
        <v>2446</v>
      </c>
      <c r="H592" s="68"/>
    </row>
    <row r="593" spans="3:8" x14ac:dyDescent="0.25">
      <c r="C593" s="69"/>
      <c r="D593" s="68"/>
      <c r="E593" s="67">
        <v>89</v>
      </c>
      <c r="F593" s="67" t="s">
        <v>771</v>
      </c>
      <c r="G593" s="68" t="s">
        <v>2447</v>
      </c>
      <c r="H593" s="68"/>
    </row>
    <row r="594" spans="3:8" x14ac:dyDescent="0.25">
      <c r="C594" s="69"/>
      <c r="D594" s="68"/>
      <c r="E594" s="67">
        <v>95</v>
      </c>
      <c r="F594" s="67" t="s">
        <v>772</v>
      </c>
      <c r="G594" s="68" t="s">
        <v>2448</v>
      </c>
      <c r="H594" s="68"/>
    </row>
    <row r="595" spans="3:8" x14ac:dyDescent="0.25">
      <c r="C595" s="69"/>
      <c r="D595" s="68"/>
      <c r="E595" s="67">
        <v>691</v>
      </c>
      <c r="F595" s="67" t="s">
        <v>773</v>
      </c>
      <c r="G595" s="68" t="s">
        <v>2449</v>
      </c>
      <c r="H595" s="68"/>
    </row>
    <row r="596" spans="3:8" x14ac:dyDescent="0.25">
      <c r="C596" s="69"/>
      <c r="D596" s="68"/>
      <c r="E596" s="67">
        <v>1</v>
      </c>
      <c r="F596" s="67" t="s">
        <v>774</v>
      </c>
      <c r="G596" s="68" t="s">
        <v>2450</v>
      </c>
      <c r="H596" s="68"/>
    </row>
    <row r="597" spans="3:8" x14ac:dyDescent="0.25">
      <c r="C597" s="69"/>
      <c r="D597" s="68"/>
      <c r="E597" s="67">
        <v>2</v>
      </c>
      <c r="F597" s="67" t="s">
        <v>775</v>
      </c>
      <c r="G597" s="68" t="s">
        <v>2451</v>
      </c>
      <c r="H597" s="68"/>
    </row>
    <row r="598" spans="3:8" x14ac:dyDescent="0.25">
      <c r="C598" s="69"/>
      <c r="D598" s="68"/>
      <c r="E598" s="67">
        <v>45</v>
      </c>
      <c r="F598" s="67" t="s">
        <v>776</v>
      </c>
      <c r="G598" s="68" t="s">
        <v>2452</v>
      </c>
      <c r="H598" s="68"/>
    </row>
    <row r="599" spans="3:8" x14ac:dyDescent="0.25">
      <c r="C599" s="69"/>
      <c r="D599" s="68"/>
      <c r="E599" s="67">
        <v>89</v>
      </c>
      <c r="F599" s="67" t="s">
        <v>777</v>
      </c>
      <c r="G599" s="68" t="s">
        <v>2453</v>
      </c>
      <c r="H599" s="68"/>
    </row>
    <row r="600" spans="3:8" x14ac:dyDescent="0.25">
      <c r="C600" s="69"/>
      <c r="D600" s="68"/>
      <c r="E600" s="67">
        <v>90</v>
      </c>
      <c r="F600" s="67" t="s">
        <v>778</v>
      </c>
      <c r="G600" s="68" t="s">
        <v>2454</v>
      </c>
      <c r="H600" s="68"/>
    </row>
    <row r="601" spans="3:8" x14ac:dyDescent="0.25">
      <c r="C601" s="69"/>
      <c r="D601" s="68"/>
      <c r="E601" s="67">
        <v>91</v>
      </c>
      <c r="F601" s="67" t="s">
        <v>779</v>
      </c>
      <c r="G601" s="68" t="s">
        <v>2455</v>
      </c>
      <c r="H601" s="68"/>
    </row>
    <row r="602" spans="3:8" x14ac:dyDescent="0.25">
      <c r="C602" s="69"/>
      <c r="D602" s="68"/>
      <c r="E602" s="67">
        <v>92</v>
      </c>
      <c r="F602" s="67" t="s">
        <v>780</v>
      </c>
      <c r="G602" s="68" t="s">
        <v>2456</v>
      </c>
      <c r="H602" s="68"/>
    </row>
    <row r="603" spans="3:8" x14ac:dyDescent="0.25">
      <c r="C603" s="69"/>
      <c r="D603" s="68"/>
      <c r="E603" s="67">
        <v>133</v>
      </c>
      <c r="F603" s="67" t="s">
        <v>781</v>
      </c>
      <c r="G603" s="68" t="s">
        <v>2457</v>
      </c>
      <c r="H603" s="68"/>
    </row>
    <row r="604" spans="3:8" x14ac:dyDescent="0.25">
      <c r="C604" s="69"/>
      <c r="D604" s="68"/>
      <c r="E604" s="67">
        <v>171</v>
      </c>
      <c r="F604" s="67" t="s">
        <v>782</v>
      </c>
      <c r="G604" s="68" t="s">
        <v>2458</v>
      </c>
      <c r="H604" s="68"/>
    </row>
    <row r="605" spans="3:8" x14ac:dyDescent="0.25">
      <c r="C605" s="69"/>
      <c r="D605" s="68"/>
      <c r="E605" s="67">
        <v>177</v>
      </c>
      <c r="F605" s="67" t="s">
        <v>783</v>
      </c>
      <c r="G605" s="68" t="s">
        <v>2459</v>
      </c>
      <c r="H605" s="68"/>
    </row>
    <row r="606" spans="3:8" x14ac:dyDescent="0.25">
      <c r="C606" s="69"/>
      <c r="D606" s="68"/>
      <c r="E606" s="67">
        <v>178</v>
      </c>
      <c r="F606" s="67" t="s">
        <v>784</v>
      </c>
      <c r="G606" s="68" t="s">
        <v>2460</v>
      </c>
      <c r="H606" s="68"/>
    </row>
    <row r="607" spans="3:8" x14ac:dyDescent="0.25">
      <c r="C607" s="69"/>
      <c r="D607" s="68"/>
      <c r="E607" s="67">
        <v>179</v>
      </c>
      <c r="F607" s="67" t="s">
        <v>785</v>
      </c>
      <c r="G607" s="68" t="s">
        <v>2461</v>
      </c>
      <c r="H607" s="68"/>
    </row>
    <row r="608" spans="3:8" x14ac:dyDescent="0.25">
      <c r="C608" s="69"/>
      <c r="D608" s="68"/>
      <c r="E608" s="67">
        <v>180</v>
      </c>
      <c r="F608" s="67" t="s">
        <v>786</v>
      </c>
      <c r="G608" s="68" t="s">
        <v>2462</v>
      </c>
      <c r="H608" s="68"/>
    </row>
    <row r="609" spans="3:8" x14ac:dyDescent="0.25">
      <c r="C609" s="69"/>
      <c r="D609" s="68"/>
      <c r="E609" s="67">
        <v>181</v>
      </c>
      <c r="F609" s="67" t="s">
        <v>787</v>
      </c>
      <c r="G609" s="68" t="s">
        <v>2463</v>
      </c>
      <c r="H609" s="68"/>
    </row>
    <row r="610" spans="3:8" x14ac:dyDescent="0.25">
      <c r="C610" s="69"/>
      <c r="D610" s="68"/>
      <c r="E610" s="67">
        <v>182</v>
      </c>
      <c r="F610" s="67" t="s">
        <v>788</v>
      </c>
      <c r="G610" s="68" t="s">
        <v>2464</v>
      </c>
      <c r="H610" s="68"/>
    </row>
    <row r="611" spans="3:8" x14ac:dyDescent="0.25">
      <c r="C611" s="69"/>
      <c r="D611" s="68"/>
      <c r="E611" s="67">
        <v>187</v>
      </c>
      <c r="F611" s="67" t="s">
        <v>789</v>
      </c>
      <c r="G611" s="68" t="s">
        <v>2465</v>
      </c>
      <c r="H611" s="68"/>
    </row>
    <row r="612" spans="3:8" x14ac:dyDescent="0.25">
      <c r="C612" s="69"/>
      <c r="D612" s="68"/>
      <c r="E612" s="67">
        <v>221</v>
      </c>
      <c r="F612" s="67" t="s">
        <v>728</v>
      </c>
      <c r="G612" s="68" t="s">
        <v>2466</v>
      </c>
      <c r="H612" s="68"/>
    </row>
    <row r="613" spans="3:8" x14ac:dyDescent="0.25">
      <c r="C613" s="69"/>
      <c r="D613" s="68"/>
      <c r="E613" s="67">
        <v>300</v>
      </c>
      <c r="F613" s="67" t="s">
        <v>790</v>
      </c>
      <c r="G613" s="68" t="s">
        <v>2467</v>
      </c>
      <c r="H613" s="68"/>
    </row>
    <row r="614" spans="3:8" x14ac:dyDescent="0.25">
      <c r="C614" s="69"/>
      <c r="D614" s="68"/>
      <c r="E614" s="67">
        <v>500</v>
      </c>
      <c r="F614" s="67" t="s">
        <v>791</v>
      </c>
      <c r="G614" s="68" t="s">
        <v>2468</v>
      </c>
      <c r="H614" s="68"/>
    </row>
    <row r="615" spans="3:8" x14ac:dyDescent="0.25">
      <c r="C615" s="69"/>
      <c r="D615" s="68"/>
      <c r="E615" s="67">
        <v>501</v>
      </c>
      <c r="F615" s="67" t="s">
        <v>792</v>
      </c>
      <c r="G615" s="68" t="s">
        <v>2469</v>
      </c>
      <c r="H615" s="68"/>
    </row>
    <row r="616" spans="3:8" x14ac:dyDescent="0.25">
      <c r="C616" s="69"/>
      <c r="D616" s="68"/>
      <c r="E616" s="67">
        <v>502</v>
      </c>
      <c r="F616" s="67" t="s">
        <v>793</v>
      </c>
      <c r="G616" s="68" t="s">
        <v>2470</v>
      </c>
      <c r="H616" s="68"/>
    </row>
    <row r="617" spans="3:8" x14ac:dyDescent="0.25">
      <c r="C617" s="69"/>
      <c r="D617" s="68"/>
      <c r="E617" s="67">
        <v>521</v>
      </c>
      <c r="F617" s="67" t="s">
        <v>794</v>
      </c>
      <c r="G617" s="68" t="s">
        <v>2471</v>
      </c>
      <c r="H617" s="68"/>
    </row>
    <row r="618" spans="3:8" x14ac:dyDescent="0.25">
      <c r="C618" s="69"/>
      <c r="D618" s="68"/>
      <c r="E618" s="67">
        <v>585</v>
      </c>
      <c r="F618" s="67" t="s">
        <v>795</v>
      </c>
      <c r="G618" s="68" t="s">
        <v>2472</v>
      </c>
      <c r="H618" s="68"/>
    </row>
    <row r="619" spans="3:8" x14ac:dyDescent="0.25">
      <c r="C619" s="69"/>
      <c r="D619" s="68"/>
      <c r="E619" s="67">
        <v>632</v>
      </c>
      <c r="F619" s="67" t="s">
        <v>796</v>
      </c>
      <c r="G619" s="68" t="s">
        <v>2473</v>
      </c>
      <c r="H619" s="68"/>
    </row>
    <row r="620" spans="3:8" x14ac:dyDescent="0.25">
      <c r="C620" s="69"/>
      <c r="D620" s="68"/>
      <c r="E620" s="67">
        <v>702</v>
      </c>
      <c r="F620" s="67" t="s">
        <v>797</v>
      </c>
      <c r="G620" s="68" t="s">
        <v>2474</v>
      </c>
      <c r="H620" s="68"/>
    </row>
    <row r="621" spans="3:8" x14ac:dyDescent="0.25">
      <c r="C621" s="69"/>
      <c r="D621" s="68"/>
      <c r="E621" s="67">
        <v>735</v>
      </c>
      <c r="F621" s="67" t="s">
        <v>798</v>
      </c>
      <c r="G621" s="68" t="s">
        <v>2475</v>
      </c>
      <c r="H621" s="68"/>
    </row>
    <row r="622" spans="3:8" x14ac:dyDescent="0.25">
      <c r="C622" s="69"/>
      <c r="D622" s="68"/>
      <c r="E622" s="67">
        <v>825</v>
      </c>
      <c r="F622" s="67" t="s">
        <v>799</v>
      </c>
      <c r="G622" s="68" t="s">
        <v>2476</v>
      </c>
      <c r="H622" s="68"/>
    </row>
    <row r="623" spans="3:8" x14ac:dyDescent="0.25">
      <c r="C623" s="69"/>
      <c r="D623" s="68"/>
      <c r="E623" s="67">
        <v>867</v>
      </c>
      <c r="F623" s="67" t="s">
        <v>800</v>
      </c>
      <c r="G623" s="68" t="s">
        <v>2477</v>
      </c>
      <c r="H623" s="68"/>
    </row>
    <row r="624" spans="3:8" x14ac:dyDescent="0.25">
      <c r="C624" s="69"/>
      <c r="D624" s="68"/>
      <c r="E624" s="67">
        <v>888</v>
      </c>
      <c r="F624" s="67" t="s">
        <v>801</v>
      </c>
      <c r="G624" s="68" t="s">
        <v>2478</v>
      </c>
      <c r="H624" s="68"/>
    </row>
    <row r="625" spans="3:8" x14ac:dyDescent="0.25">
      <c r="C625" s="69"/>
      <c r="D625" s="68"/>
      <c r="E625" s="67">
        <v>999</v>
      </c>
      <c r="F625" s="67" t="s">
        <v>802</v>
      </c>
      <c r="G625" s="68" t="s">
        <v>2479</v>
      </c>
      <c r="H625" s="68"/>
    </row>
    <row r="626" spans="3:8" x14ac:dyDescent="0.25">
      <c r="C626" s="69"/>
      <c r="D626" s="68"/>
      <c r="E626" s="67">
        <v>1</v>
      </c>
      <c r="F626" s="67" t="s">
        <v>803</v>
      </c>
      <c r="G626" s="68" t="s">
        <v>2480</v>
      </c>
      <c r="H626" s="68"/>
    </row>
    <row r="627" spans="3:8" x14ac:dyDescent="0.25">
      <c r="C627" s="69"/>
      <c r="D627" s="68"/>
      <c r="E627" s="67">
        <v>45</v>
      </c>
      <c r="F627" s="67" t="s">
        <v>804</v>
      </c>
      <c r="G627" s="68" t="s">
        <v>2481</v>
      </c>
      <c r="H627" s="68"/>
    </row>
    <row r="628" spans="3:8" x14ac:dyDescent="0.25">
      <c r="C628" s="69"/>
      <c r="D628" s="68"/>
      <c r="E628" s="67">
        <v>46</v>
      </c>
      <c r="F628" s="67" t="s">
        <v>805</v>
      </c>
      <c r="G628" s="68" t="s">
        <v>2482</v>
      </c>
      <c r="H628" s="68"/>
    </row>
    <row r="629" spans="3:8" x14ac:dyDescent="0.25">
      <c r="C629" s="69"/>
      <c r="D629" s="68"/>
      <c r="E629" s="67">
        <v>47</v>
      </c>
      <c r="F629" s="67" t="s">
        <v>806</v>
      </c>
      <c r="G629" s="68" t="s">
        <v>2483</v>
      </c>
      <c r="H629" s="68"/>
    </row>
    <row r="630" spans="3:8" x14ac:dyDescent="0.25">
      <c r="C630" s="69"/>
      <c r="D630" s="68"/>
      <c r="E630" s="67">
        <v>89</v>
      </c>
      <c r="F630" s="67" t="s">
        <v>807</v>
      </c>
      <c r="G630" s="68" t="s">
        <v>2484</v>
      </c>
      <c r="H630" s="68"/>
    </row>
    <row r="631" spans="3:8" x14ac:dyDescent="0.25">
      <c r="C631" s="69"/>
      <c r="D631" s="68"/>
      <c r="E631" s="67">
        <v>90</v>
      </c>
      <c r="F631" s="67" t="s">
        <v>808</v>
      </c>
      <c r="G631" s="68" t="s">
        <v>2485</v>
      </c>
      <c r="H631" s="68"/>
    </row>
    <row r="632" spans="3:8" x14ac:dyDescent="0.25">
      <c r="C632" s="69"/>
      <c r="D632" s="68"/>
      <c r="E632" s="67">
        <v>178</v>
      </c>
      <c r="F632" s="67" t="s">
        <v>809</v>
      </c>
      <c r="G632" s="68" t="s">
        <v>2486</v>
      </c>
      <c r="H632" s="68"/>
    </row>
    <row r="633" spans="3:8" x14ac:dyDescent="0.25">
      <c r="C633" s="69"/>
      <c r="D633" s="68"/>
      <c r="E633" s="67">
        <v>179</v>
      </c>
      <c r="F633" s="67" t="s">
        <v>810</v>
      </c>
      <c r="G633" s="68" t="s">
        <v>2487</v>
      </c>
      <c r="H633" s="68"/>
    </row>
    <row r="634" spans="3:8" x14ac:dyDescent="0.25">
      <c r="C634" s="69"/>
      <c r="D634" s="68"/>
      <c r="E634" s="67">
        <v>180</v>
      </c>
      <c r="F634" s="67" t="s">
        <v>811</v>
      </c>
      <c r="G634" s="68" t="s">
        <v>2488</v>
      </c>
      <c r="H634" s="68"/>
    </row>
    <row r="635" spans="3:8" x14ac:dyDescent="0.25">
      <c r="C635" s="69"/>
      <c r="D635" s="68"/>
      <c r="E635" s="67">
        <v>221</v>
      </c>
      <c r="F635" s="67" t="s">
        <v>812</v>
      </c>
      <c r="G635" s="68" t="s">
        <v>2489</v>
      </c>
      <c r="H635" s="68"/>
    </row>
    <row r="636" spans="3:8" x14ac:dyDescent="0.25">
      <c r="C636" s="69"/>
      <c r="D636" s="68"/>
      <c r="E636" s="67">
        <v>222</v>
      </c>
      <c r="F636" s="67" t="s">
        <v>813</v>
      </c>
      <c r="G636" s="68" t="s">
        <v>2490</v>
      </c>
      <c r="H636" s="68"/>
    </row>
    <row r="637" spans="3:8" x14ac:dyDescent="0.25">
      <c r="C637" s="69"/>
      <c r="D637" s="68"/>
      <c r="E637" s="67">
        <v>265</v>
      </c>
      <c r="F637" s="67" t="s">
        <v>814</v>
      </c>
      <c r="G637" s="68" t="s">
        <v>2491</v>
      </c>
      <c r="H637" s="68"/>
    </row>
    <row r="638" spans="3:8" x14ac:dyDescent="0.25">
      <c r="C638" s="69"/>
      <c r="D638" s="68"/>
      <c r="E638" s="67">
        <v>350</v>
      </c>
      <c r="F638" s="67" t="s">
        <v>815</v>
      </c>
      <c r="G638" s="68" t="s">
        <v>2492</v>
      </c>
      <c r="H638" s="68"/>
    </row>
    <row r="639" spans="3:8" x14ac:dyDescent="0.25">
      <c r="C639" s="69"/>
      <c r="D639" s="68"/>
      <c r="E639" s="67">
        <v>505</v>
      </c>
      <c r="F639" s="67" t="s">
        <v>816</v>
      </c>
      <c r="G639" s="68" t="s">
        <v>2493</v>
      </c>
      <c r="H639" s="68"/>
    </row>
    <row r="640" spans="3:8" x14ac:dyDescent="0.25">
      <c r="C640" s="69"/>
      <c r="D640" s="68"/>
      <c r="E640" s="67">
        <v>632</v>
      </c>
      <c r="F640" s="67" t="s">
        <v>817</v>
      </c>
      <c r="G640" s="68" t="s">
        <v>2494</v>
      </c>
      <c r="H640" s="68"/>
    </row>
    <row r="641" spans="3:8" x14ac:dyDescent="0.25">
      <c r="C641" s="69"/>
      <c r="D641" s="68"/>
      <c r="E641" s="67">
        <v>633</v>
      </c>
      <c r="F641" s="67" t="s">
        <v>818</v>
      </c>
      <c r="G641" s="68" t="s">
        <v>2495</v>
      </c>
      <c r="H641" s="68"/>
    </row>
    <row r="642" spans="3:8" x14ac:dyDescent="0.25">
      <c r="C642" s="69"/>
      <c r="D642" s="68"/>
      <c r="E642" s="67">
        <v>634</v>
      </c>
      <c r="F642" s="67" t="s">
        <v>819</v>
      </c>
      <c r="G642" s="68" t="s">
        <v>2496</v>
      </c>
      <c r="H642" s="68"/>
    </row>
    <row r="643" spans="3:8" x14ac:dyDescent="0.25">
      <c r="C643" s="69"/>
      <c r="D643" s="68"/>
      <c r="E643" s="67">
        <v>635</v>
      </c>
      <c r="F643" s="67" t="s">
        <v>820</v>
      </c>
      <c r="G643" s="68" t="s">
        <v>2497</v>
      </c>
      <c r="H643" s="68"/>
    </row>
    <row r="644" spans="3:8" x14ac:dyDescent="0.25">
      <c r="C644" s="69"/>
      <c r="D644" s="68"/>
      <c r="E644" s="67">
        <v>636</v>
      </c>
      <c r="F644" s="67" t="s">
        <v>821</v>
      </c>
      <c r="G644" s="68" t="s">
        <v>2498</v>
      </c>
      <c r="H644" s="68"/>
    </row>
    <row r="645" spans="3:8" x14ac:dyDescent="0.25">
      <c r="C645" s="69"/>
      <c r="D645" s="68"/>
      <c r="E645" s="67">
        <v>691</v>
      </c>
      <c r="F645" s="67" t="s">
        <v>822</v>
      </c>
      <c r="G645" s="68" t="s">
        <v>2499</v>
      </c>
      <c r="H645" s="68"/>
    </row>
    <row r="646" spans="3:8" x14ac:dyDescent="0.25">
      <c r="C646" s="69"/>
      <c r="D646" s="68"/>
      <c r="E646" s="67">
        <v>701</v>
      </c>
      <c r="F646" s="67" t="s">
        <v>823</v>
      </c>
      <c r="G646" s="68" t="s">
        <v>2500</v>
      </c>
      <c r="H646" s="68"/>
    </row>
    <row r="647" spans="3:8" x14ac:dyDescent="0.25">
      <c r="C647" s="69"/>
      <c r="D647" s="68"/>
      <c r="E647" s="67">
        <v>705</v>
      </c>
      <c r="F647" s="67" t="s">
        <v>824</v>
      </c>
      <c r="G647" s="68" t="s">
        <v>2501</v>
      </c>
      <c r="H647" s="68"/>
    </row>
    <row r="648" spans="3:8" x14ac:dyDescent="0.25">
      <c r="C648" s="69"/>
      <c r="D648" s="68"/>
      <c r="E648" s="67">
        <v>779</v>
      </c>
      <c r="F648" s="67" t="s">
        <v>825</v>
      </c>
      <c r="G648" s="68" t="s">
        <v>2502</v>
      </c>
      <c r="H648" s="68"/>
    </row>
    <row r="649" spans="3:8" x14ac:dyDescent="0.25">
      <c r="C649" s="69"/>
      <c r="D649" s="68"/>
      <c r="E649" s="67">
        <v>780</v>
      </c>
      <c r="F649" s="67" t="s">
        <v>826</v>
      </c>
      <c r="G649" s="68" t="s">
        <v>2503</v>
      </c>
      <c r="H649" s="68"/>
    </row>
    <row r="650" spans="3:8" x14ac:dyDescent="0.25">
      <c r="C650" s="69"/>
      <c r="D650" s="68"/>
      <c r="E650" s="67">
        <v>781</v>
      </c>
      <c r="F650" s="67" t="s">
        <v>827</v>
      </c>
      <c r="G650" s="68" t="s">
        <v>2504</v>
      </c>
      <c r="H650" s="68"/>
    </row>
    <row r="651" spans="3:8" x14ac:dyDescent="0.25">
      <c r="C651" s="69"/>
      <c r="D651" s="68"/>
      <c r="E651" s="67">
        <v>782</v>
      </c>
      <c r="F651" s="67" t="s">
        <v>828</v>
      </c>
      <c r="G651" s="68" t="s">
        <v>2505</v>
      </c>
      <c r="H651" s="68"/>
    </row>
    <row r="652" spans="3:8" x14ac:dyDescent="0.25">
      <c r="C652" s="69"/>
      <c r="D652" s="68"/>
      <c r="E652" s="67">
        <v>926</v>
      </c>
      <c r="F652" s="67" t="s">
        <v>829</v>
      </c>
      <c r="G652" s="68" t="s">
        <v>2506</v>
      </c>
      <c r="H652" s="68"/>
    </row>
    <row r="653" spans="3:8" x14ac:dyDescent="0.25">
      <c r="C653" s="69"/>
      <c r="D653" s="68"/>
      <c r="E653" s="67">
        <v>45</v>
      </c>
      <c r="F653" s="67" t="s">
        <v>830</v>
      </c>
      <c r="G653" s="68" t="s">
        <v>2507</v>
      </c>
      <c r="H653" s="68"/>
    </row>
    <row r="654" spans="3:8" x14ac:dyDescent="0.25">
      <c r="C654" s="69"/>
      <c r="D654" s="68"/>
      <c r="E654" s="67">
        <v>46</v>
      </c>
      <c r="F654" s="67" t="s">
        <v>831</v>
      </c>
      <c r="G654" s="68" t="s">
        <v>2508</v>
      </c>
      <c r="H654" s="68"/>
    </row>
    <row r="655" spans="3:8" x14ac:dyDescent="0.25">
      <c r="C655" s="69"/>
      <c r="D655" s="68"/>
      <c r="E655" s="67">
        <v>133</v>
      </c>
      <c r="F655" s="67" t="s">
        <v>832</v>
      </c>
      <c r="G655" s="68" t="s">
        <v>2509</v>
      </c>
      <c r="H655" s="68"/>
    </row>
    <row r="656" spans="3:8" x14ac:dyDescent="0.25">
      <c r="C656" s="69"/>
      <c r="D656" s="68"/>
      <c r="E656" s="67">
        <v>177</v>
      </c>
      <c r="F656" s="67" t="s">
        <v>833</v>
      </c>
      <c r="G656" s="68" t="s">
        <v>2510</v>
      </c>
      <c r="H656" s="68"/>
    </row>
    <row r="657" spans="3:8" x14ac:dyDescent="0.25">
      <c r="C657" s="69"/>
      <c r="D657" s="68"/>
      <c r="E657" s="67">
        <v>178</v>
      </c>
      <c r="F657" s="67" t="s">
        <v>834</v>
      </c>
      <c r="G657" s="68" t="s">
        <v>2511</v>
      </c>
      <c r="H657" s="68"/>
    </row>
    <row r="658" spans="3:8" x14ac:dyDescent="0.25">
      <c r="C658" s="69"/>
      <c r="D658" s="68"/>
      <c r="E658" s="67">
        <v>179</v>
      </c>
      <c r="F658" s="67" t="s">
        <v>835</v>
      </c>
      <c r="G658" s="68" t="s">
        <v>2512</v>
      </c>
      <c r="H658" s="68"/>
    </row>
    <row r="659" spans="3:8" x14ac:dyDescent="0.25">
      <c r="C659" s="69"/>
      <c r="D659" s="68"/>
      <c r="E659" s="67">
        <v>180</v>
      </c>
      <c r="F659" s="67" t="s">
        <v>836</v>
      </c>
      <c r="G659" s="68" t="s">
        <v>2513</v>
      </c>
      <c r="H659" s="68"/>
    </row>
    <row r="660" spans="3:8" x14ac:dyDescent="0.25">
      <c r="C660" s="69"/>
      <c r="D660" s="68"/>
      <c r="E660" s="67">
        <v>181</v>
      </c>
      <c r="F660" s="67" t="s">
        <v>837</v>
      </c>
      <c r="G660" s="68" t="s">
        <v>2514</v>
      </c>
      <c r="H660" s="68"/>
    </row>
    <row r="661" spans="3:8" x14ac:dyDescent="0.25">
      <c r="C661" s="69"/>
      <c r="D661" s="68"/>
      <c r="E661" s="67">
        <v>190</v>
      </c>
      <c r="F661" s="67" t="s">
        <v>838</v>
      </c>
      <c r="G661" s="68" t="s">
        <v>2515</v>
      </c>
      <c r="H661" s="68"/>
    </row>
    <row r="662" spans="3:8" x14ac:dyDescent="0.25">
      <c r="C662" s="69"/>
      <c r="D662" s="68"/>
      <c r="E662" s="67">
        <v>221</v>
      </c>
      <c r="F662" s="67" t="s">
        <v>839</v>
      </c>
      <c r="G662" s="68" t="s">
        <v>2516</v>
      </c>
      <c r="H662" s="68"/>
    </row>
    <row r="663" spans="3:8" x14ac:dyDescent="0.25">
      <c r="C663" s="69"/>
      <c r="D663" s="68"/>
      <c r="E663" s="67">
        <v>456</v>
      </c>
      <c r="F663" s="67" t="s">
        <v>840</v>
      </c>
      <c r="G663" s="68" t="s">
        <v>2517</v>
      </c>
      <c r="H663" s="68"/>
    </row>
    <row r="664" spans="3:8" x14ac:dyDescent="0.25">
      <c r="C664" s="69"/>
      <c r="D664" s="68"/>
      <c r="E664" s="67">
        <v>632</v>
      </c>
      <c r="F664" s="67" t="s">
        <v>841</v>
      </c>
      <c r="G664" s="68" t="s">
        <v>2518</v>
      </c>
      <c r="H664" s="68"/>
    </row>
    <row r="665" spans="3:8" x14ac:dyDescent="0.25">
      <c r="C665" s="69"/>
      <c r="D665" s="68"/>
      <c r="E665" s="67">
        <v>633</v>
      </c>
      <c r="F665" s="67" t="s">
        <v>842</v>
      </c>
      <c r="G665" s="68" t="s">
        <v>2519</v>
      </c>
      <c r="H665" s="68"/>
    </row>
    <row r="666" spans="3:8" x14ac:dyDescent="0.25">
      <c r="C666" s="69"/>
      <c r="D666" s="68"/>
      <c r="E666" s="67">
        <v>634</v>
      </c>
      <c r="F666" s="67" t="s">
        <v>843</v>
      </c>
      <c r="G666" s="68" t="s">
        <v>2520</v>
      </c>
      <c r="H666" s="68"/>
    </row>
    <row r="667" spans="3:8" x14ac:dyDescent="0.25">
      <c r="C667" s="69"/>
      <c r="D667" s="68"/>
      <c r="E667" s="67">
        <v>635</v>
      </c>
      <c r="F667" s="67" t="s">
        <v>844</v>
      </c>
      <c r="G667" s="68" t="s">
        <v>2521</v>
      </c>
      <c r="H667" s="68"/>
    </row>
    <row r="668" spans="3:8" x14ac:dyDescent="0.25">
      <c r="C668" s="69"/>
      <c r="D668" s="68"/>
      <c r="E668" s="67">
        <v>867</v>
      </c>
      <c r="F668" s="67" t="s">
        <v>845</v>
      </c>
      <c r="G668" s="68" t="s">
        <v>2522</v>
      </c>
      <c r="H668" s="68"/>
    </row>
    <row r="669" spans="3:8" x14ac:dyDescent="0.25">
      <c r="C669" s="69"/>
      <c r="D669" s="68"/>
      <c r="E669" s="67">
        <v>45</v>
      </c>
      <c r="F669" s="67" t="s">
        <v>846</v>
      </c>
      <c r="G669" s="68" t="s">
        <v>2523</v>
      </c>
      <c r="H669" s="68"/>
    </row>
    <row r="670" spans="3:8" x14ac:dyDescent="0.25">
      <c r="C670" s="69"/>
      <c r="D670" s="68"/>
      <c r="E670" s="67">
        <v>89</v>
      </c>
      <c r="F670" s="67" t="s">
        <v>847</v>
      </c>
      <c r="G670" s="68" t="s">
        <v>2524</v>
      </c>
      <c r="H670" s="68"/>
    </row>
    <row r="671" spans="3:8" x14ac:dyDescent="0.25">
      <c r="C671" s="69"/>
      <c r="D671" s="68"/>
      <c r="E671" s="67">
        <v>90</v>
      </c>
      <c r="F671" s="67" t="s">
        <v>848</v>
      </c>
      <c r="G671" s="68" t="s">
        <v>2525</v>
      </c>
      <c r="H671" s="68"/>
    </row>
    <row r="672" spans="3:8" x14ac:dyDescent="0.25">
      <c r="C672" s="69"/>
      <c r="D672" s="68"/>
      <c r="E672" s="67">
        <v>221</v>
      </c>
      <c r="F672" s="67" t="s">
        <v>849</v>
      </c>
      <c r="G672" s="68" t="s">
        <v>2526</v>
      </c>
      <c r="H672" s="68"/>
    </row>
    <row r="673" spans="3:8" x14ac:dyDescent="0.25">
      <c r="C673" s="69"/>
      <c r="D673" s="68"/>
      <c r="E673" s="67">
        <v>265</v>
      </c>
      <c r="F673" s="67" t="s">
        <v>850</v>
      </c>
      <c r="G673" s="68" t="s">
        <v>2527</v>
      </c>
      <c r="H673" s="68"/>
    </row>
    <row r="674" spans="3:8" x14ac:dyDescent="0.25">
      <c r="C674" s="69"/>
      <c r="D674" s="68"/>
      <c r="E674" s="67">
        <v>456</v>
      </c>
      <c r="F674" s="67" t="s">
        <v>851</v>
      </c>
      <c r="G674" s="68" t="s">
        <v>2528</v>
      </c>
      <c r="H674" s="68"/>
    </row>
    <row r="675" spans="3:8" x14ac:dyDescent="0.25">
      <c r="C675" s="69"/>
      <c r="D675" s="68"/>
      <c r="E675" s="67">
        <v>457</v>
      </c>
      <c r="F675" s="67" t="s">
        <v>852</v>
      </c>
      <c r="G675" s="68" t="s">
        <v>2529</v>
      </c>
      <c r="H675" s="68"/>
    </row>
    <row r="676" spans="3:8" x14ac:dyDescent="0.25">
      <c r="C676" s="69"/>
      <c r="D676" s="68"/>
      <c r="E676" s="67">
        <v>460</v>
      </c>
      <c r="F676" s="67" t="s">
        <v>853</v>
      </c>
      <c r="G676" s="68" t="s">
        <v>2530</v>
      </c>
      <c r="H676" s="68"/>
    </row>
    <row r="677" spans="3:8" x14ac:dyDescent="0.25">
      <c r="C677" s="69"/>
      <c r="D677" s="68"/>
      <c r="E677" s="67">
        <v>500</v>
      </c>
      <c r="F677" s="67" t="s">
        <v>854</v>
      </c>
      <c r="G677" s="68" t="s">
        <v>2531</v>
      </c>
      <c r="H677" s="68"/>
    </row>
    <row r="678" spans="3:8" x14ac:dyDescent="0.25">
      <c r="C678" s="69"/>
      <c r="D678" s="68"/>
      <c r="E678" s="67">
        <v>510</v>
      </c>
      <c r="F678" s="67" t="s">
        <v>761</v>
      </c>
      <c r="G678" s="68" t="s">
        <v>2532</v>
      </c>
      <c r="H678" s="68"/>
    </row>
    <row r="679" spans="3:8" x14ac:dyDescent="0.25">
      <c r="C679" s="69"/>
      <c r="D679" s="68"/>
      <c r="E679" s="67">
        <v>691</v>
      </c>
      <c r="F679" s="67" t="s">
        <v>855</v>
      </c>
      <c r="G679" s="68" t="s">
        <v>2533</v>
      </c>
      <c r="H679" s="68"/>
    </row>
    <row r="680" spans="3:8" x14ac:dyDescent="0.25">
      <c r="C680" s="69"/>
      <c r="D680" s="68"/>
      <c r="E680" s="67">
        <v>692</v>
      </c>
      <c r="F680" s="67" t="s">
        <v>856</v>
      </c>
      <c r="G680" s="68" t="s">
        <v>2534</v>
      </c>
      <c r="H680" s="68"/>
    </row>
    <row r="681" spans="3:8" x14ac:dyDescent="0.25">
      <c r="C681" s="69"/>
      <c r="D681" s="68"/>
      <c r="E681" s="67">
        <v>735</v>
      </c>
      <c r="F681" s="67" t="s">
        <v>857</v>
      </c>
      <c r="G681" s="68" t="s">
        <v>2535</v>
      </c>
      <c r="H681" s="68"/>
    </row>
    <row r="682" spans="3:8" x14ac:dyDescent="0.25">
      <c r="C682" s="69"/>
      <c r="D682" s="68"/>
      <c r="E682" s="67">
        <v>1</v>
      </c>
      <c r="F682" s="67" t="s">
        <v>858</v>
      </c>
      <c r="G682" s="68" t="s">
        <v>2536</v>
      </c>
      <c r="H682" s="68"/>
    </row>
    <row r="683" spans="3:8" x14ac:dyDescent="0.25">
      <c r="C683" s="69"/>
      <c r="D683" s="68"/>
      <c r="E683" s="67">
        <v>2</v>
      </c>
      <c r="F683" s="67" t="s">
        <v>859</v>
      </c>
      <c r="G683" s="68" t="s">
        <v>2537</v>
      </c>
      <c r="H683" s="68"/>
    </row>
    <row r="684" spans="3:8" x14ac:dyDescent="0.25">
      <c r="C684" s="69"/>
      <c r="D684" s="68"/>
      <c r="E684" s="67">
        <v>3</v>
      </c>
      <c r="F684" s="67" t="s">
        <v>860</v>
      </c>
      <c r="G684" s="68" t="s">
        <v>2538</v>
      </c>
      <c r="H684" s="68"/>
    </row>
    <row r="685" spans="3:8" x14ac:dyDescent="0.25">
      <c r="C685" s="69"/>
      <c r="D685" s="68"/>
      <c r="E685" s="67">
        <v>4</v>
      </c>
      <c r="F685" s="67" t="s">
        <v>861</v>
      </c>
      <c r="G685" s="68" t="s">
        <v>2539</v>
      </c>
      <c r="H685" s="68"/>
    </row>
    <row r="686" spans="3:8" x14ac:dyDescent="0.25">
      <c r="C686" s="69"/>
      <c r="D686" s="68"/>
      <c r="E686" s="67">
        <v>45</v>
      </c>
      <c r="F686" s="67" t="s">
        <v>862</v>
      </c>
      <c r="G686" s="68" t="s">
        <v>2540</v>
      </c>
      <c r="H686" s="68"/>
    </row>
    <row r="687" spans="3:8" x14ac:dyDescent="0.25">
      <c r="C687" s="69"/>
      <c r="D687" s="68"/>
      <c r="E687" s="67">
        <v>90</v>
      </c>
      <c r="F687" s="67" t="s">
        <v>863</v>
      </c>
      <c r="G687" s="68" t="s">
        <v>2541</v>
      </c>
      <c r="H687" s="68"/>
    </row>
    <row r="688" spans="3:8" x14ac:dyDescent="0.25">
      <c r="C688" s="69"/>
      <c r="D688" s="68"/>
      <c r="E688" s="67">
        <v>133</v>
      </c>
      <c r="F688" s="67" t="s">
        <v>864</v>
      </c>
      <c r="G688" s="68" t="s">
        <v>2542</v>
      </c>
      <c r="H688" s="68"/>
    </row>
    <row r="689" spans="3:8" x14ac:dyDescent="0.25">
      <c r="C689" s="69"/>
      <c r="D689" s="68"/>
      <c r="E689" s="67">
        <v>221</v>
      </c>
      <c r="F689" s="67" t="s">
        <v>865</v>
      </c>
      <c r="G689" s="68" t="s">
        <v>2543</v>
      </c>
      <c r="H689" s="68"/>
    </row>
    <row r="690" spans="3:8" x14ac:dyDescent="0.25">
      <c r="C690" s="69"/>
      <c r="D690" s="68"/>
      <c r="E690" s="67">
        <v>265</v>
      </c>
      <c r="F690" s="67" t="s">
        <v>866</v>
      </c>
      <c r="G690" s="68" t="s">
        <v>2544</v>
      </c>
      <c r="H690" s="68"/>
    </row>
    <row r="691" spans="3:8" x14ac:dyDescent="0.25">
      <c r="C691" s="69"/>
      <c r="D691" s="68"/>
      <c r="E691" s="67">
        <v>266</v>
      </c>
      <c r="F691" s="67" t="s">
        <v>867</v>
      </c>
      <c r="G691" s="68" t="s">
        <v>2545</v>
      </c>
      <c r="H691" s="68"/>
    </row>
    <row r="692" spans="3:8" x14ac:dyDescent="0.25">
      <c r="C692" s="69"/>
      <c r="D692" s="68"/>
      <c r="E692" s="67">
        <v>505</v>
      </c>
      <c r="F692" s="67" t="s">
        <v>868</v>
      </c>
      <c r="G692" s="68" t="s">
        <v>2546</v>
      </c>
      <c r="H692" s="68"/>
    </row>
    <row r="693" spans="3:8" x14ac:dyDescent="0.25">
      <c r="C693" s="69"/>
      <c r="D693" s="68"/>
      <c r="E693" s="67">
        <v>691</v>
      </c>
      <c r="F693" s="67" t="s">
        <v>869</v>
      </c>
      <c r="G693" s="68" t="s">
        <v>2547</v>
      </c>
      <c r="H693" s="68"/>
    </row>
    <row r="694" spans="3:8" x14ac:dyDescent="0.25">
      <c r="C694" s="69"/>
      <c r="D694" s="68"/>
      <c r="E694" s="67">
        <v>692</v>
      </c>
      <c r="F694" s="67" t="s">
        <v>870</v>
      </c>
      <c r="G694" s="68" t="s">
        <v>2548</v>
      </c>
      <c r="H694" s="68"/>
    </row>
    <row r="695" spans="3:8" x14ac:dyDescent="0.25">
      <c r="C695" s="69"/>
      <c r="D695" s="68"/>
      <c r="E695" s="67">
        <v>779</v>
      </c>
      <c r="F695" s="67" t="s">
        <v>871</v>
      </c>
      <c r="G695" s="68" t="s">
        <v>2549</v>
      </c>
      <c r="H695" s="68"/>
    </row>
    <row r="696" spans="3:8" x14ac:dyDescent="0.25">
      <c r="C696" s="69"/>
      <c r="D696" s="68"/>
      <c r="E696" s="67">
        <v>89</v>
      </c>
      <c r="F696" s="67" t="s">
        <v>872</v>
      </c>
      <c r="G696" s="68" t="s">
        <v>2550</v>
      </c>
      <c r="H696" s="68"/>
    </row>
    <row r="697" spans="3:8" x14ac:dyDescent="0.25">
      <c r="C697" s="69"/>
      <c r="D697" s="68"/>
      <c r="E697" s="67">
        <v>103</v>
      </c>
      <c r="F697" s="67" t="s">
        <v>873</v>
      </c>
      <c r="G697" s="68" t="s">
        <v>2551</v>
      </c>
      <c r="H697" s="68"/>
    </row>
    <row r="698" spans="3:8" x14ac:dyDescent="0.25">
      <c r="C698" s="69"/>
      <c r="D698" s="68"/>
      <c r="E698" s="67">
        <v>145</v>
      </c>
      <c r="F698" s="67" t="s">
        <v>874</v>
      </c>
      <c r="G698" s="68" t="s">
        <v>2552</v>
      </c>
      <c r="H698" s="68"/>
    </row>
    <row r="699" spans="3:8" x14ac:dyDescent="0.25">
      <c r="C699" s="69"/>
      <c r="D699" s="68"/>
      <c r="E699" s="67">
        <v>172</v>
      </c>
      <c r="F699" s="67" t="s">
        <v>875</v>
      </c>
      <c r="G699" s="68" t="s">
        <v>2553</v>
      </c>
      <c r="H699" s="68"/>
    </row>
    <row r="700" spans="3:8" x14ac:dyDescent="0.25">
      <c r="C700" s="69"/>
      <c r="D700" s="68"/>
      <c r="E700" s="67">
        <v>181</v>
      </c>
      <c r="F700" s="67" t="s">
        <v>876</v>
      </c>
      <c r="G700" s="68" t="s">
        <v>2554</v>
      </c>
      <c r="H700" s="68"/>
    </row>
    <row r="701" spans="3:8" x14ac:dyDescent="0.25">
      <c r="C701" s="69"/>
      <c r="D701" s="68"/>
      <c r="E701" s="67">
        <v>198</v>
      </c>
      <c r="F701" s="67" t="s">
        <v>877</v>
      </c>
      <c r="G701" s="68" t="s">
        <v>2555</v>
      </c>
      <c r="H701" s="68"/>
    </row>
    <row r="702" spans="3:8" x14ac:dyDescent="0.25">
      <c r="C702" s="69"/>
      <c r="D702" s="68"/>
      <c r="E702" s="67">
        <v>215</v>
      </c>
      <c r="F702" s="67" t="s">
        <v>878</v>
      </c>
      <c r="G702" s="68" t="s">
        <v>2556</v>
      </c>
      <c r="H702" s="68"/>
    </row>
    <row r="703" spans="3:8" x14ac:dyDescent="0.25">
      <c r="C703" s="69"/>
      <c r="D703" s="68"/>
      <c r="E703" s="67">
        <v>235</v>
      </c>
      <c r="F703" s="67" t="s">
        <v>879</v>
      </c>
      <c r="G703" s="68" t="s">
        <v>2557</v>
      </c>
      <c r="H703" s="68"/>
    </row>
    <row r="704" spans="3:8" x14ac:dyDescent="0.25">
      <c r="C704" s="69"/>
      <c r="D704" s="68"/>
      <c r="E704" s="67">
        <v>269</v>
      </c>
      <c r="F704" s="67" t="s">
        <v>880</v>
      </c>
      <c r="G704" s="68" t="s">
        <v>2558</v>
      </c>
      <c r="H704" s="68"/>
    </row>
    <row r="705" spans="3:8" x14ac:dyDescent="0.25">
      <c r="C705" s="69"/>
      <c r="D705" s="68"/>
      <c r="E705" s="67">
        <v>291</v>
      </c>
      <c r="F705" s="67" t="s">
        <v>881</v>
      </c>
      <c r="G705" s="68" t="s">
        <v>2559</v>
      </c>
      <c r="H705" s="68"/>
    </row>
    <row r="706" spans="3:8" x14ac:dyDescent="0.25">
      <c r="C706" s="69"/>
      <c r="D706" s="68"/>
      <c r="E706" s="67">
        <v>298</v>
      </c>
      <c r="F706" s="67" t="s">
        <v>882</v>
      </c>
      <c r="G706" s="68" t="s">
        <v>2560</v>
      </c>
      <c r="H706" s="68"/>
    </row>
    <row r="707" spans="3:8" x14ac:dyDescent="0.25">
      <c r="C707" s="69"/>
      <c r="D707" s="68"/>
      <c r="E707" s="67">
        <v>1</v>
      </c>
      <c r="F707" s="67" t="s">
        <v>883</v>
      </c>
      <c r="G707" s="68" t="s">
        <v>2561</v>
      </c>
      <c r="H707" s="68"/>
    </row>
    <row r="708" spans="3:8" x14ac:dyDescent="0.25">
      <c r="C708" s="69"/>
      <c r="D708" s="68"/>
      <c r="E708" s="67">
        <v>3</v>
      </c>
      <c r="F708" s="67" t="s">
        <v>884</v>
      </c>
      <c r="G708" s="68" t="s">
        <v>2562</v>
      </c>
      <c r="H708" s="68"/>
    </row>
    <row r="709" spans="3:8" x14ac:dyDescent="0.25">
      <c r="C709" s="69"/>
      <c r="D709" s="68"/>
      <c r="E709" s="67">
        <v>89</v>
      </c>
      <c r="F709" s="67" t="s">
        <v>885</v>
      </c>
      <c r="G709" s="68" t="s">
        <v>2563</v>
      </c>
      <c r="H709" s="68"/>
    </row>
    <row r="710" spans="3:8" x14ac:dyDescent="0.25">
      <c r="C710" s="69"/>
      <c r="D710" s="68"/>
      <c r="E710" s="67">
        <v>133</v>
      </c>
      <c r="F710" s="67" t="s">
        <v>886</v>
      </c>
      <c r="G710" s="68" t="s">
        <v>2564</v>
      </c>
      <c r="H710" s="68"/>
    </row>
    <row r="711" spans="3:8" x14ac:dyDescent="0.25">
      <c r="C711" s="69"/>
      <c r="D711" s="68"/>
      <c r="E711" s="67">
        <v>177</v>
      </c>
      <c r="F711" s="67" t="s">
        <v>887</v>
      </c>
      <c r="G711" s="68" t="s">
        <v>2565</v>
      </c>
      <c r="H711" s="68"/>
    </row>
    <row r="712" spans="3:8" x14ac:dyDescent="0.25">
      <c r="C712" s="69"/>
      <c r="D712" s="68"/>
      <c r="E712" s="67">
        <v>221</v>
      </c>
      <c r="F712" s="67" t="s">
        <v>888</v>
      </c>
      <c r="G712" s="68" t="s">
        <v>2566</v>
      </c>
      <c r="H712" s="68"/>
    </row>
    <row r="713" spans="3:8" x14ac:dyDescent="0.25">
      <c r="C713" s="69"/>
      <c r="D713" s="68"/>
      <c r="E713" s="67">
        <v>735</v>
      </c>
      <c r="F713" s="67" t="s">
        <v>889</v>
      </c>
      <c r="G713" s="68" t="s">
        <v>2567</v>
      </c>
      <c r="H713" s="68"/>
    </row>
    <row r="714" spans="3:8" x14ac:dyDescent="0.25">
      <c r="C714" s="69"/>
      <c r="D714" s="68"/>
      <c r="E714" s="67">
        <v>779</v>
      </c>
      <c r="F714" s="67" t="s">
        <v>890</v>
      </c>
      <c r="G714" s="68" t="s">
        <v>2568</v>
      </c>
      <c r="H714" s="68"/>
    </row>
    <row r="715" spans="3:8" x14ac:dyDescent="0.25">
      <c r="C715" s="69"/>
      <c r="D715" s="68"/>
      <c r="E715" s="67">
        <v>45</v>
      </c>
      <c r="F715" s="67" t="s">
        <v>891</v>
      </c>
      <c r="G715" s="68" t="s">
        <v>2569</v>
      </c>
      <c r="H715" s="68"/>
    </row>
    <row r="716" spans="3:8" x14ac:dyDescent="0.25">
      <c r="C716" s="69"/>
      <c r="D716" s="68"/>
      <c r="E716" s="67">
        <v>89</v>
      </c>
      <c r="F716" s="67" t="s">
        <v>892</v>
      </c>
      <c r="G716" s="68" t="s">
        <v>2570</v>
      </c>
      <c r="H716" s="68"/>
    </row>
    <row r="717" spans="3:8" x14ac:dyDescent="0.25">
      <c r="C717" s="69"/>
      <c r="D717" s="68"/>
      <c r="E717" s="67">
        <v>133</v>
      </c>
      <c r="F717" s="67" t="s">
        <v>893</v>
      </c>
      <c r="G717" s="68" t="s">
        <v>2571</v>
      </c>
      <c r="H717" s="68"/>
    </row>
    <row r="718" spans="3:8" x14ac:dyDescent="0.25">
      <c r="C718" s="69"/>
      <c r="D718" s="68"/>
      <c r="E718" s="67">
        <v>134</v>
      </c>
      <c r="F718" s="67" t="s">
        <v>894</v>
      </c>
      <c r="G718" s="68" t="s">
        <v>2572</v>
      </c>
      <c r="H718" s="68"/>
    </row>
    <row r="719" spans="3:8" x14ac:dyDescent="0.25">
      <c r="C719" s="69"/>
      <c r="D719" s="68"/>
      <c r="E719" s="67">
        <v>177</v>
      </c>
      <c r="F719" s="67" t="s">
        <v>895</v>
      </c>
      <c r="G719" s="68" t="s">
        <v>2573</v>
      </c>
      <c r="H719" s="68"/>
    </row>
    <row r="720" spans="3:8" x14ac:dyDescent="0.25">
      <c r="C720" s="69"/>
      <c r="D720" s="68"/>
      <c r="E720" s="67">
        <v>179</v>
      </c>
      <c r="F720" s="67" t="s">
        <v>896</v>
      </c>
      <c r="G720" s="68" t="s">
        <v>2574</v>
      </c>
      <c r="H720" s="68"/>
    </row>
    <row r="721" spans="3:8" x14ac:dyDescent="0.25">
      <c r="C721" s="69"/>
      <c r="D721" s="68"/>
      <c r="E721" s="67">
        <v>181</v>
      </c>
      <c r="F721" s="67" t="s">
        <v>897</v>
      </c>
      <c r="G721" s="68" t="s">
        <v>2575</v>
      </c>
      <c r="H721" s="68"/>
    </row>
    <row r="722" spans="3:8" x14ac:dyDescent="0.25">
      <c r="C722" s="69"/>
      <c r="D722" s="68"/>
      <c r="E722" s="67">
        <v>221</v>
      </c>
      <c r="F722" s="67" t="s">
        <v>898</v>
      </c>
      <c r="G722" s="68" t="s">
        <v>2576</v>
      </c>
      <c r="H722" s="68"/>
    </row>
    <row r="723" spans="3:8" x14ac:dyDescent="0.25">
      <c r="C723" s="69"/>
      <c r="D723" s="68"/>
      <c r="E723" s="67">
        <v>309</v>
      </c>
      <c r="F723" s="67" t="s">
        <v>899</v>
      </c>
      <c r="G723" s="68" t="s">
        <v>2577</v>
      </c>
      <c r="H723" s="68"/>
    </row>
    <row r="724" spans="3:8" x14ac:dyDescent="0.25">
      <c r="C724" s="69"/>
      <c r="D724" s="68"/>
      <c r="E724" s="67">
        <v>380</v>
      </c>
      <c r="F724" s="67" t="s">
        <v>900</v>
      </c>
      <c r="G724" s="68" t="s">
        <v>2578</v>
      </c>
      <c r="H724" s="68"/>
    </row>
    <row r="725" spans="3:8" x14ac:dyDescent="0.25">
      <c r="C725" s="69"/>
      <c r="D725" s="68"/>
      <c r="E725" s="67">
        <v>500</v>
      </c>
      <c r="F725" s="67" t="s">
        <v>901</v>
      </c>
      <c r="G725" s="68" t="s">
        <v>2579</v>
      </c>
      <c r="H725" s="68"/>
    </row>
    <row r="726" spans="3:8" x14ac:dyDescent="0.25">
      <c r="C726" s="69"/>
      <c r="D726" s="68"/>
      <c r="E726" s="67">
        <v>501</v>
      </c>
      <c r="F726" s="67" t="s">
        <v>902</v>
      </c>
      <c r="G726" s="68" t="s">
        <v>2580</v>
      </c>
      <c r="H726" s="68"/>
    </row>
    <row r="727" spans="3:8" x14ac:dyDescent="0.25">
      <c r="C727" s="69"/>
      <c r="D727" s="68"/>
      <c r="E727" s="67">
        <v>502</v>
      </c>
      <c r="F727" s="67" t="s">
        <v>903</v>
      </c>
      <c r="G727" s="68" t="s">
        <v>2581</v>
      </c>
      <c r="H727" s="68"/>
    </row>
    <row r="728" spans="3:8" x14ac:dyDescent="0.25">
      <c r="C728" s="69"/>
      <c r="D728" s="68"/>
      <c r="E728" s="67">
        <v>505</v>
      </c>
      <c r="F728" s="67" t="s">
        <v>904</v>
      </c>
      <c r="G728" s="68" t="s">
        <v>2582</v>
      </c>
      <c r="H728" s="68"/>
    </row>
    <row r="729" spans="3:8" x14ac:dyDescent="0.25">
      <c r="C729" s="69"/>
      <c r="D729" s="68"/>
      <c r="E729" s="67">
        <v>588</v>
      </c>
      <c r="F729" s="67" t="s">
        <v>905</v>
      </c>
      <c r="G729" s="68" t="s">
        <v>2583</v>
      </c>
      <c r="H729" s="68"/>
    </row>
    <row r="730" spans="3:8" x14ac:dyDescent="0.25">
      <c r="C730" s="69"/>
      <c r="D730" s="68"/>
      <c r="E730" s="67">
        <v>590</v>
      </c>
      <c r="F730" s="67" t="s">
        <v>906</v>
      </c>
      <c r="G730" s="68" t="s">
        <v>2584</v>
      </c>
      <c r="H730" s="68"/>
    </row>
    <row r="731" spans="3:8" x14ac:dyDescent="0.25">
      <c r="C731" s="69"/>
      <c r="D731" s="68"/>
      <c r="E731" s="67">
        <v>779</v>
      </c>
      <c r="F731" s="67" t="s">
        <v>907</v>
      </c>
      <c r="G731" s="68" t="s">
        <v>2585</v>
      </c>
      <c r="H731" s="68"/>
    </row>
    <row r="732" spans="3:8" x14ac:dyDescent="0.25">
      <c r="C732" s="69"/>
      <c r="D732" s="68"/>
      <c r="E732" s="67">
        <v>911</v>
      </c>
      <c r="F732" s="67" t="s">
        <v>908</v>
      </c>
      <c r="G732" s="68" t="s">
        <v>2586</v>
      </c>
      <c r="H732" s="68"/>
    </row>
    <row r="733" spans="3:8" x14ac:dyDescent="0.25">
      <c r="C733" s="69"/>
      <c r="D733" s="68"/>
      <c r="E733" s="67">
        <v>89</v>
      </c>
      <c r="F733" s="67" t="s">
        <v>909</v>
      </c>
      <c r="G733" s="68" t="s">
        <v>2587</v>
      </c>
      <c r="H733" s="68"/>
    </row>
    <row r="734" spans="3:8" x14ac:dyDescent="0.25">
      <c r="C734" s="69"/>
      <c r="D734" s="68"/>
      <c r="E734" s="67">
        <v>177</v>
      </c>
      <c r="F734" s="67" t="s">
        <v>887</v>
      </c>
      <c r="G734" s="68" t="s">
        <v>2588</v>
      </c>
      <c r="H734" s="68"/>
    </row>
    <row r="735" spans="3:8" x14ac:dyDescent="0.25">
      <c r="C735" s="69"/>
      <c r="D735" s="68"/>
      <c r="E735" s="67">
        <v>221</v>
      </c>
      <c r="F735" s="67" t="s">
        <v>910</v>
      </c>
      <c r="G735" s="68" t="s">
        <v>2589</v>
      </c>
      <c r="H735" s="68"/>
    </row>
    <row r="736" spans="3:8" x14ac:dyDescent="0.25">
      <c r="C736" s="69"/>
      <c r="D736" s="68"/>
      <c r="E736" s="67">
        <v>265</v>
      </c>
      <c r="F736" s="67" t="s">
        <v>911</v>
      </c>
      <c r="G736" s="68" t="s">
        <v>2590</v>
      </c>
      <c r="H736" s="68"/>
    </row>
    <row r="737" spans="3:8" x14ac:dyDescent="0.25">
      <c r="C737" s="69"/>
      <c r="D737" s="68"/>
      <c r="E737" s="67">
        <v>779</v>
      </c>
      <c r="F737" s="67" t="s">
        <v>912</v>
      </c>
      <c r="G737" s="68" t="s">
        <v>2591</v>
      </c>
      <c r="H737" s="68"/>
    </row>
    <row r="738" spans="3:8" x14ac:dyDescent="0.25">
      <c r="C738" s="69"/>
      <c r="D738" s="68"/>
      <c r="E738" s="67">
        <v>781</v>
      </c>
      <c r="F738" s="67" t="s">
        <v>913</v>
      </c>
      <c r="G738" s="68" t="s">
        <v>2592</v>
      </c>
      <c r="H738" s="68"/>
    </row>
    <row r="739" spans="3:8" x14ac:dyDescent="0.25">
      <c r="C739" s="69"/>
      <c r="D739" s="68"/>
      <c r="E739" s="67">
        <v>1</v>
      </c>
      <c r="F739" s="67" t="s">
        <v>914</v>
      </c>
      <c r="G739" s="68" t="s">
        <v>2593</v>
      </c>
      <c r="H739" s="68"/>
    </row>
    <row r="740" spans="3:8" x14ac:dyDescent="0.25">
      <c r="C740" s="69"/>
      <c r="D740" s="68"/>
      <c r="E740" s="67">
        <v>89</v>
      </c>
      <c r="F740" s="67" t="s">
        <v>915</v>
      </c>
      <c r="G740" s="68" t="s">
        <v>2594</v>
      </c>
      <c r="H740" s="68"/>
    </row>
    <row r="741" spans="3:8" x14ac:dyDescent="0.25">
      <c r="C741" s="69"/>
      <c r="D741" s="68"/>
      <c r="E741" s="67">
        <v>90</v>
      </c>
      <c r="F741" s="67" t="s">
        <v>916</v>
      </c>
      <c r="G741" s="68" t="s">
        <v>2595</v>
      </c>
      <c r="H741" s="68"/>
    </row>
    <row r="742" spans="3:8" x14ac:dyDescent="0.25">
      <c r="C742" s="69"/>
      <c r="D742" s="68"/>
      <c r="E742" s="67">
        <v>91</v>
      </c>
      <c r="F742" s="67" t="s">
        <v>917</v>
      </c>
      <c r="G742" s="68" t="s">
        <v>2596</v>
      </c>
      <c r="H742" s="68"/>
    </row>
    <row r="743" spans="3:8" x14ac:dyDescent="0.25">
      <c r="C743" s="69"/>
      <c r="D743" s="68"/>
      <c r="E743" s="67">
        <v>92</v>
      </c>
      <c r="F743" s="67" t="s">
        <v>918</v>
      </c>
      <c r="G743" s="68" t="s">
        <v>2597</v>
      </c>
      <c r="H743" s="68"/>
    </row>
    <row r="744" spans="3:8" x14ac:dyDescent="0.25">
      <c r="C744" s="69"/>
      <c r="D744" s="68"/>
      <c r="E744" s="67">
        <v>93</v>
      </c>
      <c r="F744" s="67" t="s">
        <v>919</v>
      </c>
      <c r="G744" s="68" t="s">
        <v>2598</v>
      </c>
      <c r="H744" s="68"/>
    </row>
    <row r="745" spans="3:8" x14ac:dyDescent="0.25">
      <c r="C745" s="69"/>
      <c r="D745" s="68"/>
      <c r="E745" s="67">
        <v>133</v>
      </c>
      <c r="F745" s="67" t="s">
        <v>920</v>
      </c>
      <c r="G745" s="68" t="s">
        <v>2599</v>
      </c>
      <c r="H745" s="68"/>
    </row>
    <row r="746" spans="3:8" x14ac:dyDescent="0.25">
      <c r="C746" s="69"/>
      <c r="D746" s="68"/>
      <c r="E746" s="67">
        <v>221</v>
      </c>
      <c r="F746" s="67" t="s">
        <v>921</v>
      </c>
      <c r="G746" s="68" t="s">
        <v>2600</v>
      </c>
      <c r="H746" s="68"/>
    </row>
    <row r="747" spans="3:8" x14ac:dyDescent="0.25">
      <c r="C747" s="69"/>
      <c r="D747" s="68"/>
      <c r="E747" s="67">
        <v>501</v>
      </c>
      <c r="F747" s="67" t="s">
        <v>922</v>
      </c>
      <c r="G747" s="68" t="s">
        <v>2601</v>
      </c>
      <c r="H747" s="68"/>
    </row>
    <row r="748" spans="3:8" x14ac:dyDescent="0.25">
      <c r="C748" s="69"/>
      <c r="D748" s="68"/>
      <c r="E748" s="67">
        <v>632</v>
      </c>
      <c r="F748" s="67" t="s">
        <v>923</v>
      </c>
      <c r="G748" s="68" t="s">
        <v>2602</v>
      </c>
      <c r="H748" s="68"/>
    </row>
    <row r="749" spans="3:8" x14ac:dyDescent="0.25">
      <c r="C749" s="69"/>
      <c r="D749" s="68"/>
      <c r="E749" s="67">
        <v>633</v>
      </c>
      <c r="F749" s="67" t="s">
        <v>924</v>
      </c>
      <c r="G749" s="68" t="s">
        <v>2603</v>
      </c>
      <c r="H749" s="68"/>
    </row>
    <row r="750" spans="3:8" x14ac:dyDescent="0.25">
      <c r="C750" s="69"/>
      <c r="D750" s="68"/>
      <c r="E750" s="67">
        <v>650</v>
      </c>
      <c r="F750" s="67" t="s">
        <v>925</v>
      </c>
      <c r="G750" s="68" t="s">
        <v>2604</v>
      </c>
      <c r="H750" s="68"/>
    </row>
    <row r="751" spans="3:8" x14ac:dyDescent="0.25">
      <c r="C751" s="69"/>
      <c r="D751" s="68"/>
      <c r="E751" s="67">
        <v>660</v>
      </c>
      <c r="F751" s="67" t="s">
        <v>926</v>
      </c>
      <c r="G751" s="68" t="s">
        <v>2605</v>
      </c>
      <c r="H751" s="68"/>
    </row>
    <row r="752" spans="3:8" x14ac:dyDescent="0.25">
      <c r="C752" s="69"/>
      <c r="D752" s="68"/>
      <c r="E752" s="67">
        <v>691</v>
      </c>
      <c r="F752" s="67" t="s">
        <v>927</v>
      </c>
      <c r="G752" s="68" t="s">
        <v>2606</v>
      </c>
      <c r="H752" s="68"/>
    </row>
    <row r="753" spans="3:8" x14ac:dyDescent="0.25">
      <c r="C753" s="69"/>
      <c r="D753" s="68"/>
      <c r="E753" s="67">
        <v>693</v>
      </c>
      <c r="F753" s="67" t="s">
        <v>928</v>
      </c>
      <c r="G753" s="68" t="s">
        <v>2607</v>
      </c>
      <c r="H753" s="68"/>
    </row>
    <row r="754" spans="3:8" x14ac:dyDescent="0.25">
      <c r="C754" s="69"/>
      <c r="D754" s="68"/>
      <c r="E754" s="67">
        <v>779</v>
      </c>
      <c r="F754" s="67" t="s">
        <v>929</v>
      </c>
      <c r="G754" s="68" t="s">
        <v>2608</v>
      </c>
      <c r="H754" s="68"/>
    </row>
    <row r="755" spans="3:8" x14ac:dyDescent="0.25">
      <c r="C755" s="69"/>
      <c r="D755" s="68"/>
      <c r="E755" s="67">
        <v>780</v>
      </c>
      <c r="F755" s="67" t="s">
        <v>930</v>
      </c>
      <c r="G755" s="68" t="s">
        <v>2609</v>
      </c>
      <c r="H755" s="68"/>
    </row>
    <row r="756" spans="3:8" x14ac:dyDescent="0.25">
      <c r="C756" s="69"/>
      <c r="D756" s="68"/>
      <c r="E756" s="67">
        <v>867</v>
      </c>
      <c r="F756" s="67" t="s">
        <v>931</v>
      </c>
      <c r="G756" s="68" t="s">
        <v>2610</v>
      </c>
      <c r="H756" s="68"/>
    </row>
    <row r="757" spans="3:8" x14ac:dyDescent="0.25">
      <c r="C757" s="69"/>
      <c r="D757" s="68"/>
      <c r="E757" s="67">
        <v>1</v>
      </c>
      <c r="F757" s="67" t="s">
        <v>932</v>
      </c>
      <c r="G757" s="68" t="s">
        <v>2611</v>
      </c>
      <c r="H757" s="68"/>
    </row>
    <row r="758" spans="3:8" x14ac:dyDescent="0.25">
      <c r="C758" s="69"/>
      <c r="D758" s="68"/>
      <c r="E758" s="67">
        <v>89</v>
      </c>
      <c r="F758" s="67" t="s">
        <v>933</v>
      </c>
      <c r="G758" s="68" t="s">
        <v>2612</v>
      </c>
      <c r="H758" s="68"/>
    </row>
    <row r="759" spans="3:8" x14ac:dyDescent="0.25">
      <c r="C759" s="69"/>
      <c r="D759" s="68"/>
      <c r="E759" s="67">
        <v>500</v>
      </c>
      <c r="F759" s="67" t="s">
        <v>934</v>
      </c>
      <c r="G759" s="68" t="s">
        <v>2613</v>
      </c>
      <c r="H759" s="68"/>
    </row>
    <row r="760" spans="3:8" x14ac:dyDescent="0.25">
      <c r="C760" s="69"/>
      <c r="D760" s="68"/>
      <c r="E760" s="67">
        <v>501</v>
      </c>
      <c r="F760" s="67" t="s">
        <v>935</v>
      </c>
      <c r="G760" s="68" t="s">
        <v>2614</v>
      </c>
      <c r="H760" s="68"/>
    </row>
    <row r="761" spans="3:8" x14ac:dyDescent="0.25">
      <c r="C761" s="69"/>
      <c r="D761" s="68"/>
      <c r="E761" s="67">
        <v>555</v>
      </c>
      <c r="F761" s="67" t="s">
        <v>936</v>
      </c>
      <c r="G761" s="68" t="s">
        <v>2615</v>
      </c>
      <c r="H761" s="68"/>
    </row>
    <row r="762" spans="3:8" x14ac:dyDescent="0.25">
      <c r="C762" s="69"/>
      <c r="D762" s="68"/>
      <c r="E762" s="67">
        <v>632</v>
      </c>
      <c r="F762" s="67" t="s">
        <v>937</v>
      </c>
      <c r="G762" s="68" t="s">
        <v>2616</v>
      </c>
      <c r="H762" s="68"/>
    </row>
    <row r="763" spans="3:8" x14ac:dyDescent="0.25">
      <c r="C763" s="69"/>
      <c r="D763" s="68"/>
      <c r="E763" s="67">
        <v>634</v>
      </c>
      <c r="F763" s="67" t="s">
        <v>938</v>
      </c>
      <c r="G763" s="68" t="s">
        <v>2617</v>
      </c>
      <c r="H763" s="68"/>
    </row>
    <row r="764" spans="3:8" x14ac:dyDescent="0.25">
      <c r="C764" s="69"/>
      <c r="D764" s="68"/>
      <c r="E764" s="67">
        <v>645</v>
      </c>
      <c r="F764" s="67" t="s">
        <v>939</v>
      </c>
      <c r="G764" s="68" t="s">
        <v>2618</v>
      </c>
      <c r="H764" s="68"/>
    </row>
    <row r="765" spans="3:8" x14ac:dyDescent="0.25">
      <c r="C765" s="69"/>
      <c r="D765" s="68"/>
      <c r="E765" s="67">
        <v>691</v>
      </c>
      <c r="F765" s="67" t="s">
        <v>940</v>
      </c>
      <c r="G765" s="68" t="s">
        <v>2619</v>
      </c>
      <c r="H765" s="68"/>
    </row>
    <row r="766" spans="3:8" x14ac:dyDescent="0.25">
      <c r="C766" s="69"/>
      <c r="D766" s="68"/>
      <c r="E766" s="67">
        <v>692</v>
      </c>
      <c r="F766" s="67" t="s">
        <v>941</v>
      </c>
      <c r="G766" s="68" t="s">
        <v>2620</v>
      </c>
      <c r="H766" s="68"/>
    </row>
    <row r="767" spans="3:8" x14ac:dyDescent="0.25">
      <c r="C767" s="69"/>
      <c r="D767" s="68"/>
      <c r="E767" s="67">
        <v>735</v>
      </c>
      <c r="F767" s="67" t="s">
        <v>942</v>
      </c>
      <c r="G767" s="68" t="s">
        <v>2621</v>
      </c>
      <c r="H767" s="68"/>
    </row>
    <row r="768" spans="3:8" x14ac:dyDescent="0.25">
      <c r="C768" s="69"/>
      <c r="D768" s="68"/>
      <c r="E768" s="67">
        <v>736</v>
      </c>
      <c r="F768" s="67" t="s">
        <v>943</v>
      </c>
      <c r="G768" s="68" t="s">
        <v>2622</v>
      </c>
      <c r="H768" s="68"/>
    </row>
    <row r="769" spans="3:8" x14ac:dyDescent="0.25">
      <c r="C769" s="69"/>
      <c r="D769" s="68"/>
      <c r="E769" s="67">
        <v>1</v>
      </c>
      <c r="F769" s="67" t="s">
        <v>944</v>
      </c>
      <c r="G769" s="68" t="s">
        <v>2623</v>
      </c>
      <c r="H769" s="68"/>
    </row>
    <row r="770" spans="3:8" x14ac:dyDescent="0.25">
      <c r="C770" s="69"/>
      <c r="D770" s="68"/>
      <c r="E770" s="67">
        <v>177</v>
      </c>
      <c r="F770" s="67" t="s">
        <v>945</v>
      </c>
      <c r="G770" s="68" t="s">
        <v>2624</v>
      </c>
      <c r="H770" s="68"/>
    </row>
    <row r="771" spans="3:8" x14ac:dyDescent="0.25">
      <c r="C771" s="69"/>
      <c r="D771" s="68"/>
      <c r="E771" s="67">
        <v>178</v>
      </c>
      <c r="F771" s="67" t="s">
        <v>946</v>
      </c>
      <c r="G771" s="68" t="s">
        <v>2625</v>
      </c>
      <c r="H771" s="68"/>
    </row>
    <row r="772" spans="3:8" x14ac:dyDescent="0.25">
      <c r="C772" s="69"/>
      <c r="D772" s="68"/>
      <c r="E772" s="67">
        <v>500</v>
      </c>
      <c r="F772" s="67" t="s">
        <v>947</v>
      </c>
      <c r="G772" s="68" t="s">
        <v>2626</v>
      </c>
      <c r="H772" s="68"/>
    </row>
    <row r="773" spans="3:8" x14ac:dyDescent="0.25">
      <c r="C773" s="69"/>
      <c r="D773" s="68"/>
      <c r="E773" s="67">
        <v>1</v>
      </c>
      <c r="F773" s="67" t="s">
        <v>948</v>
      </c>
      <c r="G773" s="68" t="s">
        <v>2627</v>
      </c>
      <c r="H773" s="68"/>
    </row>
    <row r="774" spans="3:8" x14ac:dyDescent="0.25">
      <c r="C774" s="69"/>
      <c r="D774" s="68"/>
      <c r="E774" s="67">
        <v>2</v>
      </c>
      <c r="F774" s="67" t="s">
        <v>949</v>
      </c>
      <c r="G774" s="68" t="s">
        <v>2628</v>
      </c>
      <c r="H774" s="68"/>
    </row>
    <row r="775" spans="3:8" x14ac:dyDescent="0.25">
      <c r="C775" s="69"/>
      <c r="D775" s="68"/>
      <c r="E775" s="67">
        <v>45</v>
      </c>
      <c r="F775" s="67" t="s">
        <v>950</v>
      </c>
      <c r="G775" s="68" t="s">
        <v>2629</v>
      </c>
      <c r="H775" s="68"/>
    </row>
    <row r="776" spans="3:8" x14ac:dyDescent="0.25">
      <c r="C776" s="69"/>
      <c r="D776" s="68"/>
      <c r="E776" s="67">
        <v>46</v>
      </c>
      <c r="F776" s="67" t="s">
        <v>951</v>
      </c>
      <c r="G776" s="68" t="s">
        <v>2630</v>
      </c>
      <c r="H776" s="68"/>
    </row>
    <row r="777" spans="3:8" x14ac:dyDescent="0.25">
      <c r="C777" s="69"/>
      <c r="D777" s="68"/>
      <c r="E777" s="67">
        <v>89</v>
      </c>
      <c r="F777" s="67" t="s">
        <v>952</v>
      </c>
      <c r="G777" s="68" t="s">
        <v>2631</v>
      </c>
      <c r="H777" s="68"/>
    </row>
    <row r="778" spans="3:8" x14ac:dyDescent="0.25">
      <c r="C778" s="69"/>
      <c r="D778" s="68"/>
      <c r="E778" s="67">
        <v>90</v>
      </c>
      <c r="F778" s="67" t="s">
        <v>953</v>
      </c>
      <c r="G778" s="68" t="s">
        <v>2632</v>
      </c>
      <c r="H778" s="68"/>
    </row>
    <row r="779" spans="3:8" x14ac:dyDescent="0.25">
      <c r="C779" s="69"/>
      <c r="D779" s="68"/>
      <c r="E779" s="67">
        <v>91</v>
      </c>
      <c r="F779" s="67" t="s">
        <v>954</v>
      </c>
      <c r="G779" s="68" t="s">
        <v>2633</v>
      </c>
      <c r="H779" s="68"/>
    </row>
    <row r="780" spans="3:8" x14ac:dyDescent="0.25">
      <c r="C780" s="69"/>
      <c r="D780" s="68"/>
      <c r="E780" s="67">
        <v>92</v>
      </c>
      <c r="F780" s="67" t="s">
        <v>955</v>
      </c>
      <c r="G780" s="68" t="s">
        <v>2634</v>
      </c>
      <c r="H780" s="68"/>
    </row>
    <row r="781" spans="3:8" x14ac:dyDescent="0.25">
      <c r="C781" s="69"/>
      <c r="D781" s="68"/>
      <c r="E781" s="67">
        <v>133</v>
      </c>
      <c r="F781" s="67" t="s">
        <v>956</v>
      </c>
      <c r="G781" s="68" t="s">
        <v>2635</v>
      </c>
      <c r="H781" s="68"/>
    </row>
    <row r="782" spans="3:8" x14ac:dyDescent="0.25">
      <c r="C782" s="69"/>
      <c r="D782" s="68"/>
      <c r="E782" s="67">
        <v>177</v>
      </c>
      <c r="F782" s="67" t="s">
        <v>957</v>
      </c>
      <c r="G782" s="68" t="s">
        <v>2636</v>
      </c>
      <c r="H782" s="68"/>
    </row>
    <row r="783" spans="3:8" x14ac:dyDescent="0.25">
      <c r="C783" s="69"/>
      <c r="D783" s="68"/>
      <c r="E783" s="67">
        <v>221</v>
      </c>
      <c r="F783" s="67" t="s">
        <v>958</v>
      </c>
      <c r="G783" s="68" t="s">
        <v>2637</v>
      </c>
      <c r="H783" s="68"/>
    </row>
    <row r="784" spans="3:8" x14ac:dyDescent="0.25">
      <c r="C784" s="69"/>
      <c r="D784" s="68"/>
      <c r="E784" s="67">
        <v>222</v>
      </c>
      <c r="F784" s="67" t="s">
        <v>959</v>
      </c>
      <c r="G784" s="68" t="s">
        <v>2638</v>
      </c>
      <c r="H784" s="68"/>
    </row>
    <row r="785" spans="3:8" x14ac:dyDescent="0.25">
      <c r="C785" s="69"/>
      <c r="D785" s="68"/>
      <c r="E785" s="67">
        <v>223</v>
      </c>
      <c r="F785" s="67" t="s">
        <v>960</v>
      </c>
      <c r="G785" s="68" t="s">
        <v>2639</v>
      </c>
      <c r="H785" s="68"/>
    </row>
    <row r="786" spans="3:8" x14ac:dyDescent="0.25">
      <c r="C786" s="69"/>
      <c r="D786" s="68"/>
      <c r="E786" s="67">
        <v>224</v>
      </c>
      <c r="F786" s="67" t="s">
        <v>961</v>
      </c>
      <c r="G786" s="68" t="s">
        <v>2640</v>
      </c>
      <c r="H786" s="68"/>
    </row>
    <row r="787" spans="3:8" x14ac:dyDescent="0.25">
      <c r="C787" s="69"/>
      <c r="D787" s="68"/>
      <c r="E787" s="67">
        <v>225</v>
      </c>
      <c r="F787" s="67" t="s">
        <v>962</v>
      </c>
      <c r="G787" s="68" t="s">
        <v>2641</v>
      </c>
      <c r="H787" s="68"/>
    </row>
    <row r="788" spans="3:8" x14ac:dyDescent="0.25">
      <c r="C788" s="69"/>
      <c r="D788" s="68"/>
      <c r="E788" s="67">
        <v>226</v>
      </c>
      <c r="F788" s="67" t="s">
        <v>963</v>
      </c>
      <c r="G788" s="68" t="s">
        <v>2642</v>
      </c>
      <c r="H788" s="68"/>
    </row>
    <row r="789" spans="3:8" x14ac:dyDescent="0.25">
      <c r="C789" s="69"/>
      <c r="D789" s="68"/>
      <c r="E789" s="67">
        <v>227</v>
      </c>
      <c r="F789" s="67" t="s">
        <v>964</v>
      </c>
      <c r="G789" s="68" t="s">
        <v>2643</v>
      </c>
      <c r="H789" s="68"/>
    </row>
    <row r="790" spans="3:8" x14ac:dyDescent="0.25">
      <c r="C790" s="69"/>
      <c r="D790" s="68"/>
      <c r="E790" s="67">
        <v>265</v>
      </c>
      <c r="F790" s="67" t="s">
        <v>965</v>
      </c>
      <c r="G790" s="68" t="s">
        <v>2644</v>
      </c>
      <c r="H790" s="68"/>
    </row>
    <row r="791" spans="3:8" x14ac:dyDescent="0.25">
      <c r="C791" s="69"/>
      <c r="D791" s="68"/>
      <c r="E791" s="67">
        <v>266</v>
      </c>
      <c r="F791" s="67" t="s">
        <v>966</v>
      </c>
      <c r="G791" s="68" t="s">
        <v>2645</v>
      </c>
      <c r="H791" s="68"/>
    </row>
    <row r="792" spans="3:8" x14ac:dyDescent="0.25">
      <c r="C792" s="69"/>
      <c r="D792" s="68"/>
      <c r="E792" s="67">
        <v>456</v>
      </c>
      <c r="F792" s="67" t="s">
        <v>967</v>
      </c>
      <c r="G792" s="68" t="s">
        <v>2646</v>
      </c>
      <c r="H792" s="68"/>
    </row>
    <row r="793" spans="3:8" x14ac:dyDescent="0.25">
      <c r="C793" s="69"/>
      <c r="D793" s="68"/>
      <c r="E793" s="67">
        <v>500</v>
      </c>
      <c r="F793" s="67" t="s">
        <v>968</v>
      </c>
      <c r="G793" s="68" t="s">
        <v>2647</v>
      </c>
      <c r="H793" s="68"/>
    </row>
    <row r="794" spans="3:8" x14ac:dyDescent="0.25">
      <c r="C794" s="69"/>
      <c r="D794" s="68"/>
      <c r="E794" s="67">
        <v>501</v>
      </c>
      <c r="F794" s="67" t="s">
        <v>969</v>
      </c>
      <c r="G794" s="68" t="s">
        <v>2648</v>
      </c>
      <c r="H794" s="68"/>
    </row>
    <row r="795" spans="3:8" x14ac:dyDescent="0.25">
      <c r="C795" s="69"/>
      <c r="D795" s="68"/>
      <c r="E795" s="67">
        <v>502</v>
      </c>
      <c r="F795" s="67" t="s">
        <v>970</v>
      </c>
      <c r="G795" s="68" t="s">
        <v>2649</v>
      </c>
      <c r="H795" s="68"/>
    </row>
    <row r="796" spans="3:8" x14ac:dyDescent="0.25">
      <c r="C796" s="69"/>
      <c r="D796" s="68"/>
      <c r="E796" s="67">
        <v>503</v>
      </c>
      <c r="F796" s="67" t="s">
        <v>971</v>
      </c>
      <c r="G796" s="68" t="s">
        <v>2650</v>
      </c>
      <c r="H796" s="68"/>
    </row>
    <row r="797" spans="3:8" x14ac:dyDescent="0.25">
      <c r="C797" s="69"/>
      <c r="D797" s="68"/>
      <c r="E797" s="67">
        <v>504</v>
      </c>
      <c r="F797" s="67" t="s">
        <v>972</v>
      </c>
      <c r="G797" s="68" t="s">
        <v>2651</v>
      </c>
      <c r="H797" s="68"/>
    </row>
    <row r="798" spans="3:8" x14ac:dyDescent="0.25">
      <c r="C798" s="69"/>
      <c r="D798" s="68"/>
      <c r="E798" s="67">
        <v>632</v>
      </c>
      <c r="F798" s="67" t="s">
        <v>973</v>
      </c>
      <c r="G798" s="68" t="s">
        <v>2652</v>
      </c>
      <c r="H798" s="68"/>
    </row>
    <row r="799" spans="3:8" x14ac:dyDescent="0.25">
      <c r="C799" s="69"/>
      <c r="D799" s="68"/>
      <c r="E799" s="67">
        <v>633</v>
      </c>
      <c r="F799" s="67" t="s">
        <v>974</v>
      </c>
      <c r="G799" s="68" t="s">
        <v>2653</v>
      </c>
      <c r="H799" s="68"/>
    </row>
    <row r="800" spans="3:8" x14ac:dyDescent="0.25">
      <c r="C800" s="69"/>
      <c r="D800" s="68"/>
      <c r="E800" s="67">
        <v>634</v>
      </c>
      <c r="F800" s="67" t="s">
        <v>975</v>
      </c>
      <c r="G800" s="68" t="s">
        <v>2654</v>
      </c>
      <c r="H800" s="68"/>
    </row>
    <row r="801" spans="3:8" x14ac:dyDescent="0.25">
      <c r="C801" s="69"/>
      <c r="D801" s="68"/>
      <c r="E801" s="67">
        <v>635</v>
      </c>
      <c r="F801" s="67" t="s">
        <v>976</v>
      </c>
      <c r="G801" s="68" t="s">
        <v>2655</v>
      </c>
      <c r="H801" s="68"/>
    </row>
    <row r="802" spans="3:8" x14ac:dyDescent="0.25">
      <c r="C802" s="69"/>
      <c r="D802" s="68"/>
      <c r="E802" s="67">
        <v>636</v>
      </c>
      <c r="F802" s="67" t="s">
        <v>977</v>
      </c>
      <c r="G802" s="68" t="s">
        <v>2656</v>
      </c>
      <c r="H802" s="68"/>
    </row>
    <row r="803" spans="3:8" x14ac:dyDescent="0.25">
      <c r="C803" s="69"/>
      <c r="D803" s="68"/>
      <c r="E803" s="67">
        <v>637</v>
      </c>
      <c r="F803" s="67" t="s">
        <v>978</v>
      </c>
      <c r="G803" s="68" t="s">
        <v>2657</v>
      </c>
      <c r="H803" s="68"/>
    </row>
    <row r="804" spans="3:8" x14ac:dyDescent="0.25">
      <c r="C804" s="69"/>
      <c r="D804" s="68"/>
      <c r="E804" s="67">
        <v>691</v>
      </c>
      <c r="F804" s="67" t="s">
        <v>979</v>
      </c>
      <c r="G804" s="68" t="s">
        <v>2658</v>
      </c>
      <c r="H804" s="68"/>
    </row>
    <row r="805" spans="3:8" x14ac:dyDescent="0.25">
      <c r="C805" s="69"/>
      <c r="D805" s="68"/>
      <c r="E805" s="67">
        <v>735</v>
      </c>
      <c r="F805" s="67" t="s">
        <v>980</v>
      </c>
      <c r="G805" s="68" t="s">
        <v>2659</v>
      </c>
      <c r="H805" s="68"/>
    </row>
    <row r="806" spans="3:8" x14ac:dyDescent="0.25">
      <c r="C806" s="69"/>
      <c r="D806" s="68"/>
      <c r="E806" s="67">
        <v>736</v>
      </c>
      <c r="F806" s="67" t="s">
        <v>981</v>
      </c>
      <c r="G806" s="68" t="s">
        <v>2660</v>
      </c>
      <c r="H806" s="68"/>
    </row>
    <row r="807" spans="3:8" x14ac:dyDescent="0.25">
      <c r="C807" s="69"/>
      <c r="D807" s="68"/>
      <c r="E807" s="67">
        <v>779</v>
      </c>
      <c r="F807" s="67" t="s">
        <v>982</v>
      </c>
      <c r="G807" s="68" t="s">
        <v>2661</v>
      </c>
      <c r="H807" s="68"/>
    </row>
    <row r="808" spans="3:8" x14ac:dyDescent="0.25">
      <c r="C808" s="69"/>
      <c r="D808" s="68"/>
      <c r="E808" s="67">
        <v>780</v>
      </c>
      <c r="F808" s="67" t="s">
        <v>983</v>
      </c>
      <c r="G808" s="68" t="s">
        <v>2662</v>
      </c>
      <c r="H808" s="68"/>
    </row>
    <row r="809" spans="3:8" x14ac:dyDescent="0.25">
      <c r="C809" s="69"/>
      <c r="D809" s="68"/>
      <c r="E809" s="67">
        <v>781</v>
      </c>
      <c r="F809" s="67" t="s">
        <v>984</v>
      </c>
      <c r="G809" s="68" t="s">
        <v>2663</v>
      </c>
      <c r="H809" s="68"/>
    </row>
    <row r="810" spans="3:8" x14ac:dyDescent="0.25">
      <c r="C810" s="69"/>
      <c r="D810" s="68"/>
      <c r="E810" s="67">
        <v>782</v>
      </c>
      <c r="F810" s="67" t="s">
        <v>985</v>
      </c>
      <c r="G810" s="68" t="s">
        <v>2664</v>
      </c>
      <c r="H810" s="68"/>
    </row>
    <row r="811" spans="3:8" x14ac:dyDescent="0.25">
      <c r="C811" s="69"/>
      <c r="D811" s="68"/>
      <c r="E811" s="67">
        <v>89</v>
      </c>
      <c r="F811" s="67" t="s">
        <v>986</v>
      </c>
      <c r="G811" s="68" t="s">
        <v>2665</v>
      </c>
      <c r="H811" s="68"/>
    </row>
    <row r="812" spans="3:8" x14ac:dyDescent="0.25">
      <c r="C812" s="69"/>
      <c r="D812" s="68"/>
      <c r="E812" s="67">
        <v>90</v>
      </c>
      <c r="F812" s="67" t="s">
        <v>953</v>
      </c>
      <c r="G812" s="68" t="s">
        <v>2666</v>
      </c>
      <c r="H812" s="68"/>
    </row>
    <row r="813" spans="3:8" x14ac:dyDescent="0.25">
      <c r="C813" s="69"/>
      <c r="D813" s="68"/>
      <c r="E813" s="67">
        <v>92</v>
      </c>
      <c r="F813" s="67" t="s">
        <v>987</v>
      </c>
      <c r="G813" s="68" t="s">
        <v>2667</v>
      </c>
      <c r="H813" s="68"/>
    </row>
    <row r="814" spans="3:8" x14ac:dyDescent="0.25">
      <c r="C814" s="69"/>
      <c r="D814" s="68"/>
      <c r="E814" s="67">
        <v>177</v>
      </c>
      <c r="F814" s="67" t="s">
        <v>988</v>
      </c>
      <c r="G814" s="68" t="s">
        <v>2668</v>
      </c>
      <c r="H814" s="68"/>
    </row>
    <row r="815" spans="3:8" x14ac:dyDescent="0.25">
      <c r="C815" s="69"/>
      <c r="D815" s="68"/>
      <c r="E815" s="67">
        <v>222</v>
      </c>
      <c r="F815" s="67" t="s">
        <v>989</v>
      </c>
      <c r="G815" s="68" t="s">
        <v>2669</v>
      </c>
      <c r="H815" s="68"/>
    </row>
    <row r="816" spans="3:8" x14ac:dyDescent="0.25">
      <c r="C816" s="69"/>
      <c r="D816" s="68"/>
      <c r="E816" s="67">
        <v>223</v>
      </c>
      <c r="F816" s="67" t="s">
        <v>990</v>
      </c>
      <c r="G816" s="68" t="s">
        <v>2670</v>
      </c>
      <c r="H816" s="68"/>
    </row>
    <row r="817" spans="3:8" x14ac:dyDescent="0.25">
      <c r="C817" s="69"/>
      <c r="D817" s="68"/>
      <c r="E817" s="67">
        <v>224</v>
      </c>
      <c r="F817" s="67" t="s">
        <v>991</v>
      </c>
      <c r="G817" s="68" t="s">
        <v>2671</v>
      </c>
      <c r="H817" s="68"/>
    </row>
    <row r="818" spans="3:8" x14ac:dyDescent="0.25">
      <c r="C818" s="69"/>
      <c r="D818" s="68"/>
      <c r="E818" s="67">
        <v>225</v>
      </c>
      <c r="F818" s="67" t="s">
        <v>992</v>
      </c>
      <c r="G818" s="68" t="s">
        <v>2672</v>
      </c>
      <c r="H818" s="68"/>
    </row>
    <row r="819" spans="3:8" x14ac:dyDescent="0.25">
      <c r="C819" s="69"/>
      <c r="D819" s="68"/>
      <c r="E819" s="67">
        <v>456</v>
      </c>
      <c r="F819" s="67" t="s">
        <v>993</v>
      </c>
      <c r="G819" s="68" t="s">
        <v>2673</v>
      </c>
      <c r="H819" s="68"/>
    </row>
    <row r="820" spans="3:8" x14ac:dyDescent="0.25">
      <c r="C820" s="69"/>
      <c r="D820" s="68"/>
      <c r="E820" s="67">
        <v>500</v>
      </c>
      <c r="F820" s="67" t="s">
        <v>994</v>
      </c>
      <c r="G820" s="68" t="s">
        <v>2674</v>
      </c>
      <c r="H820" s="68"/>
    </row>
    <row r="821" spans="3:8" x14ac:dyDescent="0.25">
      <c r="C821" s="69"/>
      <c r="D821" s="68"/>
      <c r="E821" s="67">
        <v>501</v>
      </c>
      <c r="F821" s="67" t="s">
        <v>995</v>
      </c>
      <c r="G821" s="68" t="s">
        <v>2675</v>
      </c>
      <c r="H821" s="68"/>
    </row>
    <row r="822" spans="3:8" x14ac:dyDescent="0.25">
      <c r="C822" s="69"/>
      <c r="D822" s="68"/>
      <c r="E822" s="67">
        <v>502</v>
      </c>
      <c r="F822" s="67" t="s">
        <v>996</v>
      </c>
      <c r="G822" s="68" t="s">
        <v>2676</v>
      </c>
      <c r="H822" s="68"/>
    </row>
    <row r="823" spans="3:8" x14ac:dyDescent="0.25">
      <c r="C823" s="69"/>
      <c r="D823" s="68"/>
      <c r="E823" s="67">
        <v>503</v>
      </c>
      <c r="F823" s="67" t="s">
        <v>997</v>
      </c>
      <c r="G823" s="68" t="s">
        <v>2677</v>
      </c>
      <c r="H823" s="68"/>
    </row>
    <row r="824" spans="3:8" x14ac:dyDescent="0.25">
      <c r="C824" s="69"/>
      <c r="D824" s="68"/>
      <c r="E824" s="67">
        <v>504</v>
      </c>
      <c r="F824" s="67" t="s">
        <v>998</v>
      </c>
      <c r="G824" s="68" t="s">
        <v>2678</v>
      </c>
      <c r="H824" s="68"/>
    </row>
    <row r="825" spans="3:8" x14ac:dyDescent="0.25">
      <c r="C825" s="69"/>
      <c r="D825" s="68"/>
      <c r="E825" s="67">
        <v>632</v>
      </c>
      <c r="F825" s="67" t="s">
        <v>999</v>
      </c>
      <c r="G825" s="68" t="s">
        <v>2679</v>
      </c>
      <c r="H825" s="68"/>
    </row>
    <row r="826" spans="3:8" x14ac:dyDescent="0.25">
      <c r="C826" s="69"/>
      <c r="D826" s="68"/>
      <c r="E826" s="67">
        <v>640</v>
      </c>
      <c r="F826" s="67" t="s">
        <v>1000</v>
      </c>
      <c r="G826" s="68" t="s">
        <v>2680</v>
      </c>
      <c r="H826" s="68"/>
    </row>
    <row r="827" spans="3:8" x14ac:dyDescent="0.25">
      <c r="C827" s="69"/>
      <c r="D827" s="68"/>
      <c r="E827" s="67">
        <v>656</v>
      </c>
      <c r="F827" s="67" t="s">
        <v>1001</v>
      </c>
      <c r="G827" s="68" t="s">
        <v>2681</v>
      </c>
      <c r="H827" s="68"/>
    </row>
    <row r="828" spans="3:8" x14ac:dyDescent="0.25">
      <c r="C828" s="69"/>
      <c r="D828" s="68"/>
      <c r="E828" s="67">
        <v>691</v>
      </c>
      <c r="F828" s="67" t="s">
        <v>1002</v>
      </c>
      <c r="G828" s="68" t="s">
        <v>2682</v>
      </c>
      <c r="H828" s="68"/>
    </row>
    <row r="829" spans="3:8" x14ac:dyDescent="0.25">
      <c r="C829" s="69"/>
      <c r="D829" s="68"/>
      <c r="E829" s="67">
        <v>735</v>
      </c>
      <c r="F829" s="67" t="s">
        <v>1003</v>
      </c>
      <c r="G829" s="68" t="s">
        <v>2683</v>
      </c>
      <c r="H829" s="68"/>
    </row>
    <row r="830" spans="3:8" x14ac:dyDescent="0.25">
      <c r="C830" s="69"/>
      <c r="D830" s="68"/>
      <c r="E830" s="67">
        <v>779</v>
      </c>
      <c r="F830" s="67" t="s">
        <v>1004</v>
      </c>
      <c r="G830" s="68" t="s">
        <v>2684</v>
      </c>
      <c r="H830" s="68"/>
    </row>
    <row r="831" spans="3:8" x14ac:dyDescent="0.25">
      <c r="C831" s="69"/>
      <c r="D831" s="68"/>
      <c r="E831" s="67">
        <v>780</v>
      </c>
      <c r="F831" s="67" t="s">
        <v>1005</v>
      </c>
      <c r="G831" s="68" t="s">
        <v>2685</v>
      </c>
      <c r="H831" s="68"/>
    </row>
    <row r="832" spans="3:8" x14ac:dyDescent="0.25">
      <c r="C832" s="69"/>
      <c r="D832" s="68"/>
      <c r="E832" s="67">
        <v>867</v>
      </c>
      <c r="F832" s="67" t="s">
        <v>1006</v>
      </c>
      <c r="G832" s="68" t="s">
        <v>2686</v>
      </c>
      <c r="H832" s="68"/>
    </row>
    <row r="833" spans="3:8" x14ac:dyDescent="0.25">
      <c r="C833" s="69"/>
      <c r="D833" s="68"/>
      <c r="E833" s="67">
        <v>1</v>
      </c>
      <c r="F833" s="67" t="s">
        <v>1007</v>
      </c>
      <c r="G833" s="68" t="s">
        <v>2687</v>
      </c>
      <c r="H833" s="68"/>
    </row>
    <row r="834" spans="3:8" x14ac:dyDescent="0.25">
      <c r="C834" s="69"/>
      <c r="D834" s="68"/>
      <c r="E834" s="67">
        <v>2</v>
      </c>
      <c r="F834" s="67" t="s">
        <v>1008</v>
      </c>
      <c r="G834" s="68" t="s">
        <v>2688</v>
      </c>
      <c r="H834" s="68"/>
    </row>
    <row r="835" spans="3:8" x14ac:dyDescent="0.25">
      <c r="C835" s="69"/>
      <c r="D835" s="68"/>
      <c r="E835" s="67">
        <v>47</v>
      </c>
      <c r="F835" s="67" t="s">
        <v>1009</v>
      </c>
      <c r="G835" s="68" t="s">
        <v>2689</v>
      </c>
      <c r="H835" s="68"/>
    </row>
    <row r="836" spans="3:8" x14ac:dyDescent="0.25">
      <c r="C836" s="69"/>
      <c r="D836" s="68"/>
      <c r="E836" s="67">
        <v>48</v>
      </c>
      <c r="F836" s="67" t="s">
        <v>1010</v>
      </c>
      <c r="G836" s="68" t="s">
        <v>2690</v>
      </c>
      <c r="H836" s="68"/>
    </row>
    <row r="837" spans="3:8" x14ac:dyDescent="0.25">
      <c r="C837" s="69"/>
      <c r="D837" s="68"/>
      <c r="E837" s="67">
        <v>49</v>
      </c>
      <c r="F837" s="67" t="s">
        <v>1011</v>
      </c>
      <c r="G837" s="68" t="s">
        <v>2691</v>
      </c>
      <c r="H837" s="68"/>
    </row>
    <row r="838" spans="3:8" x14ac:dyDescent="0.25">
      <c r="C838" s="69"/>
      <c r="D838" s="68"/>
      <c r="E838" s="67">
        <v>50</v>
      </c>
      <c r="F838" s="67" t="s">
        <v>1012</v>
      </c>
      <c r="G838" s="68" t="s">
        <v>2692</v>
      </c>
      <c r="H838" s="68"/>
    </row>
    <row r="839" spans="3:8" x14ac:dyDescent="0.25">
      <c r="C839" s="69"/>
      <c r="D839" s="68"/>
      <c r="E839" s="67">
        <v>51</v>
      </c>
      <c r="F839" s="67" t="s">
        <v>1013</v>
      </c>
      <c r="G839" s="68" t="s">
        <v>2693</v>
      </c>
      <c r="H839" s="68"/>
    </row>
    <row r="840" spans="3:8" x14ac:dyDescent="0.25">
      <c r="C840" s="69"/>
      <c r="D840" s="68"/>
      <c r="E840" s="67">
        <v>55</v>
      </c>
      <c r="F840" s="67" t="s">
        <v>1014</v>
      </c>
      <c r="G840" s="68" t="s">
        <v>2694</v>
      </c>
      <c r="H840" s="68"/>
    </row>
    <row r="841" spans="3:8" x14ac:dyDescent="0.25">
      <c r="C841" s="69"/>
      <c r="D841" s="68"/>
      <c r="E841" s="67">
        <v>90</v>
      </c>
      <c r="F841" s="67" t="s">
        <v>1015</v>
      </c>
      <c r="G841" s="68" t="s">
        <v>2695</v>
      </c>
      <c r="H841" s="68"/>
    </row>
    <row r="842" spans="3:8" x14ac:dyDescent="0.25">
      <c r="C842" s="69"/>
      <c r="D842" s="68"/>
      <c r="E842" s="67">
        <v>133</v>
      </c>
      <c r="F842" s="67" t="s">
        <v>1016</v>
      </c>
      <c r="G842" s="68" t="s">
        <v>2696</v>
      </c>
      <c r="H842" s="68"/>
    </row>
    <row r="843" spans="3:8" x14ac:dyDescent="0.25">
      <c r="C843" s="69"/>
      <c r="D843" s="68"/>
      <c r="E843" s="67">
        <v>221</v>
      </c>
      <c r="F843" s="67" t="s">
        <v>1017</v>
      </c>
      <c r="G843" s="68" t="s">
        <v>2697</v>
      </c>
      <c r="H843" s="68"/>
    </row>
    <row r="844" spans="3:8" x14ac:dyDescent="0.25">
      <c r="C844" s="69"/>
      <c r="D844" s="68"/>
      <c r="E844" s="67">
        <v>222</v>
      </c>
      <c r="F844" s="67" t="s">
        <v>1018</v>
      </c>
      <c r="G844" s="68" t="s">
        <v>2698</v>
      </c>
      <c r="H844" s="68"/>
    </row>
    <row r="845" spans="3:8" x14ac:dyDescent="0.25">
      <c r="C845" s="69"/>
      <c r="D845" s="68"/>
      <c r="E845" s="67">
        <v>266</v>
      </c>
      <c r="F845" s="67" t="s">
        <v>1019</v>
      </c>
      <c r="G845" s="68" t="s">
        <v>2699</v>
      </c>
      <c r="H845" s="68"/>
    </row>
    <row r="846" spans="3:8" x14ac:dyDescent="0.25">
      <c r="C846" s="69"/>
      <c r="D846" s="68"/>
      <c r="E846" s="67">
        <v>458</v>
      </c>
      <c r="F846" s="67" t="s">
        <v>1020</v>
      </c>
      <c r="G846" s="68" t="s">
        <v>2700</v>
      </c>
      <c r="H846" s="68"/>
    </row>
    <row r="847" spans="3:8" x14ac:dyDescent="0.25">
      <c r="C847" s="69"/>
      <c r="D847" s="68"/>
      <c r="E847" s="67">
        <v>501</v>
      </c>
      <c r="F847" s="67" t="s">
        <v>1021</v>
      </c>
      <c r="G847" s="68" t="s">
        <v>2701</v>
      </c>
      <c r="H847" s="68"/>
    </row>
    <row r="848" spans="3:8" x14ac:dyDescent="0.25">
      <c r="C848" s="69"/>
      <c r="D848" s="68"/>
      <c r="E848" s="67">
        <v>502</v>
      </c>
      <c r="F848" s="67" t="s">
        <v>1022</v>
      </c>
      <c r="G848" s="68" t="s">
        <v>2702</v>
      </c>
      <c r="H848" s="68"/>
    </row>
    <row r="849" spans="3:8" x14ac:dyDescent="0.25">
      <c r="C849" s="69"/>
      <c r="D849" s="68"/>
      <c r="E849" s="67">
        <v>503</v>
      </c>
      <c r="F849" s="67" t="s">
        <v>1023</v>
      </c>
      <c r="G849" s="68" t="s">
        <v>2703</v>
      </c>
      <c r="H849" s="68"/>
    </row>
    <row r="850" spans="3:8" x14ac:dyDescent="0.25">
      <c r="C850" s="69"/>
      <c r="D850" s="68"/>
      <c r="E850" s="67">
        <v>504</v>
      </c>
      <c r="F850" s="67" t="s">
        <v>1024</v>
      </c>
      <c r="G850" s="68" t="s">
        <v>2704</v>
      </c>
      <c r="H850" s="68"/>
    </row>
    <row r="851" spans="3:8" x14ac:dyDescent="0.25">
      <c r="C851" s="69"/>
      <c r="D851" s="68"/>
      <c r="E851" s="67">
        <v>505</v>
      </c>
      <c r="F851" s="67" t="s">
        <v>1025</v>
      </c>
      <c r="G851" s="68" t="s">
        <v>2705</v>
      </c>
      <c r="H851" s="68"/>
    </row>
    <row r="852" spans="3:8" x14ac:dyDescent="0.25">
      <c r="C852" s="69"/>
      <c r="D852" s="68"/>
      <c r="E852" s="67">
        <v>632</v>
      </c>
      <c r="F852" s="67" t="s">
        <v>1026</v>
      </c>
      <c r="G852" s="68" t="s">
        <v>2706</v>
      </c>
      <c r="H852" s="68"/>
    </row>
    <row r="853" spans="3:8" x14ac:dyDescent="0.25">
      <c r="C853" s="69"/>
      <c r="D853" s="68"/>
      <c r="E853" s="67">
        <v>633</v>
      </c>
      <c r="F853" s="67" t="s">
        <v>1027</v>
      </c>
      <c r="G853" s="68" t="s">
        <v>2707</v>
      </c>
      <c r="H853" s="68"/>
    </row>
    <row r="854" spans="3:8" x14ac:dyDescent="0.25">
      <c r="C854" s="69"/>
      <c r="D854" s="68"/>
      <c r="E854" s="67">
        <v>634</v>
      </c>
      <c r="F854" s="67" t="s">
        <v>1028</v>
      </c>
      <c r="G854" s="68" t="s">
        <v>2708</v>
      </c>
      <c r="H854" s="68"/>
    </row>
    <row r="855" spans="3:8" x14ac:dyDescent="0.25">
      <c r="C855" s="69"/>
      <c r="D855" s="68"/>
      <c r="E855" s="67">
        <v>635</v>
      </c>
      <c r="F855" s="67" t="s">
        <v>1029</v>
      </c>
      <c r="G855" s="68" t="s">
        <v>2709</v>
      </c>
      <c r="H855" s="68"/>
    </row>
    <row r="856" spans="3:8" x14ac:dyDescent="0.25">
      <c r="C856" s="69"/>
      <c r="D856" s="68"/>
      <c r="E856" s="67">
        <v>691</v>
      </c>
      <c r="F856" s="67" t="s">
        <v>1030</v>
      </c>
      <c r="G856" s="68" t="s">
        <v>2710</v>
      </c>
      <c r="H856" s="68"/>
    </row>
    <row r="857" spans="3:8" x14ac:dyDescent="0.25">
      <c r="C857" s="69"/>
      <c r="D857" s="68"/>
      <c r="E857" s="67">
        <v>735</v>
      </c>
      <c r="F857" s="67" t="s">
        <v>1031</v>
      </c>
      <c r="G857" s="68" t="s">
        <v>2711</v>
      </c>
      <c r="H857" s="68"/>
    </row>
    <row r="858" spans="3:8" x14ac:dyDescent="0.25">
      <c r="C858" s="69"/>
      <c r="D858" s="68"/>
      <c r="E858" s="67">
        <v>779</v>
      </c>
      <c r="F858" s="67" t="s">
        <v>1032</v>
      </c>
      <c r="G858" s="68" t="s">
        <v>2712</v>
      </c>
      <c r="H858" s="68"/>
    </row>
    <row r="859" spans="3:8" x14ac:dyDescent="0.25">
      <c r="C859" s="69"/>
      <c r="D859" s="68"/>
      <c r="E859" s="67">
        <v>133</v>
      </c>
      <c r="F859" s="67" t="s">
        <v>1033</v>
      </c>
      <c r="G859" s="68" t="s">
        <v>2713</v>
      </c>
      <c r="H859" s="68"/>
    </row>
    <row r="860" spans="3:8" x14ac:dyDescent="0.25">
      <c r="C860" s="69"/>
      <c r="D860" s="68"/>
      <c r="E860" s="67">
        <v>221</v>
      </c>
      <c r="F860" s="67" t="s">
        <v>1034</v>
      </c>
      <c r="G860" s="68" t="s">
        <v>2714</v>
      </c>
      <c r="H860" s="68"/>
    </row>
    <row r="861" spans="3:8" x14ac:dyDescent="0.25">
      <c r="C861" s="69"/>
      <c r="D861" s="68"/>
      <c r="E861" s="67">
        <v>222</v>
      </c>
      <c r="F861" s="67" t="s">
        <v>1035</v>
      </c>
      <c r="G861" s="68" t="s">
        <v>2715</v>
      </c>
      <c r="H861" s="68"/>
    </row>
    <row r="862" spans="3:8" x14ac:dyDescent="0.25">
      <c r="C862" s="69"/>
      <c r="D862" s="68"/>
      <c r="E862" s="67">
        <v>223</v>
      </c>
      <c r="F862" s="67" t="s">
        <v>1036</v>
      </c>
      <c r="G862" s="68" t="s">
        <v>2716</v>
      </c>
      <c r="H862" s="68"/>
    </row>
    <row r="863" spans="3:8" x14ac:dyDescent="0.25">
      <c r="C863" s="69"/>
      <c r="D863" s="68"/>
      <c r="E863" s="67">
        <v>224</v>
      </c>
      <c r="F863" s="67" t="s">
        <v>1037</v>
      </c>
      <c r="G863" s="68" t="s">
        <v>2717</v>
      </c>
      <c r="H863" s="68"/>
    </row>
    <row r="864" spans="3:8" x14ac:dyDescent="0.25">
      <c r="C864" s="69"/>
      <c r="D864" s="68"/>
      <c r="E864" s="67">
        <v>235</v>
      </c>
      <c r="F864" s="67" t="s">
        <v>1038</v>
      </c>
      <c r="G864" s="68" t="s">
        <v>2718</v>
      </c>
      <c r="H864" s="68"/>
    </row>
    <row r="865" spans="3:8" x14ac:dyDescent="0.25">
      <c r="C865" s="69"/>
      <c r="D865" s="68"/>
      <c r="E865" s="67">
        <v>779</v>
      </c>
      <c r="F865" s="67" t="s">
        <v>1039</v>
      </c>
      <c r="G865" s="68" t="s">
        <v>2719</v>
      </c>
      <c r="H865" s="68"/>
    </row>
    <row r="866" spans="3:8" x14ac:dyDescent="0.25">
      <c r="C866" s="69"/>
      <c r="D866" s="68"/>
      <c r="E866" s="67">
        <v>1</v>
      </c>
      <c r="F866" s="67" t="s">
        <v>1040</v>
      </c>
      <c r="G866" s="68" t="s">
        <v>2720</v>
      </c>
      <c r="H866" s="68"/>
    </row>
    <row r="867" spans="3:8" x14ac:dyDescent="0.25">
      <c r="C867" s="69"/>
      <c r="D867" s="68"/>
      <c r="E867" s="67">
        <v>89</v>
      </c>
      <c r="F867" s="67" t="s">
        <v>1041</v>
      </c>
      <c r="G867" s="68" t="s">
        <v>2721</v>
      </c>
      <c r="H867" s="68"/>
    </row>
    <row r="868" spans="3:8" x14ac:dyDescent="0.25">
      <c r="C868" s="69"/>
      <c r="D868" s="68"/>
      <c r="E868" s="67">
        <v>90</v>
      </c>
      <c r="F868" s="67" t="s">
        <v>1042</v>
      </c>
      <c r="G868" s="68" t="s">
        <v>2722</v>
      </c>
      <c r="H868" s="68"/>
    </row>
    <row r="869" spans="3:8" x14ac:dyDescent="0.25">
      <c r="C869" s="69"/>
      <c r="D869" s="68"/>
      <c r="E869" s="67">
        <v>91</v>
      </c>
      <c r="F869" s="67" t="s">
        <v>1043</v>
      </c>
      <c r="G869" s="68" t="s">
        <v>2723</v>
      </c>
      <c r="H869" s="68"/>
    </row>
    <row r="870" spans="3:8" x14ac:dyDescent="0.25">
      <c r="C870" s="69"/>
      <c r="D870" s="68"/>
      <c r="E870" s="67">
        <v>177</v>
      </c>
      <c r="F870" s="67" t="s">
        <v>1044</v>
      </c>
      <c r="G870" s="68" t="s">
        <v>2724</v>
      </c>
      <c r="H870" s="68"/>
    </row>
    <row r="871" spans="3:8" x14ac:dyDescent="0.25">
      <c r="C871" s="69"/>
      <c r="D871" s="68"/>
      <c r="E871" s="67">
        <v>221</v>
      </c>
      <c r="F871" s="67" t="s">
        <v>1045</v>
      </c>
      <c r="G871" s="68" t="s">
        <v>2725</v>
      </c>
      <c r="H871" s="68"/>
    </row>
    <row r="872" spans="3:8" x14ac:dyDescent="0.25">
      <c r="C872" s="69"/>
      <c r="D872" s="68"/>
      <c r="E872" s="67">
        <v>265</v>
      </c>
      <c r="F872" s="67" t="s">
        <v>1046</v>
      </c>
      <c r="G872" s="68" t="s">
        <v>2726</v>
      </c>
      <c r="H872" s="68"/>
    </row>
    <row r="873" spans="3:8" x14ac:dyDescent="0.25">
      <c r="C873" s="69"/>
      <c r="D873" s="68"/>
      <c r="E873" s="67">
        <v>456</v>
      </c>
      <c r="F873" s="67" t="s">
        <v>1047</v>
      </c>
      <c r="G873" s="68" t="s">
        <v>2727</v>
      </c>
      <c r="H873" s="68"/>
    </row>
    <row r="874" spans="3:8" x14ac:dyDescent="0.25">
      <c r="C874" s="69"/>
      <c r="D874" s="68"/>
      <c r="E874" s="67">
        <v>457</v>
      </c>
      <c r="F874" s="67" t="s">
        <v>1048</v>
      </c>
      <c r="G874" s="68" t="s">
        <v>2728</v>
      </c>
      <c r="H874" s="68"/>
    </row>
    <row r="875" spans="3:8" x14ac:dyDescent="0.25">
      <c r="C875" s="69"/>
      <c r="D875" s="68"/>
      <c r="E875" s="67">
        <v>500</v>
      </c>
      <c r="F875" s="67" t="s">
        <v>1049</v>
      </c>
      <c r="G875" s="68" t="s">
        <v>2729</v>
      </c>
      <c r="H875" s="68"/>
    </row>
    <row r="876" spans="3:8" x14ac:dyDescent="0.25">
      <c r="C876" s="69"/>
      <c r="D876" s="68"/>
      <c r="E876" s="67">
        <v>505</v>
      </c>
      <c r="F876" s="67" t="s">
        <v>1050</v>
      </c>
      <c r="G876" s="68" t="s">
        <v>2730</v>
      </c>
      <c r="H876" s="68"/>
    </row>
    <row r="877" spans="3:8" x14ac:dyDescent="0.25">
      <c r="C877" s="69"/>
      <c r="D877" s="68"/>
      <c r="E877" s="67">
        <v>632</v>
      </c>
      <c r="F877" s="67" t="s">
        <v>1051</v>
      </c>
      <c r="G877" s="68" t="s">
        <v>2731</v>
      </c>
      <c r="H877" s="68"/>
    </row>
    <row r="878" spans="3:8" x14ac:dyDescent="0.25">
      <c r="C878" s="69"/>
      <c r="D878" s="68"/>
      <c r="E878" s="67">
        <v>691</v>
      </c>
      <c r="F878" s="67" t="s">
        <v>1052</v>
      </c>
      <c r="G878" s="68" t="s">
        <v>2732</v>
      </c>
      <c r="H878" s="68"/>
    </row>
    <row r="879" spans="3:8" x14ac:dyDescent="0.25">
      <c r="C879" s="69"/>
      <c r="D879" s="68"/>
      <c r="E879" s="67">
        <v>692</v>
      </c>
      <c r="F879" s="67" t="s">
        <v>1053</v>
      </c>
      <c r="G879" s="68" t="s">
        <v>2733</v>
      </c>
      <c r="H879" s="68"/>
    </row>
    <row r="880" spans="3:8" x14ac:dyDescent="0.25">
      <c r="C880" s="69"/>
      <c r="D880" s="68"/>
      <c r="E880" s="67">
        <v>735</v>
      </c>
      <c r="F880" s="67" t="s">
        <v>1054</v>
      </c>
      <c r="G880" s="68" t="s">
        <v>2734</v>
      </c>
      <c r="H880" s="68"/>
    </row>
    <row r="881" spans="3:8" x14ac:dyDescent="0.25">
      <c r="C881" s="69"/>
      <c r="D881" s="68"/>
      <c r="E881" s="67">
        <v>779</v>
      </c>
      <c r="F881" s="67" t="s">
        <v>1055</v>
      </c>
      <c r="G881" s="68" t="s">
        <v>2735</v>
      </c>
      <c r="H881" s="68"/>
    </row>
    <row r="882" spans="3:8" x14ac:dyDescent="0.25">
      <c r="C882" s="69"/>
      <c r="D882" s="68"/>
      <c r="E882" s="67">
        <v>1</v>
      </c>
      <c r="F882" s="67" t="s">
        <v>1056</v>
      </c>
      <c r="G882" s="68" t="s">
        <v>2736</v>
      </c>
      <c r="H882" s="68"/>
    </row>
    <row r="883" spans="3:8" x14ac:dyDescent="0.25">
      <c r="C883" s="69"/>
      <c r="D883" s="68"/>
      <c r="E883" s="67">
        <v>2</v>
      </c>
      <c r="F883" s="67" t="s">
        <v>1057</v>
      </c>
      <c r="G883" s="68" t="s">
        <v>2737</v>
      </c>
      <c r="H883" s="68"/>
    </row>
    <row r="884" spans="3:8" x14ac:dyDescent="0.25">
      <c r="C884" s="69"/>
      <c r="D884" s="68"/>
      <c r="E884" s="67">
        <v>89</v>
      </c>
      <c r="F884" s="67" t="s">
        <v>1058</v>
      </c>
      <c r="G884" s="68" t="s">
        <v>2738</v>
      </c>
      <c r="H884" s="68"/>
    </row>
    <row r="885" spans="3:8" x14ac:dyDescent="0.25">
      <c r="C885" s="69"/>
      <c r="D885" s="68"/>
      <c r="E885" s="67">
        <v>90</v>
      </c>
      <c r="F885" s="67" t="s">
        <v>1059</v>
      </c>
      <c r="G885" s="68" t="s">
        <v>2739</v>
      </c>
      <c r="H885" s="68"/>
    </row>
    <row r="886" spans="3:8" x14ac:dyDescent="0.25">
      <c r="C886" s="69"/>
      <c r="D886" s="68"/>
      <c r="E886" s="67">
        <v>501</v>
      </c>
      <c r="F886" s="67" t="s">
        <v>1060</v>
      </c>
      <c r="G886" s="68" t="s">
        <v>2740</v>
      </c>
      <c r="H886" s="68"/>
    </row>
    <row r="887" spans="3:8" x14ac:dyDescent="0.25">
      <c r="C887" s="69"/>
      <c r="D887" s="68"/>
      <c r="E887" s="67">
        <v>5</v>
      </c>
      <c r="F887" s="67" t="s">
        <v>1061</v>
      </c>
      <c r="G887" s="68" t="s">
        <v>2741</v>
      </c>
      <c r="H887" s="68"/>
    </row>
    <row r="888" spans="3:8" x14ac:dyDescent="0.25">
      <c r="C888" s="69"/>
      <c r="D888" s="68"/>
      <c r="E888" s="67">
        <v>9</v>
      </c>
      <c r="F888" s="67" t="s">
        <v>1062</v>
      </c>
      <c r="G888" s="68" t="s">
        <v>2742</v>
      </c>
      <c r="H888" s="68"/>
    </row>
    <row r="889" spans="3:8" x14ac:dyDescent="0.25">
      <c r="C889" s="69"/>
      <c r="D889" s="68"/>
      <c r="E889" s="67">
        <v>1</v>
      </c>
      <c r="F889" s="67" t="s">
        <v>1063</v>
      </c>
      <c r="G889" s="68" t="s">
        <v>2743</v>
      </c>
      <c r="H889" s="68"/>
    </row>
    <row r="890" spans="3:8" x14ac:dyDescent="0.25">
      <c r="C890" s="69"/>
      <c r="D890" s="68"/>
      <c r="E890" s="67">
        <v>2</v>
      </c>
      <c r="F890" s="67" t="s">
        <v>1064</v>
      </c>
      <c r="G890" s="68" t="s">
        <v>2744</v>
      </c>
      <c r="H890" s="68"/>
    </row>
    <row r="891" spans="3:8" x14ac:dyDescent="0.25">
      <c r="C891" s="69"/>
      <c r="D891" s="68"/>
      <c r="E891" s="67">
        <v>3</v>
      </c>
      <c r="F891" s="67" t="s">
        <v>1065</v>
      </c>
      <c r="G891" s="68" t="s">
        <v>2745</v>
      </c>
      <c r="H891" s="68"/>
    </row>
    <row r="892" spans="3:8" x14ac:dyDescent="0.25">
      <c r="C892" s="69"/>
      <c r="D892" s="68"/>
      <c r="E892" s="67">
        <v>4</v>
      </c>
      <c r="F892" s="67" t="s">
        <v>1066</v>
      </c>
      <c r="G892" s="68" t="s">
        <v>2746</v>
      </c>
      <c r="H892" s="68"/>
    </row>
    <row r="893" spans="3:8" x14ac:dyDescent="0.25">
      <c r="C893" s="69"/>
      <c r="D893" s="68"/>
      <c r="E893" s="67">
        <v>5</v>
      </c>
      <c r="F893" s="67" t="s">
        <v>1067</v>
      </c>
      <c r="G893" s="68" t="s">
        <v>2747</v>
      </c>
      <c r="H893" s="68"/>
    </row>
    <row r="894" spans="3:8" x14ac:dyDescent="0.25">
      <c r="C894" s="69"/>
      <c r="D894" s="68"/>
      <c r="E894" s="67">
        <v>6</v>
      </c>
      <c r="F894" s="67" t="s">
        <v>1068</v>
      </c>
      <c r="G894" s="68" t="s">
        <v>2748</v>
      </c>
      <c r="H894" s="68"/>
    </row>
    <row r="895" spans="3:8" x14ac:dyDescent="0.25">
      <c r="C895" s="69"/>
      <c r="D895" s="68"/>
      <c r="E895" s="67">
        <v>45</v>
      </c>
      <c r="F895" s="67" t="s">
        <v>830</v>
      </c>
      <c r="G895" s="68" t="s">
        <v>2749</v>
      </c>
      <c r="H895" s="68"/>
    </row>
    <row r="896" spans="3:8" x14ac:dyDescent="0.25">
      <c r="C896" s="69"/>
      <c r="D896" s="68"/>
      <c r="E896" s="67">
        <v>46</v>
      </c>
      <c r="F896" s="67" t="s">
        <v>1069</v>
      </c>
      <c r="G896" s="68" t="s">
        <v>2750</v>
      </c>
      <c r="H896" s="68"/>
    </row>
    <row r="897" spans="3:8" x14ac:dyDescent="0.25">
      <c r="C897" s="69"/>
      <c r="D897" s="68"/>
      <c r="E897" s="67">
        <v>89</v>
      </c>
      <c r="F897" s="67" t="s">
        <v>1070</v>
      </c>
      <c r="G897" s="68" t="s">
        <v>2751</v>
      </c>
      <c r="H897" s="68"/>
    </row>
    <row r="898" spans="3:8" x14ac:dyDescent="0.25">
      <c r="C898" s="69"/>
      <c r="D898" s="68"/>
      <c r="E898" s="67">
        <v>90</v>
      </c>
      <c r="F898" s="67" t="s">
        <v>1071</v>
      </c>
      <c r="G898" s="68" t="s">
        <v>2752</v>
      </c>
      <c r="H898" s="68"/>
    </row>
    <row r="899" spans="3:8" x14ac:dyDescent="0.25">
      <c r="C899" s="69"/>
      <c r="D899" s="68"/>
      <c r="E899" s="67">
        <v>92</v>
      </c>
      <c r="F899" s="67" t="s">
        <v>1072</v>
      </c>
      <c r="G899" s="68" t="s">
        <v>2753</v>
      </c>
      <c r="H899" s="68"/>
    </row>
    <row r="900" spans="3:8" x14ac:dyDescent="0.25">
      <c r="C900" s="69"/>
      <c r="D900" s="68"/>
      <c r="E900" s="67">
        <v>93</v>
      </c>
      <c r="F900" s="67" t="s">
        <v>1073</v>
      </c>
      <c r="G900" s="68" t="s">
        <v>2754</v>
      </c>
      <c r="H900" s="68"/>
    </row>
    <row r="901" spans="3:8" x14ac:dyDescent="0.25">
      <c r="C901" s="69"/>
      <c r="D901" s="68"/>
      <c r="E901" s="67">
        <v>177</v>
      </c>
      <c r="F901" s="67" t="s">
        <v>1074</v>
      </c>
      <c r="G901" s="68" t="s">
        <v>2755</v>
      </c>
      <c r="H901" s="68"/>
    </row>
    <row r="902" spans="3:8" x14ac:dyDescent="0.25">
      <c r="C902" s="69"/>
      <c r="D902" s="68"/>
      <c r="E902" s="67">
        <v>178</v>
      </c>
      <c r="F902" s="67" t="s">
        <v>1075</v>
      </c>
      <c r="G902" s="68" t="s">
        <v>2756</v>
      </c>
      <c r="H902" s="68"/>
    </row>
    <row r="903" spans="3:8" x14ac:dyDescent="0.25">
      <c r="C903" s="69"/>
      <c r="D903" s="68"/>
      <c r="E903" s="67">
        <v>179</v>
      </c>
      <c r="F903" s="67" t="s">
        <v>1076</v>
      </c>
      <c r="G903" s="68" t="s">
        <v>2757</v>
      </c>
      <c r="H903" s="68"/>
    </row>
    <row r="904" spans="3:8" x14ac:dyDescent="0.25">
      <c r="C904" s="69"/>
      <c r="D904" s="68"/>
      <c r="E904" s="67">
        <v>221</v>
      </c>
      <c r="F904" s="67" t="s">
        <v>1077</v>
      </c>
      <c r="G904" s="68" t="s">
        <v>2758</v>
      </c>
      <c r="H904" s="68"/>
    </row>
    <row r="905" spans="3:8" x14ac:dyDescent="0.25">
      <c r="C905" s="69"/>
      <c r="D905" s="68"/>
      <c r="E905" s="67">
        <v>270</v>
      </c>
      <c r="F905" s="67" t="s">
        <v>1078</v>
      </c>
      <c r="G905" s="68" t="s">
        <v>2759</v>
      </c>
      <c r="H905" s="68"/>
    </row>
    <row r="906" spans="3:8" x14ac:dyDescent="0.25">
      <c r="C906" s="69"/>
      <c r="D906" s="68"/>
      <c r="E906" s="67">
        <v>353</v>
      </c>
      <c r="F906" s="67" t="s">
        <v>1079</v>
      </c>
      <c r="G906" s="68" t="s">
        <v>2760</v>
      </c>
      <c r="H906" s="68"/>
    </row>
    <row r="907" spans="3:8" x14ac:dyDescent="0.25">
      <c r="C907" s="69"/>
      <c r="D907" s="68"/>
      <c r="E907" s="67">
        <v>354</v>
      </c>
      <c r="F907" s="67" t="s">
        <v>1080</v>
      </c>
      <c r="G907" s="68" t="s">
        <v>2761</v>
      </c>
      <c r="H907" s="68"/>
    </row>
    <row r="908" spans="3:8" x14ac:dyDescent="0.25">
      <c r="C908" s="69"/>
      <c r="D908" s="68"/>
      <c r="E908" s="67">
        <v>500</v>
      </c>
      <c r="F908" s="67" t="s">
        <v>1081</v>
      </c>
      <c r="G908" s="68" t="s">
        <v>2762</v>
      </c>
      <c r="H908" s="68"/>
    </row>
    <row r="909" spans="3:8" x14ac:dyDescent="0.25">
      <c r="C909" s="69"/>
      <c r="D909" s="68"/>
      <c r="E909" s="67">
        <v>501</v>
      </c>
      <c r="F909" s="67" t="s">
        <v>1082</v>
      </c>
      <c r="G909" s="68" t="s">
        <v>2763</v>
      </c>
      <c r="H909" s="68"/>
    </row>
    <row r="910" spans="3:8" x14ac:dyDescent="0.25">
      <c r="C910" s="69"/>
      <c r="D910" s="68"/>
      <c r="E910" s="67">
        <v>502</v>
      </c>
      <c r="F910" s="67" t="s">
        <v>1083</v>
      </c>
      <c r="G910" s="68" t="s">
        <v>2764</v>
      </c>
      <c r="H910" s="68"/>
    </row>
    <row r="911" spans="3:8" x14ac:dyDescent="0.25">
      <c r="C911" s="69"/>
      <c r="D911" s="68"/>
      <c r="E911" s="67">
        <v>544</v>
      </c>
      <c r="F911" s="67" t="s">
        <v>1084</v>
      </c>
      <c r="G911" s="68" t="s">
        <v>2765</v>
      </c>
      <c r="H911" s="68"/>
    </row>
    <row r="912" spans="3:8" x14ac:dyDescent="0.25">
      <c r="C912" s="69"/>
      <c r="D912" s="68"/>
      <c r="E912" s="67">
        <v>633</v>
      </c>
      <c r="F912" s="67" t="s">
        <v>1085</v>
      </c>
      <c r="G912" s="68" t="s">
        <v>2766</v>
      </c>
      <c r="H912" s="68"/>
    </row>
    <row r="913" spans="3:8" x14ac:dyDescent="0.25">
      <c r="C913" s="69"/>
      <c r="D913" s="68"/>
      <c r="E913" s="67">
        <v>634</v>
      </c>
      <c r="F913" s="67" t="s">
        <v>1086</v>
      </c>
      <c r="G913" s="68" t="s">
        <v>2767</v>
      </c>
      <c r="H913" s="68"/>
    </row>
    <row r="914" spans="3:8" x14ac:dyDescent="0.25">
      <c r="C914" s="69"/>
      <c r="D914" s="68"/>
      <c r="E914" s="67">
        <v>635</v>
      </c>
      <c r="F914" s="67" t="s">
        <v>1087</v>
      </c>
      <c r="G914" s="68" t="s">
        <v>2768</v>
      </c>
      <c r="H914" s="68"/>
    </row>
    <row r="915" spans="3:8" x14ac:dyDescent="0.25">
      <c r="C915" s="69"/>
      <c r="D915" s="68"/>
      <c r="E915" s="67">
        <v>779</v>
      </c>
      <c r="F915" s="67" t="s">
        <v>1088</v>
      </c>
      <c r="G915" s="68" t="s">
        <v>2769</v>
      </c>
      <c r="H915" s="68"/>
    </row>
    <row r="916" spans="3:8" x14ac:dyDescent="0.25">
      <c r="C916" s="69"/>
      <c r="D916" s="68"/>
      <c r="E916" s="67">
        <v>780</v>
      </c>
      <c r="F916" s="67" t="s">
        <v>1089</v>
      </c>
      <c r="G916" s="68" t="s">
        <v>2770</v>
      </c>
      <c r="H916" s="68"/>
    </row>
    <row r="917" spans="3:8" x14ac:dyDescent="0.25">
      <c r="C917" s="69"/>
      <c r="D917" s="68"/>
      <c r="E917" s="67">
        <v>781</v>
      </c>
      <c r="F917" s="67" t="s">
        <v>1090</v>
      </c>
      <c r="G917" s="68" t="s">
        <v>2771</v>
      </c>
      <c r="H917" s="68"/>
    </row>
    <row r="918" spans="3:8" x14ac:dyDescent="0.25">
      <c r="C918" s="69"/>
      <c r="D918" s="68"/>
      <c r="E918" s="67">
        <v>785</v>
      </c>
      <c r="F918" s="67" t="s">
        <v>1091</v>
      </c>
      <c r="G918" s="68" t="s">
        <v>2772</v>
      </c>
      <c r="H918" s="68"/>
    </row>
    <row r="919" spans="3:8" x14ac:dyDescent="0.25">
      <c r="C919" s="69"/>
      <c r="D919" s="68"/>
      <c r="E919" s="67">
        <v>1</v>
      </c>
      <c r="F919" s="67" t="s">
        <v>1092</v>
      </c>
      <c r="G919" s="68" t="s">
        <v>2773</v>
      </c>
      <c r="H919" s="68"/>
    </row>
    <row r="920" spans="3:8" x14ac:dyDescent="0.25">
      <c r="C920" s="69"/>
      <c r="D920" s="68"/>
      <c r="E920" s="67">
        <v>89</v>
      </c>
      <c r="F920" s="67" t="s">
        <v>1093</v>
      </c>
      <c r="G920" s="68" t="s">
        <v>2774</v>
      </c>
      <c r="H920" s="68"/>
    </row>
    <row r="921" spans="3:8" x14ac:dyDescent="0.25">
      <c r="C921" s="69"/>
      <c r="D921" s="68"/>
      <c r="E921" s="67">
        <v>90</v>
      </c>
      <c r="F921" s="67" t="s">
        <v>1094</v>
      </c>
      <c r="G921" s="68" t="s">
        <v>2775</v>
      </c>
      <c r="H921" s="68"/>
    </row>
    <row r="922" spans="3:8" x14ac:dyDescent="0.25">
      <c r="C922" s="69"/>
      <c r="D922" s="68"/>
      <c r="E922" s="67">
        <v>91</v>
      </c>
      <c r="F922" s="67" t="s">
        <v>1095</v>
      </c>
      <c r="G922" s="68" t="s">
        <v>2776</v>
      </c>
      <c r="H922" s="68"/>
    </row>
    <row r="923" spans="3:8" x14ac:dyDescent="0.25">
      <c r="C923" s="69"/>
      <c r="D923" s="68"/>
      <c r="E923" s="67">
        <v>133</v>
      </c>
      <c r="F923" s="67" t="s">
        <v>1096</v>
      </c>
      <c r="G923" s="68" t="s">
        <v>2777</v>
      </c>
      <c r="H923" s="68"/>
    </row>
    <row r="924" spans="3:8" x14ac:dyDescent="0.25">
      <c r="C924" s="69"/>
      <c r="D924" s="68"/>
      <c r="E924" s="67">
        <v>177</v>
      </c>
      <c r="F924" s="67" t="s">
        <v>1097</v>
      </c>
      <c r="G924" s="68" t="s">
        <v>2778</v>
      </c>
      <c r="H924" s="68"/>
    </row>
    <row r="925" spans="3:8" x14ac:dyDescent="0.25">
      <c r="C925" s="69"/>
      <c r="D925" s="68"/>
      <c r="E925" s="67">
        <v>178</v>
      </c>
      <c r="F925" s="67" t="s">
        <v>1098</v>
      </c>
      <c r="G925" s="68" t="s">
        <v>2779</v>
      </c>
      <c r="H925" s="68"/>
    </row>
    <row r="926" spans="3:8" x14ac:dyDescent="0.25">
      <c r="C926" s="69"/>
      <c r="D926" s="68"/>
      <c r="E926" s="67">
        <v>221</v>
      </c>
      <c r="F926" s="67" t="s">
        <v>1099</v>
      </c>
      <c r="G926" s="68" t="s">
        <v>2780</v>
      </c>
      <c r="H926" s="68"/>
    </row>
    <row r="927" spans="3:8" x14ac:dyDescent="0.25">
      <c r="C927" s="69"/>
      <c r="D927" s="68"/>
      <c r="E927" s="67">
        <v>222</v>
      </c>
      <c r="F927" s="67" t="s">
        <v>1100</v>
      </c>
      <c r="G927" s="68" t="s">
        <v>2781</v>
      </c>
      <c r="H927" s="68"/>
    </row>
    <row r="928" spans="3:8" x14ac:dyDescent="0.25">
      <c r="C928" s="69"/>
      <c r="D928" s="68"/>
      <c r="E928" s="67">
        <v>223</v>
      </c>
      <c r="F928" s="67" t="s">
        <v>1101</v>
      </c>
      <c r="G928" s="68" t="s">
        <v>2782</v>
      </c>
      <c r="H928" s="68"/>
    </row>
    <row r="929" spans="3:8" x14ac:dyDescent="0.25">
      <c r="C929" s="69"/>
      <c r="D929" s="68"/>
      <c r="E929" s="67">
        <v>353</v>
      </c>
      <c r="F929" s="67" t="s">
        <v>1102</v>
      </c>
      <c r="G929" s="68" t="s">
        <v>2783</v>
      </c>
      <c r="H929" s="68"/>
    </row>
    <row r="930" spans="3:8" x14ac:dyDescent="0.25">
      <c r="C930" s="69"/>
      <c r="D930" s="68"/>
      <c r="E930" s="67">
        <v>354</v>
      </c>
      <c r="F930" s="67" t="s">
        <v>1103</v>
      </c>
      <c r="G930" s="68" t="s">
        <v>2784</v>
      </c>
      <c r="H930" s="68"/>
    </row>
    <row r="931" spans="3:8" x14ac:dyDescent="0.25">
      <c r="C931" s="69"/>
      <c r="D931" s="68"/>
      <c r="E931" s="67">
        <v>456</v>
      </c>
      <c r="F931" s="67" t="s">
        <v>1104</v>
      </c>
      <c r="G931" s="68" t="s">
        <v>2785</v>
      </c>
      <c r="H931" s="68"/>
    </row>
    <row r="932" spans="3:8" x14ac:dyDescent="0.25">
      <c r="C932" s="69"/>
      <c r="D932" s="68"/>
      <c r="E932" s="67">
        <v>457</v>
      </c>
      <c r="F932" s="67" t="s">
        <v>1105</v>
      </c>
      <c r="G932" s="68" t="s">
        <v>2786</v>
      </c>
      <c r="H932" s="68"/>
    </row>
    <row r="933" spans="3:8" x14ac:dyDescent="0.25">
      <c r="C933" s="69"/>
      <c r="D933" s="68"/>
      <c r="E933" s="67">
        <v>691</v>
      </c>
      <c r="F933" s="67" t="s">
        <v>1106</v>
      </c>
      <c r="G933" s="68" t="s">
        <v>2787</v>
      </c>
      <c r="H933" s="68"/>
    </row>
    <row r="934" spans="3:8" x14ac:dyDescent="0.25">
      <c r="C934" s="69"/>
      <c r="D934" s="68"/>
      <c r="E934" s="67">
        <v>705</v>
      </c>
      <c r="F934" s="67" t="s">
        <v>1107</v>
      </c>
      <c r="G934" s="68" t="s">
        <v>2788</v>
      </c>
      <c r="H934" s="68"/>
    </row>
    <row r="935" spans="3:8" x14ac:dyDescent="0.25">
      <c r="C935" s="69"/>
      <c r="D935" s="68"/>
      <c r="E935" s="67">
        <v>1</v>
      </c>
      <c r="F935" s="67" t="s">
        <v>1108</v>
      </c>
      <c r="G935" s="68" t="s">
        <v>2789</v>
      </c>
      <c r="H935" s="68"/>
    </row>
    <row r="936" spans="3:8" x14ac:dyDescent="0.25">
      <c r="C936" s="69"/>
      <c r="D936" s="68"/>
      <c r="E936" s="67">
        <v>2</v>
      </c>
      <c r="F936" s="67" t="s">
        <v>1109</v>
      </c>
      <c r="G936" s="68" t="s">
        <v>2790</v>
      </c>
      <c r="H936" s="68"/>
    </row>
    <row r="937" spans="3:8" x14ac:dyDescent="0.25">
      <c r="C937" s="69"/>
      <c r="D937" s="68"/>
      <c r="E937" s="67">
        <v>45</v>
      </c>
      <c r="F937" s="67" t="s">
        <v>1110</v>
      </c>
      <c r="G937" s="68" t="s">
        <v>2791</v>
      </c>
      <c r="H937" s="68"/>
    </row>
    <row r="938" spans="3:8" x14ac:dyDescent="0.25">
      <c r="C938" s="69"/>
      <c r="D938" s="68"/>
      <c r="E938" s="67">
        <v>89</v>
      </c>
      <c r="F938" s="67" t="s">
        <v>1111</v>
      </c>
      <c r="G938" s="68" t="s">
        <v>2792</v>
      </c>
      <c r="H938" s="68"/>
    </row>
    <row r="939" spans="3:8" x14ac:dyDescent="0.25">
      <c r="C939" s="69"/>
      <c r="D939" s="68"/>
      <c r="E939" s="67">
        <v>90</v>
      </c>
      <c r="F939" s="67" t="s">
        <v>1112</v>
      </c>
      <c r="G939" s="68" t="s">
        <v>2793</v>
      </c>
      <c r="H939" s="68"/>
    </row>
    <row r="940" spans="3:8" x14ac:dyDescent="0.25">
      <c r="C940" s="69"/>
      <c r="D940" s="68"/>
      <c r="E940" s="67">
        <v>91</v>
      </c>
      <c r="F940" s="67" t="s">
        <v>1113</v>
      </c>
      <c r="G940" s="68" t="s">
        <v>2794</v>
      </c>
      <c r="H940" s="68"/>
    </row>
    <row r="941" spans="3:8" x14ac:dyDescent="0.25">
      <c r="C941" s="69"/>
      <c r="D941" s="68"/>
      <c r="E941" s="67">
        <v>92</v>
      </c>
      <c r="F941" s="67" t="s">
        <v>1114</v>
      </c>
      <c r="G941" s="68" t="s">
        <v>2795</v>
      </c>
      <c r="H941" s="68"/>
    </row>
    <row r="942" spans="3:8" x14ac:dyDescent="0.25">
      <c r="C942" s="69"/>
      <c r="D942" s="68"/>
      <c r="E942" s="67">
        <v>93</v>
      </c>
      <c r="F942" s="67" t="s">
        <v>1115</v>
      </c>
      <c r="G942" s="68" t="s">
        <v>2796</v>
      </c>
      <c r="H942" s="68"/>
    </row>
    <row r="943" spans="3:8" x14ac:dyDescent="0.25">
      <c r="C943" s="69"/>
      <c r="D943" s="68"/>
      <c r="E943" s="67">
        <v>94</v>
      </c>
      <c r="F943" s="67" t="s">
        <v>1116</v>
      </c>
      <c r="G943" s="68" t="s">
        <v>2797</v>
      </c>
      <c r="H943" s="68"/>
    </row>
    <row r="944" spans="3:8" x14ac:dyDescent="0.25">
      <c r="C944" s="69"/>
      <c r="D944" s="68"/>
      <c r="E944" s="67">
        <v>95</v>
      </c>
      <c r="F944" s="67" t="s">
        <v>1117</v>
      </c>
      <c r="G944" s="68" t="s">
        <v>2798</v>
      </c>
      <c r="H944" s="68"/>
    </row>
    <row r="945" spans="3:8" x14ac:dyDescent="0.25">
      <c r="C945" s="69"/>
      <c r="D945" s="68"/>
      <c r="E945" s="67">
        <v>96</v>
      </c>
      <c r="F945" s="67" t="s">
        <v>1118</v>
      </c>
      <c r="G945" s="68" t="s">
        <v>2799</v>
      </c>
      <c r="H945" s="68"/>
    </row>
    <row r="946" spans="3:8" x14ac:dyDescent="0.25">
      <c r="C946" s="69"/>
      <c r="D946" s="68"/>
      <c r="E946" s="67">
        <v>97</v>
      </c>
      <c r="F946" s="67" t="s">
        <v>1119</v>
      </c>
      <c r="G946" s="68" t="s">
        <v>2800</v>
      </c>
      <c r="H946" s="68"/>
    </row>
    <row r="947" spans="3:8" x14ac:dyDescent="0.25">
      <c r="C947" s="69"/>
      <c r="D947" s="68"/>
      <c r="E947" s="67">
        <v>98</v>
      </c>
      <c r="F947" s="67" t="s">
        <v>1120</v>
      </c>
      <c r="G947" s="68" t="s">
        <v>2801</v>
      </c>
      <c r="H947" s="68"/>
    </row>
    <row r="948" spans="3:8" x14ac:dyDescent="0.25">
      <c r="C948" s="69"/>
      <c r="D948" s="68"/>
      <c r="E948" s="67">
        <v>221</v>
      </c>
      <c r="F948" s="67" t="s">
        <v>1121</v>
      </c>
      <c r="G948" s="68" t="s">
        <v>2802</v>
      </c>
      <c r="H948" s="68"/>
    </row>
    <row r="949" spans="3:8" x14ac:dyDescent="0.25">
      <c r="C949" s="69"/>
      <c r="D949" s="68"/>
      <c r="E949" s="67">
        <v>222</v>
      </c>
      <c r="F949" s="67" t="s">
        <v>1122</v>
      </c>
      <c r="G949" s="68" t="s">
        <v>2803</v>
      </c>
      <c r="H949" s="68"/>
    </row>
    <row r="950" spans="3:8" x14ac:dyDescent="0.25">
      <c r="C950" s="69"/>
      <c r="D950" s="68"/>
      <c r="E950" s="67">
        <v>456</v>
      </c>
      <c r="F950" s="67" t="s">
        <v>1123</v>
      </c>
      <c r="G950" s="68" t="s">
        <v>2804</v>
      </c>
      <c r="H950" s="68"/>
    </row>
    <row r="951" spans="3:8" x14ac:dyDescent="0.25">
      <c r="C951" s="69"/>
      <c r="D951" s="68"/>
      <c r="E951" s="67">
        <v>632</v>
      </c>
      <c r="F951" s="67" t="s">
        <v>1124</v>
      </c>
      <c r="G951" s="68" t="s">
        <v>2805</v>
      </c>
      <c r="H951" s="68"/>
    </row>
    <row r="952" spans="3:8" x14ac:dyDescent="0.25">
      <c r="C952" s="69"/>
      <c r="D952" s="68"/>
      <c r="E952" s="67">
        <v>691</v>
      </c>
      <c r="F952" s="67" t="s">
        <v>1125</v>
      </c>
      <c r="G952" s="68" t="s">
        <v>2806</v>
      </c>
      <c r="H952" s="68"/>
    </row>
    <row r="953" spans="3:8" x14ac:dyDescent="0.25">
      <c r="C953" s="69"/>
      <c r="D953" s="68"/>
      <c r="E953" s="67">
        <v>692</v>
      </c>
      <c r="F953" s="67" t="s">
        <v>1126</v>
      </c>
      <c r="G953" s="68" t="s">
        <v>2807</v>
      </c>
      <c r="H953" s="68"/>
    </row>
    <row r="954" spans="3:8" x14ac:dyDescent="0.25">
      <c r="C954" s="69"/>
      <c r="D954" s="68"/>
      <c r="E954" s="67">
        <v>695</v>
      </c>
      <c r="F954" s="67" t="s">
        <v>1127</v>
      </c>
      <c r="G954" s="68" t="s">
        <v>2808</v>
      </c>
      <c r="H954" s="68"/>
    </row>
    <row r="955" spans="3:8" x14ac:dyDescent="0.25">
      <c r="C955" s="69"/>
      <c r="D955" s="68"/>
      <c r="E955" s="67">
        <v>700</v>
      </c>
      <c r="F955" s="67" t="s">
        <v>1128</v>
      </c>
      <c r="G955" s="68" t="s">
        <v>2809</v>
      </c>
      <c r="H955" s="68"/>
    </row>
    <row r="956" spans="3:8" x14ac:dyDescent="0.25">
      <c r="C956" s="69"/>
      <c r="D956" s="68"/>
      <c r="E956" s="67">
        <v>779</v>
      </c>
      <c r="F956" s="67" t="s">
        <v>1129</v>
      </c>
      <c r="G956" s="68" t="s">
        <v>2810</v>
      </c>
      <c r="H956" s="68"/>
    </row>
    <row r="957" spans="3:8" x14ac:dyDescent="0.25">
      <c r="C957" s="69"/>
      <c r="D957" s="68"/>
      <c r="E957" s="67">
        <v>780</v>
      </c>
      <c r="F957" s="67" t="s">
        <v>1130</v>
      </c>
      <c r="G957" s="68" t="s">
        <v>2811</v>
      </c>
      <c r="H957" s="68"/>
    </row>
    <row r="958" spans="3:8" x14ac:dyDescent="0.25">
      <c r="C958" s="69"/>
      <c r="D958" s="68"/>
      <c r="E958" s="67">
        <v>781</v>
      </c>
      <c r="F958" s="67" t="s">
        <v>1131</v>
      </c>
      <c r="G958" s="68" t="s">
        <v>2812</v>
      </c>
      <c r="H958" s="68"/>
    </row>
    <row r="959" spans="3:8" x14ac:dyDescent="0.25">
      <c r="C959" s="69"/>
      <c r="D959" s="68"/>
      <c r="E959" s="67">
        <v>782</v>
      </c>
      <c r="F959" s="67" t="s">
        <v>1132</v>
      </c>
      <c r="G959" s="68" t="s">
        <v>2813</v>
      </c>
      <c r="H959" s="68"/>
    </row>
    <row r="960" spans="3:8" x14ac:dyDescent="0.25">
      <c r="C960" s="69"/>
      <c r="D960" s="68"/>
      <c r="E960" s="67">
        <v>783</v>
      </c>
      <c r="F960" s="67" t="s">
        <v>1133</v>
      </c>
      <c r="G960" s="68" t="s">
        <v>2814</v>
      </c>
      <c r="H960" s="68"/>
    </row>
    <row r="961" spans="3:8" x14ac:dyDescent="0.25">
      <c r="C961" s="69"/>
      <c r="D961" s="68"/>
      <c r="E961" s="67">
        <v>784</v>
      </c>
      <c r="F961" s="67" t="s">
        <v>1134</v>
      </c>
      <c r="G961" s="68" t="s">
        <v>2815</v>
      </c>
      <c r="H961" s="68"/>
    </row>
    <row r="962" spans="3:8" x14ac:dyDescent="0.25">
      <c r="C962" s="69"/>
      <c r="D962" s="68"/>
      <c r="E962" s="67">
        <v>867</v>
      </c>
      <c r="F962" s="67" t="s">
        <v>1135</v>
      </c>
      <c r="G962" s="68" t="s">
        <v>2816</v>
      </c>
      <c r="H962" s="68"/>
    </row>
    <row r="963" spans="3:8" x14ac:dyDescent="0.25">
      <c r="C963" s="69"/>
      <c r="D963" s="68"/>
      <c r="E963" s="67">
        <v>177</v>
      </c>
      <c r="F963" s="67" t="s">
        <v>1136</v>
      </c>
      <c r="G963" s="68" t="s">
        <v>2817</v>
      </c>
      <c r="H963" s="68"/>
    </row>
    <row r="964" spans="3:8" x14ac:dyDescent="0.25">
      <c r="C964" s="69"/>
      <c r="D964" s="68"/>
      <c r="E964" s="67">
        <v>867</v>
      </c>
      <c r="F964" s="67" t="s">
        <v>1137</v>
      </c>
      <c r="G964" s="68" t="s">
        <v>2818</v>
      </c>
      <c r="H964" s="68"/>
    </row>
    <row r="965" spans="3:8" x14ac:dyDescent="0.25">
      <c r="C965" s="69"/>
      <c r="D965" s="68"/>
      <c r="E965" s="67">
        <v>868</v>
      </c>
      <c r="F965" s="67" t="s">
        <v>1138</v>
      </c>
      <c r="G965" s="68" t="s">
        <v>2819</v>
      </c>
      <c r="H965" s="68"/>
    </row>
    <row r="966" spans="3:8" x14ac:dyDescent="0.25">
      <c r="C966" s="69"/>
      <c r="D966" s="68"/>
      <c r="E966" s="67">
        <v>900</v>
      </c>
      <c r="F966" s="67" t="s">
        <v>1139</v>
      </c>
      <c r="G966" s="68" t="s">
        <v>2820</v>
      </c>
      <c r="H966" s="68"/>
    </row>
    <row r="967" spans="3:8" x14ac:dyDescent="0.25">
      <c r="C967" s="69"/>
      <c r="D967" s="68"/>
      <c r="E967" s="67">
        <v>89</v>
      </c>
      <c r="F967" s="67" t="s">
        <v>1140</v>
      </c>
      <c r="G967" s="68" t="s">
        <v>2821</v>
      </c>
      <c r="H967" s="68"/>
    </row>
    <row r="968" spans="3:8" x14ac:dyDescent="0.25">
      <c r="C968" s="69"/>
      <c r="D968" s="68"/>
      <c r="E968" s="67">
        <v>133</v>
      </c>
      <c r="F968" s="67" t="s">
        <v>1141</v>
      </c>
      <c r="G968" s="68" t="s">
        <v>2822</v>
      </c>
      <c r="H968" s="68"/>
    </row>
    <row r="969" spans="3:8" x14ac:dyDescent="0.25">
      <c r="C969" s="69"/>
      <c r="D969" s="68"/>
      <c r="E969" s="67">
        <v>265</v>
      </c>
      <c r="F969" s="67" t="s">
        <v>1142</v>
      </c>
      <c r="G969" s="68" t="s">
        <v>2823</v>
      </c>
      <c r="H969" s="68"/>
    </row>
    <row r="970" spans="3:8" x14ac:dyDescent="0.25">
      <c r="C970" s="69"/>
      <c r="D970" s="68"/>
      <c r="E970" s="67">
        <v>510</v>
      </c>
      <c r="F970" s="67" t="s">
        <v>1143</v>
      </c>
      <c r="G970" s="68" t="s">
        <v>2824</v>
      </c>
      <c r="H970" s="68"/>
    </row>
    <row r="971" spans="3:8" x14ac:dyDescent="0.25">
      <c r="C971" s="69"/>
      <c r="D971" s="68"/>
      <c r="E971" s="67">
        <v>570</v>
      </c>
      <c r="F971" s="67" t="s">
        <v>1144</v>
      </c>
      <c r="G971" s="68" t="s">
        <v>2825</v>
      </c>
      <c r="H971" s="68"/>
    </row>
    <row r="972" spans="3:8" x14ac:dyDescent="0.25">
      <c r="C972" s="69"/>
      <c r="D972" s="68"/>
      <c r="E972" s="67">
        <v>779</v>
      </c>
      <c r="F972" s="67" t="s">
        <v>1145</v>
      </c>
      <c r="G972" s="68" t="s">
        <v>2826</v>
      </c>
      <c r="H972" s="68"/>
    </row>
    <row r="973" spans="3:8" x14ac:dyDescent="0.25">
      <c r="C973" s="69"/>
      <c r="D973" s="68"/>
      <c r="E973" s="67">
        <v>781</v>
      </c>
      <c r="F973" s="67" t="s">
        <v>1146</v>
      </c>
      <c r="G973" s="68" t="s">
        <v>2827</v>
      </c>
      <c r="H973" s="68"/>
    </row>
    <row r="974" spans="3:8" x14ac:dyDescent="0.25">
      <c r="C974" s="69"/>
      <c r="D974" s="68"/>
      <c r="E974" s="67">
        <v>785</v>
      </c>
      <c r="F974" s="67" t="s">
        <v>1147</v>
      </c>
      <c r="G974" s="68" t="s">
        <v>2828</v>
      </c>
      <c r="H974" s="68"/>
    </row>
    <row r="975" spans="3:8" x14ac:dyDescent="0.25">
      <c r="C975" s="69"/>
      <c r="D975" s="68"/>
      <c r="E975" s="67">
        <v>1</v>
      </c>
      <c r="F975" s="67" t="s">
        <v>1148</v>
      </c>
      <c r="G975" s="68" t="s">
        <v>2829</v>
      </c>
      <c r="H975" s="68"/>
    </row>
    <row r="976" spans="3:8" x14ac:dyDescent="0.25">
      <c r="C976" s="69"/>
      <c r="D976" s="68"/>
      <c r="E976" s="67">
        <v>2</v>
      </c>
      <c r="F976" s="67" t="s">
        <v>1149</v>
      </c>
      <c r="G976" s="68" t="s">
        <v>2830</v>
      </c>
      <c r="H976" s="68"/>
    </row>
    <row r="977" spans="3:8" x14ac:dyDescent="0.25">
      <c r="C977" s="69"/>
      <c r="D977" s="68"/>
      <c r="E977" s="67">
        <v>1</v>
      </c>
      <c r="F977" s="67" t="s">
        <v>1150</v>
      </c>
      <c r="G977" s="68" t="s">
        <v>2831</v>
      </c>
      <c r="H977" s="68"/>
    </row>
    <row r="978" spans="3:8" x14ac:dyDescent="0.25">
      <c r="C978" s="69"/>
      <c r="D978" s="68"/>
      <c r="E978" s="67">
        <v>45</v>
      </c>
      <c r="F978" s="67" t="s">
        <v>1151</v>
      </c>
      <c r="G978" s="68" t="s">
        <v>2832</v>
      </c>
      <c r="H978" s="68"/>
    </row>
    <row r="979" spans="3:8" x14ac:dyDescent="0.25">
      <c r="C979" s="69"/>
      <c r="D979" s="68"/>
      <c r="E979" s="67">
        <v>89</v>
      </c>
      <c r="F979" s="67" t="s">
        <v>1152</v>
      </c>
      <c r="G979" s="68" t="s">
        <v>2833</v>
      </c>
      <c r="H979" s="68"/>
    </row>
    <row r="980" spans="3:8" x14ac:dyDescent="0.25">
      <c r="C980" s="69"/>
      <c r="D980" s="68"/>
      <c r="E980" s="67">
        <v>90</v>
      </c>
      <c r="F980" s="67" t="s">
        <v>1153</v>
      </c>
      <c r="G980" s="68" t="s">
        <v>2834</v>
      </c>
      <c r="H980" s="68"/>
    </row>
    <row r="981" spans="3:8" x14ac:dyDescent="0.25">
      <c r="C981" s="69"/>
      <c r="D981" s="68"/>
      <c r="E981" s="67">
        <v>91</v>
      </c>
      <c r="F981" s="67" t="s">
        <v>1154</v>
      </c>
      <c r="G981" s="68" t="s">
        <v>2835</v>
      </c>
      <c r="H981" s="68"/>
    </row>
    <row r="982" spans="3:8" x14ac:dyDescent="0.25">
      <c r="C982" s="69"/>
      <c r="D982" s="68"/>
      <c r="E982" s="67">
        <v>92</v>
      </c>
      <c r="F982" s="67" t="s">
        <v>1155</v>
      </c>
      <c r="G982" s="68" t="s">
        <v>2836</v>
      </c>
      <c r="H982" s="68"/>
    </row>
    <row r="983" spans="3:8" x14ac:dyDescent="0.25">
      <c r="C983" s="69"/>
      <c r="D983" s="68"/>
      <c r="E983" s="67">
        <v>94</v>
      </c>
      <c r="F983" s="67" t="s">
        <v>1156</v>
      </c>
      <c r="G983" s="68" t="s">
        <v>2837</v>
      </c>
      <c r="H983" s="68"/>
    </row>
    <row r="984" spans="3:8" x14ac:dyDescent="0.25">
      <c r="C984" s="69"/>
      <c r="D984" s="68"/>
      <c r="E984" s="67">
        <v>95</v>
      </c>
      <c r="F984" s="67" t="s">
        <v>1157</v>
      </c>
      <c r="G984" s="68" t="s">
        <v>2838</v>
      </c>
      <c r="H984" s="68"/>
    </row>
    <row r="985" spans="3:8" x14ac:dyDescent="0.25">
      <c r="C985" s="69"/>
      <c r="D985" s="68"/>
      <c r="E985" s="67">
        <v>133</v>
      </c>
      <c r="F985" s="67" t="s">
        <v>1158</v>
      </c>
      <c r="G985" s="68" t="s">
        <v>2839</v>
      </c>
      <c r="H985" s="68"/>
    </row>
    <row r="986" spans="3:8" x14ac:dyDescent="0.25">
      <c r="C986" s="69"/>
      <c r="D986" s="68"/>
      <c r="E986" s="67">
        <v>177</v>
      </c>
      <c r="F986" s="67" t="s">
        <v>1159</v>
      </c>
      <c r="G986" s="68" t="s">
        <v>2840</v>
      </c>
      <c r="H986" s="68"/>
    </row>
    <row r="987" spans="3:8" x14ac:dyDescent="0.25">
      <c r="C987" s="69"/>
      <c r="D987" s="68"/>
      <c r="E987" s="67">
        <v>178</v>
      </c>
      <c r="F987" s="67" t="s">
        <v>1160</v>
      </c>
      <c r="G987" s="68" t="s">
        <v>2841</v>
      </c>
      <c r="H987" s="68"/>
    </row>
    <row r="988" spans="3:8" x14ac:dyDescent="0.25">
      <c r="C988" s="69"/>
      <c r="D988" s="68"/>
      <c r="E988" s="67">
        <v>179</v>
      </c>
      <c r="F988" s="67" t="s">
        <v>1161</v>
      </c>
      <c r="G988" s="68" t="s">
        <v>2842</v>
      </c>
      <c r="H988" s="68"/>
    </row>
    <row r="989" spans="3:8" x14ac:dyDescent="0.25">
      <c r="C989" s="69"/>
      <c r="D989" s="68"/>
      <c r="E989" s="67">
        <v>180</v>
      </c>
      <c r="F989" s="67" t="s">
        <v>1162</v>
      </c>
      <c r="G989" s="68" t="s">
        <v>2843</v>
      </c>
      <c r="H989" s="68"/>
    </row>
    <row r="990" spans="3:8" x14ac:dyDescent="0.25">
      <c r="C990" s="69"/>
      <c r="D990" s="68"/>
      <c r="E990" s="67">
        <v>181</v>
      </c>
      <c r="F990" s="67" t="s">
        <v>1163</v>
      </c>
      <c r="G990" s="68" t="s">
        <v>2844</v>
      </c>
      <c r="H990" s="68"/>
    </row>
    <row r="991" spans="3:8" x14ac:dyDescent="0.25">
      <c r="C991" s="69"/>
      <c r="D991" s="68"/>
      <c r="E991" s="67">
        <v>182</v>
      </c>
      <c r="F991" s="67" t="s">
        <v>1164</v>
      </c>
      <c r="G991" s="68" t="s">
        <v>2845</v>
      </c>
      <c r="H991" s="68"/>
    </row>
    <row r="992" spans="3:8" x14ac:dyDescent="0.25">
      <c r="C992" s="69"/>
      <c r="D992" s="68"/>
      <c r="E992" s="67">
        <v>183</v>
      </c>
      <c r="F992" s="67" t="s">
        <v>1165</v>
      </c>
      <c r="G992" s="68" t="s">
        <v>2846</v>
      </c>
      <c r="H992" s="68"/>
    </row>
    <row r="993" spans="3:8" x14ac:dyDescent="0.25">
      <c r="C993" s="69"/>
      <c r="D993" s="68"/>
      <c r="E993" s="67">
        <v>221</v>
      </c>
      <c r="F993" s="67" t="s">
        <v>1166</v>
      </c>
      <c r="G993" s="68" t="s">
        <v>2847</v>
      </c>
      <c r="H993" s="68"/>
    </row>
    <row r="994" spans="3:8" x14ac:dyDescent="0.25">
      <c r="C994" s="69"/>
      <c r="D994" s="68"/>
      <c r="E994" s="67">
        <v>285</v>
      </c>
      <c r="F994" s="67" t="s">
        <v>1167</v>
      </c>
      <c r="G994" s="68" t="s">
        <v>2848</v>
      </c>
      <c r="H994" s="68"/>
    </row>
    <row r="995" spans="3:8" x14ac:dyDescent="0.25">
      <c r="C995" s="69"/>
      <c r="D995" s="68"/>
      <c r="E995" s="67">
        <v>456</v>
      </c>
      <c r="F995" s="67" t="s">
        <v>1168</v>
      </c>
      <c r="G995" s="68" t="s">
        <v>2849</v>
      </c>
      <c r="H995" s="68"/>
    </row>
    <row r="996" spans="3:8" x14ac:dyDescent="0.25">
      <c r="C996" s="69"/>
      <c r="D996" s="68"/>
      <c r="E996" s="67">
        <v>500</v>
      </c>
      <c r="F996" s="67" t="s">
        <v>1169</v>
      </c>
      <c r="G996" s="68" t="s">
        <v>2850</v>
      </c>
      <c r="H996" s="68"/>
    </row>
    <row r="997" spans="3:8" x14ac:dyDescent="0.25">
      <c r="C997" s="69"/>
      <c r="D997" s="68"/>
      <c r="E997" s="67">
        <v>501</v>
      </c>
      <c r="F997" s="67" t="s">
        <v>1170</v>
      </c>
      <c r="G997" s="68" t="s">
        <v>2851</v>
      </c>
      <c r="H997" s="68"/>
    </row>
    <row r="998" spans="3:8" x14ac:dyDescent="0.25">
      <c r="C998" s="69"/>
      <c r="D998" s="68"/>
      <c r="E998" s="67">
        <v>505</v>
      </c>
      <c r="F998" s="67" t="s">
        <v>1171</v>
      </c>
      <c r="G998" s="68" t="s">
        <v>2852</v>
      </c>
      <c r="H998" s="68"/>
    </row>
    <row r="999" spans="3:8" x14ac:dyDescent="0.25">
      <c r="C999" s="69"/>
      <c r="D999" s="68"/>
      <c r="E999" s="67">
        <v>507</v>
      </c>
      <c r="F999" s="67" t="s">
        <v>1172</v>
      </c>
      <c r="G999" s="68" t="s">
        <v>2853</v>
      </c>
      <c r="H999" s="68"/>
    </row>
    <row r="1000" spans="3:8" x14ac:dyDescent="0.25">
      <c r="C1000" s="69"/>
      <c r="D1000" s="68"/>
      <c r="E1000" s="67">
        <v>510</v>
      </c>
      <c r="F1000" s="67" t="s">
        <v>1173</v>
      </c>
      <c r="G1000" s="68" t="s">
        <v>2854</v>
      </c>
      <c r="H1000" s="68"/>
    </row>
    <row r="1001" spans="3:8" x14ac:dyDescent="0.25">
      <c r="C1001" s="69"/>
      <c r="D1001" s="68"/>
      <c r="E1001" s="67">
        <v>511</v>
      </c>
      <c r="F1001" s="67" t="s">
        <v>1174</v>
      </c>
      <c r="G1001" s="68" t="s">
        <v>2855</v>
      </c>
      <c r="H1001" s="68"/>
    </row>
    <row r="1002" spans="3:8" x14ac:dyDescent="0.25">
      <c r="C1002" s="69"/>
      <c r="D1002" s="68"/>
      <c r="E1002" s="67">
        <v>515</v>
      </c>
      <c r="F1002" s="67" t="s">
        <v>1175</v>
      </c>
      <c r="G1002" s="68" t="s">
        <v>2856</v>
      </c>
      <c r="H1002" s="68"/>
    </row>
    <row r="1003" spans="3:8" x14ac:dyDescent="0.25">
      <c r="C1003" s="69"/>
      <c r="D1003" s="68"/>
      <c r="E1003" s="67">
        <v>691</v>
      </c>
      <c r="F1003" s="67" t="s">
        <v>1176</v>
      </c>
      <c r="G1003" s="68" t="s">
        <v>2857</v>
      </c>
      <c r="H1003" s="68"/>
    </row>
    <row r="1004" spans="3:8" x14ac:dyDescent="0.25">
      <c r="C1004" s="69"/>
      <c r="D1004" s="68"/>
      <c r="E1004" s="67">
        <v>750</v>
      </c>
      <c r="F1004" s="67" t="s">
        <v>1177</v>
      </c>
      <c r="G1004" s="68" t="s">
        <v>2858</v>
      </c>
      <c r="H1004" s="68"/>
    </row>
    <row r="1005" spans="3:8" x14ac:dyDescent="0.25">
      <c r="C1005" s="69"/>
      <c r="D1005" s="68"/>
      <c r="E1005" s="67">
        <v>868</v>
      </c>
      <c r="F1005" s="67" t="s">
        <v>1178</v>
      </c>
      <c r="G1005" s="68" t="s">
        <v>2859</v>
      </c>
      <c r="H1005" s="68"/>
    </row>
    <row r="1006" spans="3:8" x14ac:dyDescent="0.25">
      <c r="C1006" s="69"/>
      <c r="D1006" s="68"/>
      <c r="E1006" s="67">
        <v>45</v>
      </c>
      <c r="F1006" s="67" t="s">
        <v>1179</v>
      </c>
      <c r="G1006" s="68" t="s">
        <v>2860</v>
      </c>
      <c r="H1006" s="68"/>
    </row>
    <row r="1007" spans="3:8" x14ac:dyDescent="0.25">
      <c r="C1007" s="69"/>
      <c r="D1007" s="68"/>
      <c r="E1007" s="67">
        <v>89</v>
      </c>
      <c r="F1007" s="67" t="s">
        <v>1180</v>
      </c>
      <c r="G1007" s="68" t="s">
        <v>2861</v>
      </c>
      <c r="H1007" s="68"/>
    </row>
    <row r="1008" spans="3:8" x14ac:dyDescent="0.25">
      <c r="C1008" s="69"/>
      <c r="D1008" s="68"/>
      <c r="E1008" s="67">
        <v>500</v>
      </c>
      <c r="F1008" s="67" t="s">
        <v>1181</v>
      </c>
      <c r="G1008" s="68" t="s">
        <v>2862</v>
      </c>
      <c r="H1008" s="68"/>
    </row>
    <row r="1009" spans="3:8" x14ac:dyDescent="0.25">
      <c r="C1009" s="69"/>
      <c r="D1009" s="68"/>
      <c r="E1009" s="67">
        <v>550</v>
      </c>
      <c r="F1009" s="67" t="s">
        <v>1182</v>
      </c>
      <c r="G1009" s="68" t="s">
        <v>2863</v>
      </c>
      <c r="H1009" s="68"/>
    </row>
    <row r="1010" spans="3:8" x14ac:dyDescent="0.25">
      <c r="C1010" s="69"/>
      <c r="D1010" s="68"/>
      <c r="E1010" s="67">
        <v>632</v>
      </c>
      <c r="F1010" s="67" t="s">
        <v>1183</v>
      </c>
      <c r="G1010" s="68" t="s">
        <v>2864</v>
      </c>
      <c r="H1010" s="68"/>
    </row>
    <row r="1011" spans="3:8" x14ac:dyDescent="0.25">
      <c r="C1011" s="69"/>
      <c r="D1011" s="68"/>
      <c r="E1011" s="67">
        <v>633</v>
      </c>
      <c r="F1011" s="67" t="s">
        <v>1184</v>
      </c>
      <c r="G1011" s="68" t="s">
        <v>2865</v>
      </c>
      <c r="H1011" s="68"/>
    </row>
    <row r="1012" spans="3:8" x14ac:dyDescent="0.25">
      <c r="C1012" s="69"/>
      <c r="D1012" s="68"/>
      <c r="E1012" s="67">
        <v>645</v>
      </c>
      <c r="F1012" s="67" t="s">
        <v>1185</v>
      </c>
      <c r="G1012" s="68" t="s">
        <v>2866</v>
      </c>
      <c r="H1012" s="68"/>
    </row>
    <row r="1013" spans="3:8" x14ac:dyDescent="0.25">
      <c r="C1013" s="69"/>
      <c r="D1013" s="68"/>
      <c r="E1013" s="67">
        <v>1</v>
      </c>
      <c r="F1013" s="67" t="s">
        <v>1186</v>
      </c>
      <c r="G1013" s="68" t="s">
        <v>2867</v>
      </c>
      <c r="H1013" s="68"/>
    </row>
    <row r="1014" spans="3:8" x14ac:dyDescent="0.25">
      <c r="C1014" s="69"/>
      <c r="D1014" s="68"/>
      <c r="E1014" s="67">
        <v>5</v>
      </c>
      <c r="F1014" s="67" t="s">
        <v>1187</v>
      </c>
      <c r="G1014" s="68" t="s">
        <v>2868</v>
      </c>
      <c r="H1014" s="68"/>
    </row>
    <row r="1015" spans="3:8" x14ac:dyDescent="0.25">
      <c r="C1015" s="69"/>
      <c r="D1015" s="68"/>
      <c r="E1015" s="67">
        <v>735</v>
      </c>
      <c r="F1015" s="67" t="s">
        <v>1188</v>
      </c>
      <c r="G1015" s="68" t="s">
        <v>2869</v>
      </c>
      <c r="H1015" s="68"/>
    </row>
    <row r="1016" spans="3:8" x14ac:dyDescent="0.25">
      <c r="C1016" s="69"/>
      <c r="D1016" s="68"/>
      <c r="E1016" s="67">
        <v>177</v>
      </c>
      <c r="F1016" s="67" t="s">
        <v>1189</v>
      </c>
      <c r="G1016" s="68" t="s">
        <v>2870</v>
      </c>
      <c r="H1016" s="68"/>
    </row>
    <row r="1017" spans="3:8" x14ac:dyDescent="0.25">
      <c r="C1017" s="69"/>
      <c r="D1017" s="68"/>
      <c r="E1017" s="67">
        <v>178</v>
      </c>
      <c r="F1017" s="67" t="s">
        <v>1190</v>
      </c>
      <c r="G1017" s="68" t="s">
        <v>2871</v>
      </c>
      <c r="H1017" s="68"/>
    </row>
    <row r="1018" spans="3:8" x14ac:dyDescent="0.25">
      <c r="C1018" s="69"/>
      <c r="D1018" s="68"/>
      <c r="E1018" s="67">
        <v>345</v>
      </c>
      <c r="F1018" s="67" t="s">
        <v>1191</v>
      </c>
      <c r="G1018" s="68" t="s">
        <v>2872</v>
      </c>
      <c r="H1018" s="68"/>
    </row>
    <row r="1019" spans="3:8" x14ac:dyDescent="0.25">
      <c r="C1019" s="69"/>
      <c r="D1019" s="68"/>
      <c r="E1019" s="67">
        <v>500</v>
      </c>
      <c r="F1019" s="67" t="s">
        <v>1192</v>
      </c>
      <c r="G1019" s="68" t="s">
        <v>2873</v>
      </c>
      <c r="H1019" s="68"/>
    </row>
    <row r="1020" spans="3:8" x14ac:dyDescent="0.25">
      <c r="C1020" s="69"/>
      <c r="D1020" s="68"/>
      <c r="E1020" s="67">
        <v>630</v>
      </c>
      <c r="F1020" s="67" t="s">
        <v>1193</v>
      </c>
      <c r="G1020" s="68" t="s">
        <v>2874</v>
      </c>
      <c r="H1020" s="68"/>
    </row>
    <row r="1021" spans="3:8" x14ac:dyDescent="0.25">
      <c r="C1021" s="69"/>
      <c r="D1021" s="68"/>
      <c r="E1021" s="67">
        <v>632</v>
      </c>
      <c r="F1021" s="67" t="s">
        <v>1194</v>
      </c>
      <c r="G1021" s="68" t="s">
        <v>2875</v>
      </c>
      <c r="H1021" s="68"/>
    </row>
    <row r="1022" spans="3:8" x14ac:dyDescent="0.25">
      <c r="C1022" s="69"/>
      <c r="D1022" s="68"/>
      <c r="E1022" s="67">
        <v>634</v>
      </c>
      <c r="F1022" s="67" t="s">
        <v>1195</v>
      </c>
      <c r="G1022" s="68" t="s">
        <v>2876</v>
      </c>
      <c r="H1022" s="68"/>
    </row>
    <row r="1023" spans="3:8" x14ac:dyDescent="0.25">
      <c r="C1023" s="69"/>
      <c r="D1023" s="68"/>
      <c r="E1023" s="67">
        <v>89</v>
      </c>
      <c r="F1023" s="67" t="s">
        <v>1196</v>
      </c>
      <c r="G1023" s="68" t="s">
        <v>2877</v>
      </c>
      <c r="H1023" s="68"/>
    </row>
    <row r="1024" spans="3:8" x14ac:dyDescent="0.25">
      <c r="C1024" s="69"/>
      <c r="D1024" s="68"/>
      <c r="E1024" s="67">
        <v>177</v>
      </c>
      <c r="F1024" s="67" t="s">
        <v>1197</v>
      </c>
      <c r="G1024" s="68" t="s">
        <v>2878</v>
      </c>
      <c r="H1024" s="68"/>
    </row>
    <row r="1025" spans="3:8" x14ac:dyDescent="0.25">
      <c r="C1025" s="69"/>
      <c r="D1025" s="68"/>
      <c r="E1025" s="67">
        <v>221</v>
      </c>
      <c r="F1025" s="67" t="s">
        <v>1198</v>
      </c>
      <c r="G1025" s="68" t="s">
        <v>2879</v>
      </c>
      <c r="H1025" s="68"/>
    </row>
    <row r="1026" spans="3:8" x14ac:dyDescent="0.25">
      <c r="C1026" s="69"/>
      <c r="D1026" s="68"/>
      <c r="E1026" s="67">
        <v>500</v>
      </c>
      <c r="F1026" s="67" t="s">
        <v>1199</v>
      </c>
      <c r="G1026" s="68" t="s">
        <v>2880</v>
      </c>
      <c r="H1026" s="68"/>
    </row>
    <row r="1027" spans="3:8" x14ac:dyDescent="0.25">
      <c r="C1027" s="69"/>
      <c r="D1027" s="68"/>
      <c r="E1027" s="67">
        <v>501</v>
      </c>
      <c r="F1027" s="67" t="s">
        <v>1200</v>
      </c>
      <c r="G1027" s="68" t="s">
        <v>2881</v>
      </c>
      <c r="H1027" s="68"/>
    </row>
    <row r="1028" spans="3:8" x14ac:dyDescent="0.25">
      <c r="C1028" s="69"/>
      <c r="D1028" s="68"/>
      <c r="E1028" s="67">
        <v>601</v>
      </c>
      <c r="F1028" s="67" t="s">
        <v>1201</v>
      </c>
      <c r="G1028" s="68" t="s">
        <v>2882</v>
      </c>
      <c r="H1028" s="68"/>
    </row>
    <row r="1029" spans="3:8" x14ac:dyDescent="0.25">
      <c r="C1029" s="69"/>
      <c r="D1029" s="68"/>
      <c r="E1029" s="67">
        <v>632</v>
      </c>
      <c r="F1029" s="67" t="s">
        <v>1202</v>
      </c>
      <c r="G1029" s="68" t="s">
        <v>2883</v>
      </c>
      <c r="H1029" s="68"/>
    </row>
    <row r="1030" spans="3:8" x14ac:dyDescent="0.25">
      <c r="C1030" s="69"/>
      <c r="D1030" s="68"/>
      <c r="E1030" s="67">
        <v>635</v>
      </c>
      <c r="F1030" s="67" t="s">
        <v>1203</v>
      </c>
      <c r="G1030" s="68" t="s">
        <v>2884</v>
      </c>
      <c r="H1030" s="68"/>
    </row>
    <row r="1031" spans="3:8" x14ac:dyDescent="0.25">
      <c r="C1031" s="69"/>
      <c r="D1031" s="68"/>
      <c r="E1031" s="67">
        <v>691</v>
      </c>
      <c r="F1031" s="67" t="s">
        <v>1204</v>
      </c>
      <c r="G1031" s="68" t="s">
        <v>2885</v>
      </c>
      <c r="H1031" s="68"/>
    </row>
    <row r="1032" spans="3:8" x14ac:dyDescent="0.25">
      <c r="C1032" s="69"/>
      <c r="D1032" s="68"/>
      <c r="E1032" s="67">
        <v>735</v>
      </c>
      <c r="F1032" s="67" t="s">
        <v>1205</v>
      </c>
      <c r="G1032" s="68" t="s">
        <v>2886</v>
      </c>
      <c r="H1032" s="68"/>
    </row>
    <row r="1033" spans="3:8" x14ac:dyDescent="0.25">
      <c r="C1033" s="69"/>
      <c r="D1033" s="68"/>
      <c r="E1033" s="67">
        <v>779</v>
      </c>
      <c r="F1033" s="67" t="s">
        <v>1206</v>
      </c>
      <c r="G1033" s="68" t="s">
        <v>2887</v>
      </c>
      <c r="H1033" s="68"/>
    </row>
    <row r="1034" spans="3:8" x14ac:dyDescent="0.25">
      <c r="C1034" s="69"/>
      <c r="D1034" s="68"/>
      <c r="E1034" s="67">
        <v>1</v>
      </c>
      <c r="F1034" s="67" t="s">
        <v>1207</v>
      </c>
      <c r="G1034" s="68" t="s">
        <v>2888</v>
      </c>
      <c r="H1034" s="68"/>
    </row>
    <row r="1035" spans="3:8" x14ac:dyDescent="0.25">
      <c r="C1035" s="69"/>
      <c r="D1035" s="68"/>
      <c r="E1035" s="67">
        <v>89</v>
      </c>
      <c r="F1035" s="67" t="s">
        <v>1208</v>
      </c>
      <c r="G1035" s="68" t="s">
        <v>2889</v>
      </c>
      <c r="H1035" s="68"/>
    </row>
    <row r="1036" spans="3:8" x14ac:dyDescent="0.25">
      <c r="C1036" s="69"/>
      <c r="D1036" s="68"/>
      <c r="E1036" s="67">
        <v>90</v>
      </c>
      <c r="F1036" s="67" t="s">
        <v>1209</v>
      </c>
      <c r="G1036" s="68" t="s">
        <v>2890</v>
      </c>
      <c r="H1036" s="68"/>
    </row>
    <row r="1037" spans="3:8" x14ac:dyDescent="0.25">
      <c r="C1037" s="69"/>
      <c r="D1037" s="68"/>
      <c r="E1037" s="67">
        <v>177</v>
      </c>
      <c r="F1037" s="67" t="s">
        <v>1210</v>
      </c>
      <c r="G1037" s="68" t="s">
        <v>2891</v>
      </c>
      <c r="H1037" s="68"/>
    </row>
    <row r="1038" spans="3:8" x14ac:dyDescent="0.25">
      <c r="C1038" s="69"/>
      <c r="D1038" s="68"/>
      <c r="E1038" s="67">
        <v>1</v>
      </c>
      <c r="F1038" s="67" t="s">
        <v>1211</v>
      </c>
      <c r="G1038" s="68" t="s">
        <v>2892</v>
      </c>
      <c r="H1038" s="68"/>
    </row>
    <row r="1039" spans="3:8" x14ac:dyDescent="0.25">
      <c r="C1039" s="69"/>
      <c r="D1039" s="68"/>
      <c r="E1039" s="67">
        <v>2</v>
      </c>
      <c r="F1039" s="67" t="s">
        <v>1212</v>
      </c>
      <c r="G1039" s="68" t="s">
        <v>2893</v>
      </c>
      <c r="H1039" s="68"/>
    </row>
    <row r="1040" spans="3:8" x14ac:dyDescent="0.25">
      <c r="C1040" s="69"/>
      <c r="D1040" s="68"/>
      <c r="E1040" s="67">
        <v>5</v>
      </c>
      <c r="F1040" s="67" t="s">
        <v>1213</v>
      </c>
      <c r="G1040" s="68" t="s">
        <v>2894</v>
      </c>
      <c r="H1040" s="68"/>
    </row>
    <row r="1041" spans="3:8" x14ac:dyDescent="0.25">
      <c r="C1041" s="69"/>
      <c r="D1041" s="68"/>
      <c r="E1041" s="67">
        <v>65</v>
      </c>
      <c r="F1041" s="67" t="s">
        <v>1214</v>
      </c>
      <c r="G1041" s="68" t="s">
        <v>2895</v>
      </c>
      <c r="H1041" s="68"/>
    </row>
    <row r="1042" spans="3:8" x14ac:dyDescent="0.25">
      <c r="C1042" s="69"/>
      <c r="D1042" s="68"/>
      <c r="E1042" s="67">
        <v>221</v>
      </c>
      <c r="F1042" s="67" t="s">
        <v>1215</v>
      </c>
      <c r="G1042" s="68" t="s">
        <v>2896</v>
      </c>
      <c r="H1042" s="68"/>
    </row>
    <row r="1043" spans="3:8" x14ac:dyDescent="0.25">
      <c r="C1043" s="69"/>
      <c r="D1043" s="68"/>
      <c r="E1043" s="67">
        <v>225</v>
      </c>
      <c r="F1043" s="67" t="s">
        <v>1216</v>
      </c>
      <c r="G1043" s="68" t="s">
        <v>2897</v>
      </c>
      <c r="H1043" s="68"/>
    </row>
    <row r="1044" spans="3:8" x14ac:dyDescent="0.25">
      <c r="C1044" s="69"/>
      <c r="D1044" s="68"/>
      <c r="E1044" s="67">
        <v>500</v>
      </c>
      <c r="F1044" s="67" t="s">
        <v>1217</v>
      </c>
      <c r="G1044" s="68" t="s">
        <v>2898</v>
      </c>
      <c r="H1044" s="68"/>
    </row>
    <row r="1045" spans="3:8" x14ac:dyDescent="0.25">
      <c r="C1045" s="69"/>
      <c r="D1045" s="68"/>
      <c r="E1045" s="67">
        <v>691</v>
      </c>
      <c r="F1045" s="67" t="s">
        <v>1218</v>
      </c>
      <c r="G1045" s="68" t="s">
        <v>2899</v>
      </c>
      <c r="H1045" s="68"/>
    </row>
    <row r="1046" spans="3:8" x14ac:dyDescent="0.25">
      <c r="C1046" s="69"/>
      <c r="D1046" s="68"/>
      <c r="E1046" s="67">
        <v>705</v>
      </c>
      <c r="F1046" s="67" t="s">
        <v>1219</v>
      </c>
      <c r="G1046" s="68" t="s">
        <v>2900</v>
      </c>
      <c r="H1046" s="68"/>
    </row>
    <row r="1047" spans="3:8" x14ac:dyDescent="0.25">
      <c r="C1047" s="69"/>
      <c r="D1047" s="68"/>
      <c r="E1047" s="67">
        <v>779</v>
      </c>
      <c r="F1047" s="67" t="s">
        <v>1220</v>
      </c>
      <c r="G1047" s="68" t="s">
        <v>2901</v>
      </c>
      <c r="H1047" s="68"/>
    </row>
    <row r="1048" spans="3:8" x14ac:dyDescent="0.25">
      <c r="C1048" s="69"/>
      <c r="D1048" s="68"/>
      <c r="E1048" s="67">
        <v>999</v>
      </c>
      <c r="F1048" s="67" t="s">
        <v>79</v>
      </c>
      <c r="G1048" s="68" t="s">
        <v>2902</v>
      </c>
      <c r="H1048" s="68"/>
    </row>
    <row r="1049" spans="3:8" x14ac:dyDescent="0.25">
      <c r="C1049" s="69"/>
      <c r="D1049" s="68"/>
      <c r="E1049" s="67">
        <v>177</v>
      </c>
      <c r="F1049" s="67" t="s">
        <v>1221</v>
      </c>
      <c r="G1049" s="68" t="s">
        <v>2903</v>
      </c>
      <c r="H1049" s="68"/>
    </row>
    <row r="1050" spans="3:8" x14ac:dyDescent="0.25">
      <c r="C1050" s="69"/>
      <c r="D1050" s="68"/>
      <c r="E1050" s="67">
        <v>250</v>
      </c>
      <c r="F1050" s="67" t="s">
        <v>1222</v>
      </c>
      <c r="G1050" s="68" t="s">
        <v>2904</v>
      </c>
      <c r="H1050" s="68"/>
    </row>
    <row r="1051" spans="3:8" x14ac:dyDescent="0.25">
      <c r="C1051" s="69"/>
      <c r="D1051" s="68"/>
      <c r="E1051" s="67">
        <v>265</v>
      </c>
      <c r="F1051" s="67" t="s">
        <v>1223</v>
      </c>
      <c r="G1051" s="68" t="s">
        <v>2905</v>
      </c>
      <c r="H1051" s="68"/>
    </row>
    <row r="1052" spans="3:8" x14ac:dyDescent="0.25">
      <c r="C1052" s="69"/>
      <c r="D1052" s="68"/>
      <c r="E1052" s="67">
        <v>300</v>
      </c>
      <c r="F1052" s="67" t="s">
        <v>1224</v>
      </c>
      <c r="G1052" s="68" t="s">
        <v>2906</v>
      </c>
      <c r="H1052" s="68"/>
    </row>
    <row r="1053" spans="3:8" x14ac:dyDescent="0.25">
      <c r="C1053" s="69"/>
      <c r="D1053" s="68"/>
      <c r="E1053" s="67">
        <v>550</v>
      </c>
      <c r="F1053" s="67" t="s">
        <v>1225</v>
      </c>
      <c r="G1053" s="68" t="s">
        <v>2907</v>
      </c>
      <c r="H1053" s="68"/>
    </row>
    <row r="1054" spans="3:8" x14ac:dyDescent="0.25">
      <c r="C1054" s="69"/>
      <c r="D1054" s="68"/>
      <c r="E1054" s="67">
        <v>605</v>
      </c>
      <c r="F1054" s="67" t="s">
        <v>1226</v>
      </c>
      <c r="G1054" s="68" t="s">
        <v>2908</v>
      </c>
      <c r="H1054" s="68"/>
    </row>
    <row r="1055" spans="3:8" x14ac:dyDescent="0.25">
      <c r="C1055" s="69"/>
      <c r="D1055" s="68"/>
      <c r="E1055" s="67">
        <v>779</v>
      </c>
      <c r="F1055" s="67" t="s">
        <v>1227</v>
      </c>
      <c r="G1055" s="68" t="s">
        <v>2909</v>
      </c>
      <c r="H1055" s="68"/>
    </row>
    <row r="1056" spans="3:8" x14ac:dyDescent="0.25">
      <c r="C1056" s="69"/>
      <c r="D1056" s="68"/>
      <c r="E1056" s="67">
        <v>1</v>
      </c>
      <c r="F1056" s="67" t="s">
        <v>1228</v>
      </c>
      <c r="G1056" s="68" t="s">
        <v>2910</v>
      </c>
      <c r="H1056" s="68"/>
    </row>
    <row r="1057" spans="3:8" x14ac:dyDescent="0.25">
      <c r="C1057" s="69"/>
      <c r="D1057" s="68"/>
      <c r="E1057" s="67">
        <v>2</v>
      </c>
      <c r="F1057" s="67" t="s">
        <v>1229</v>
      </c>
      <c r="G1057" s="68" t="s">
        <v>2911</v>
      </c>
      <c r="H1057" s="68"/>
    </row>
    <row r="1058" spans="3:8" x14ac:dyDescent="0.25">
      <c r="C1058" s="69"/>
      <c r="D1058" s="68"/>
      <c r="E1058" s="67">
        <v>3</v>
      </c>
      <c r="F1058" s="67" t="s">
        <v>1230</v>
      </c>
      <c r="G1058" s="68" t="s">
        <v>2912</v>
      </c>
      <c r="H1058" s="68"/>
    </row>
    <row r="1059" spans="3:8" x14ac:dyDescent="0.25">
      <c r="C1059" s="69"/>
      <c r="D1059" s="68"/>
      <c r="E1059" s="67">
        <v>89</v>
      </c>
      <c r="F1059" s="67" t="s">
        <v>1231</v>
      </c>
      <c r="G1059" s="68" t="s">
        <v>2913</v>
      </c>
      <c r="H1059" s="68"/>
    </row>
    <row r="1060" spans="3:8" x14ac:dyDescent="0.25">
      <c r="C1060" s="69"/>
      <c r="D1060" s="68"/>
      <c r="E1060" s="67">
        <v>177</v>
      </c>
      <c r="F1060" s="67" t="s">
        <v>1232</v>
      </c>
      <c r="G1060" s="68" t="s">
        <v>2914</v>
      </c>
      <c r="H1060" s="68"/>
    </row>
    <row r="1061" spans="3:8" x14ac:dyDescent="0.25">
      <c r="C1061" s="69"/>
      <c r="D1061" s="68"/>
      <c r="E1061" s="67">
        <v>500</v>
      </c>
      <c r="F1061" s="67" t="s">
        <v>1233</v>
      </c>
      <c r="G1061" s="68" t="s">
        <v>2915</v>
      </c>
      <c r="H1061" s="68"/>
    </row>
    <row r="1062" spans="3:8" x14ac:dyDescent="0.25">
      <c r="C1062" s="69"/>
      <c r="D1062" s="68"/>
      <c r="E1062" s="67">
        <v>691</v>
      </c>
      <c r="F1062" s="67" t="s">
        <v>1234</v>
      </c>
      <c r="G1062" s="68" t="s">
        <v>2916</v>
      </c>
      <c r="H1062" s="68"/>
    </row>
    <row r="1063" spans="3:8" x14ac:dyDescent="0.25">
      <c r="C1063" s="69"/>
      <c r="D1063" s="68"/>
      <c r="E1063" s="67">
        <v>779</v>
      </c>
      <c r="F1063" s="67" t="s">
        <v>1235</v>
      </c>
      <c r="G1063" s="68" t="s">
        <v>2917</v>
      </c>
      <c r="H1063" s="68"/>
    </row>
    <row r="1064" spans="3:8" x14ac:dyDescent="0.25">
      <c r="C1064" s="69"/>
      <c r="D1064" s="68"/>
      <c r="E1064" s="67">
        <v>823</v>
      </c>
      <c r="F1064" s="67" t="s">
        <v>1236</v>
      </c>
      <c r="G1064" s="68" t="s">
        <v>2918</v>
      </c>
      <c r="H1064" s="68"/>
    </row>
    <row r="1065" spans="3:8" x14ac:dyDescent="0.25">
      <c r="C1065" s="69"/>
      <c r="D1065" s="68"/>
      <c r="E1065" s="67">
        <v>824</v>
      </c>
      <c r="F1065" s="67" t="s">
        <v>1237</v>
      </c>
      <c r="G1065" s="68" t="s">
        <v>2919</v>
      </c>
      <c r="H1065" s="68"/>
    </row>
    <row r="1066" spans="3:8" x14ac:dyDescent="0.25">
      <c r="C1066" s="69"/>
      <c r="D1066" s="68"/>
      <c r="E1066" s="67">
        <v>37</v>
      </c>
      <c r="F1066" s="67" t="s">
        <v>1238</v>
      </c>
      <c r="G1066" s="68" t="s">
        <v>2920</v>
      </c>
      <c r="H1066" s="68"/>
    </row>
    <row r="1067" spans="3:8" x14ac:dyDescent="0.25">
      <c r="C1067" s="69"/>
      <c r="D1067" s="68"/>
      <c r="E1067" s="67">
        <v>45</v>
      </c>
      <c r="F1067" s="67" t="s">
        <v>1239</v>
      </c>
      <c r="G1067" s="68" t="s">
        <v>2921</v>
      </c>
      <c r="H1067" s="68"/>
    </row>
    <row r="1068" spans="3:8" x14ac:dyDescent="0.25">
      <c r="C1068" s="69"/>
      <c r="D1068" s="68"/>
      <c r="E1068" s="67">
        <v>46</v>
      </c>
      <c r="F1068" s="67" t="s">
        <v>1240</v>
      </c>
      <c r="G1068" s="68" t="s">
        <v>2922</v>
      </c>
      <c r="H1068" s="68"/>
    </row>
    <row r="1069" spans="3:8" x14ac:dyDescent="0.25">
      <c r="C1069" s="69"/>
      <c r="D1069" s="68"/>
      <c r="E1069" s="67">
        <v>89</v>
      </c>
      <c r="F1069" s="67" t="s">
        <v>1241</v>
      </c>
      <c r="G1069" s="68" t="s">
        <v>2923</v>
      </c>
      <c r="H1069" s="68"/>
    </row>
    <row r="1070" spans="3:8" x14ac:dyDescent="0.25">
      <c r="C1070" s="69"/>
      <c r="D1070" s="68"/>
      <c r="E1070" s="67">
        <v>95</v>
      </c>
      <c r="F1070" s="67" t="s">
        <v>1242</v>
      </c>
      <c r="G1070" s="68" t="s">
        <v>2924</v>
      </c>
      <c r="H1070" s="68"/>
    </row>
    <row r="1071" spans="3:8" x14ac:dyDescent="0.25">
      <c r="C1071" s="69"/>
      <c r="D1071" s="68"/>
      <c r="E1071" s="67">
        <v>133</v>
      </c>
      <c r="F1071" s="67" t="s">
        <v>1243</v>
      </c>
      <c r="G1071" s="68" t="s">
        <v>2925</v>
      </c>
      <c r="H1071" s="68"/>
    </row>
    <row r="1072" spans="3:8" x14ac:dyDescent="0.25">
      <c r="C1072" s="69"/>
      <c r="D1072" s="68"/>
      <c r="E1072" s="67">
        <v>140</v>
      </c>
      <c r="F1072" s="67" t="s">
        <v>1244</v>
      </c>
      <c r="G1072" s="68" t="s">
        <v>2926</v>
      </c>
      <c r="H1072" s="68"/>
    </row>
    <row r="1073" spans="3:8" x14ac:dyDescent="0.25">
      <c r="C1073" s="69"/>
      <c r="D1073" s="68"/>
      <c r="E1073" s="67">
        <v>177</v>
      </c>
      <c r="F1073" s="67" t="s">
        <v>1245</v>
      </c>
      <c r="G1073" s="68" t="s">
        <v>2927</v>
      </c>
      <c r="H1073" s="68"/>
    </row>
    <row r="1074" spans="3:8" x14ac:dyDescent="0.25">
      <c r="C1074" s="69"/>
      <c r="D1074" s="68"/>
      <c r="E1074" s="67">
        <v>183</v>
      </c>
      <c r="F1074" s="67" t="s">
        <v>1246</v>
      </c>
      <c r="G1074" s="68" t="s">
        <v>2928</v>
      </c>
      <c r="H1074" s="68"/>
    </row>
    <row r="1075" spans="3:8" x14ac:dyDescent="0.25">
      <c r="C1075" s="69"/>
      <c r="D1075" s="68"/>
      <c r="E1075" s="67">
        <v>221</v>
      </c>
      <c r="F1075" s="67" t="s">
        <v>1247</v>
      </c>
      <c r="G1075" s="68" t="s">
        <v>2929</v>
      </c>
      <c r="H1075" s="68"/>
    </row>
    <row r="1076" spans="3:8" x14ac:dyDescent="0.25">
      <c r="C1076" s="69"/>
      <c r="D1076" s="68"/>
      <c r="E1076" s="67">
        <v>227</v>
      </c>
      <c r="F1076" s="67" t="s">
        <v>1248</v>
      </c>
      <c r="G1076" s="68" t="s">
        <v>2930</v>
      </c>
      <c r="H1076" s="68"/>
    </row>
    <row r="1077" spans="3:8" x14ac:dyDescent="0.25">
      <c r="C1077" s="69"/>
      <c r="D1077" s="68"/>
      <c r="E1077" s="67">
        <v>500</v>
      </c>
      <c r="F1077" s="67" t="s">
        <v>1249</v>
      </c>
      <c r="G1077" s="68" t="s">
        <v>2931</v>
      </c>
      <c r="H1077" s="68"/>
    </row>
    <row r="1078" spans="3:8" x14ac:dyDescent="0.25">
      <c r="C1078" s="69"/>
      <c r="D1078" s="68"/>
      <c r="E1078" s="67">
        <v>505</v>
      </c>
      <c r="F1078" s="67" t="s">
        <v>1250</v>
      </c>
      <c r="G1078" s="68" t="s">
        <v>2932</v>
      </c>
      <c r="H1078" s="68"/>
    </row>
    <row r="1079" spans="3:8" x14ac:dyDescent="0.25">
      <c r="C1079" s="69"/>
      <c r="D1079" s="68"/>
      <c r="E1079" s="67">
        <v>632</v>
      </c>
      <c r="F1079" s="67" t="s">
        <v>1251</v>
      </c>
      <c r="G1079" s="68" t="s">
        <v>2933</v>
      </c>
      <c r="H1079" s="68"/>
    </row>
    <row r="1080" spans="3:8" x14ac:dyDescent="0.25">
      <c r="C1080" s="69"/>
      <c r="D1080" s="68"/>
      <c r="E1080" s="67">
        <v>634</v>
      </c>
      <c r="F1080" s="67" t="s">
        <v>1252</v>
      </c>
      <c r="G1080" s="68" t="s">
        <v>2934</v>
      </c>
      <c r="H1080" s="68"/>
    </row>
    <row r="1081" spans="3:8" x14ac:dyDescent="0.25">
      <c r="C1081" s="69"/>
      <c r="D1081" s="68"/>
      <c r="E1081" s="67">
        <v>645</v>
      </c>
      <c r="F1081" s="67" t="s">
        <v>1253</v>
      </c>
      <c r="G1081" s="68" t="s">
        <v>2935</v>
      </c>
      <c r="H1081" s="68"/>
    </row>
    <row r="1082" spans="3:8" x14ac:dyDescent="0.25">
      <c r="C1082" s="69"/>
      <c r="D1082" s="68"/>
      <c r="E1082" s="67">
        <v>691</v>
      </c>
      <c r="F1082" s="67" t="s">
        <v>1254</v>
      </c>
      <c r="G1082" s="68" t="s">
        <v>2936</v>
      </c>
      <c r="H1082" s="68"/>
    </row>
    <row r="1083" spans="3:8" x14ac:dyDescent="0.25">
      <c r="C1083" s="69"/>
      <c r="D1083" s="68"/>
      <c r="E1083" s="67">
        <v>701</v>
      </c>
      <c r="F1083" s="67" t="s">
        <v>1255</v>
      </c>
      <c r="G1083" s="68" t="s">
        <v>2937</v>
      </c>
      <c r="H1083" s="68"/>
    </row>
    <row r="1084" spans="3:8" x14ac:dyDescent="0.25">
      <c r="C1084" s="69"/>
      <c r="D1084" s="68"/>
      <c r="E1084" s="67">
        <v>735</v>
      </c>
      <c r="F1084" s="67" t="s">
        <v>1256</v>
      </c>
      <c r="G1084" s="68" t="s">
        <v>2938</v>
      </c>
      <c r="H1084" s="68"/>
    </row>
    <row r="1085" spans="3:8" x14ac:dyDescent="0.25">
      <c r="C1085" s="69"/>
      <c r="D1085" s="68"/>
      <c r="E1085" s="67">
        <v>740</v>
      </c>
      <c r="F1085" s="67" t="s">
        <v>1257</v>
      </c>
      <c r="G1085" s="68" t="s">
        <v>2939</v>
      </c>
      <c r="H1085" s="68"/>
    </row>
    <row r="1086" spans="3:8" x14ac:dyDescent="0.25">
      <c r="C1086" s="69"/>
      <c r="D1086" s="68"/>
      <c r="E1086" s="67">
        <v>779</v>
      </c>
      <c r="F1086" s="67" t="s">
        <v>1258</v>
      </c>
      <c r="G1086" s="68" t="s">
        <v>2940</v>
      </c>
      <c r="H1086" s="68"/>
    </row>
    <row r="1087" spans="3:8" x14ac:dyDescent="0.25">
      <c r="C1087" s="69"/>
      <c r="D1087" s="68"/>
      <c r="E1087" s="67">
        <v>999</v>
      </c>
      <c r="F1087" s="67" t="s">
        <v>1259</v>
      </c>
      <c r="G1087" s="68" t="s">
        <v>2941</v>
      </c>
      <c r="H1087" s="68"/>
    </row>
    <row r="1088" spans="3:8" x14ac:dyDescent="0.25">
      <c r="C1088" s="69"/>
      <c r="D1088" s="68"/>
      <c r="E1088" s="67">
        <v>89</v>
      </c>
      <c r="F1088" s="67" t="s">
        <v>1260</v>
      </c>
      <c r="G1088" s="68" t="s">
        <v>2942</v>
      </c>
      <c r="H1088" s="68"/>
    </row>
    <row r="1089" spans="3:8" x14ac:dyDescent="0.25">
      <c r="C1089" s="69"/>
      <c r="D1089" s="68"/>
      <c r="E1089" s="67">
        <v>90</v>
      </c>
      <c r="F1089" s="67" t="s">
        <v>1261</v>
      </c>
      <c r="G1089" s="68" t="s">
        <v>2943</v>
      </c>
      <c r="H1089" s="68"/>
    </row>
    <row r="1090" spans="3:8" x14ac:dyDescent="0.25">
      <c r="C1090" s="69"/>
      <c r="D1090" s="68"/>
      <c r="E1090" s="67">
        <v>91</v>
      </c>
      <c r="F1090" s="67" t="s">
        <v>1262</v>
      </c>
      <c r="G1090" s="68" t="s">
        <v>2944</v>
      </c>
      <c r="H1090" s="68"/>
    </row>
    <row r="1091" spans="3:8" x14ac:dyDescent="0.25">
      <c r="C1091" s="69"/>
      <c r="D1091" s="68"/>
      <c r="E1091" s="67">
        <v>92</v>
      </c>
      <c r="F1091" s="67" t="s">
        <v>1263</v>
      </c>
      <c r="G1091" s="68" t="s">
        <v>2945</v>
      </c>
      <c r="H1091" s="68"/>
    </row>
    <row r="1092" spans="3:8" x14ac:dyDescent="0.25">
      <c r="C1092" s="69"/>
      <c r="D1092" s="68"/>
      <c r="E1092" s="67">
        <v>133</v>
      </c>
      <c r="F1092" s="67" t="s">
        <v>1264</v>
      </c>
      <c r="G1092" s="68" t="s">
        <v>2946</v>
      </c>
      <c r="H1092" s="68"/>
    </row>
    <row r="1093" spans="3:8" x14ac:dyDescent="0.25">
      <c r="C1093" s="69"/>
      <c r="D1093" s="68"/>
      <c r="E1093" s="67">
        <v>173</v>
      </c>
      <c r="F1093" s="67" t="s">
        <v>1265</v>
      </c>
      <c r="G1093" s="68" t="s">
        <v>2947</v>
      </c>
      <c r="H1093" s="68"/>
    </row>
    <row r="1094" spans="3:8" x14ac:dyDescent="0.25">
      <c r="C1094" s="69"/>
      <c r="D1094" s="68"/>
      <c r="E1094" s="67">
        <v>174</v>
      </c>
      <c r="F1094" s="67" t="s">
        <v>1266</v>
      </c>
      <c r="G1094" s="68" t="s">
        <v>2948</v>
      </c>
      <c r="H1094" s="68"/>
    </row>
    <row r="1095" spans="3:8" x14ac:dyDescent="0.25">
      <c r="C1095" s="69"/>
      <c r="D1095" s="68"/>
      <c r="E1095" s="67">
        <v>175</v>
      </c>
      <c r="F1095" s="67" t="s">
        <v>1267</v>
      </c>
      <c r="G1095" s="68" t="s">
        <v>2949</v>
      </c>
      <c r="H1095" s="68"/>
    </row>
    <row r="1096" spans="3:8" x14ac:dyDescent="0.25">
      <c r="C1096" s="69"/>
      <c r="D1096" s="68"/>
      <c r="E1096" s="67">
        <v>176</v>
      </c>
      <c r="F1096" s="67" t="s">
        <v>1268</v>
      </c>
      <c r="G1096" s="68" t="s">
        <v>2950</v>
      </c>
      <c r="H1096" s="68"/>
    </row>
    <row r="1097" spans="3:8" x14ac:dyDescent="0.25">
      <c r="C1097" s="69"/>
      <c r="D1097" s="68"/>
      <c r="E1097" s="67">
        <v>177</v>
      </c>
      <c r="F1097" s="67" t="s">
        <v>1269</v>
      </c>
      <c r="G1097" s="68" t="s">
        <v>2951</v>
      </c>
      <c r="H1097" s="68"/>
    </row>
    <row r="1098" spans="3:8" x14ac:dyDescent="0.25">
      <c r="C1098" s="69"/>
      <c r="D1098" s="68"/>
      <c r="E1098" s="67">
        <v>178</v>
      </c>
      <c r="F1098" s="67" t="s">
        <v>1270</v>
      </c>
      <c r="G1098" s="68" t="s">
        <v>2952</v>
      </c>
      <c r="H1098" s="68"/>
    </row>
    <row r="1099" spans="3:8" x14ac:dyDescent="0.25">
      <c r="C1099" s="69"/>
      <c r="D1099" s="68"/>
      <c r="E1099" s="67">
        <v>179</v>
      </c>
      <c r="F1099" s="67" t="s">
        <v>1271</v>
      </c>
      <c r="G1099" s="68" t="s">
        <v>2953</v>
      </c>
      <c r="H1099" s="68"/>
    </row>
    <row r="1100" spans="3:8" x14ac:dyDescent="0.25">
      <c r="C1100" s="69"/>
      <c r="D1100" s="68"/>
      <c r="E1100" s="67">
        <v>180</v>
      </c>
      <c r="F1100" s="67" t="s">
        <v>1272</v>
      </c>
      <c r="G1100" s="68" t="s">
        <v>2954</v>
      </c>
      <c r="H1100" s="68"/>
    </row>
    <row r="1101" spans="3:8" x14ac:dyDescent="0.25">
      <c r="C1101" s="69"/>
      <c r="D1101" s="68"/>
      <c r="E1101" s="67">
        <v>181</v>
      </c>
      <c r="F1101" s="67" t="s">
        <v>1273</v>
      </c>
      <c r="G1101" s="68" t="s">
        <v>2955</v>
      </c>
      <c r="H1101" s="68"/>
    </row>
    <row r="1102" spans="3:8" x14ac:dyDescent="0.25">
      <c r="C1102" s="69"/>
      <c r="D1102" s="68"/>
      <c r="E1102" s="67">
        <v>183</v>
      </c>
      <c r="F1102" s="67" t="s">
        <v>1274</v>
      </c>
      <c r="G1102" s="68" t="s">
        <v>2956</v>
      </c>
      <c r="H1102" s="68"/>
    </row>
    <row r="1103" spans="3:8" x14ac:dyDescent="0.25">
      <c r="C1103" s="69"/>
      <c r="D1103" s="68"/>
      <c r="E1103" s="67">
        <v>265</v>
      </c>
      <c r="F1103" s="67" t="s">
        <v>1275</v>
      </c>
      <c r="G1103" s="68" t="s">
        <v>2957</v>
      </c>
      <c r="H1103" s="68"/>
    </row>
    <row r="1104" spans="3:8" x14ac:dyDescent="0.25">
      <c r="C1104" s="69"/>
      <c r="D1104" s="68"/>
      <c r="E1104" s="67">
        <v>500</v>
      </c>
      <c r="F1104" s="67" t="s">
        <v>1276</v>
      </c>
      <c r="G1104" s="68" t="s">
        <v>2958</v>
      </c>
      <c r="H1104" s="68"/>
    </row>
    <row r="1105" spans="3:8" x14ac:dyDescent="0.25">
      <c r="C1105" s="69"/>
      <c r="D1105" s="68"/>
      <c r="E1105" s="67">
        <v>501</v>
      </c>
      <c r="F1105" s="67" t="s">
        <v>1277</v>
      </c>
      <c r="G1105" s="68" t="s">
        <v>2959</v>
      </c>
      <c r="H1105" s="68"/>
    </row>
    <row r="1106" spans="3:8" x14ac:dyDescent="0.25">
      <c r="C1106" s="69"/>
      <c r="D1106" s="68"/>
      <c r="E1106" s="67">
        <v>502</v>
      </c>
      <c r="F1106" s="67" t="s">
        <v>1278</v>
      </c>
      <c r="G1106" s="68" t="s">
        <v>2960</v>
      </c>
      <c r="H1106" s="68"/>
    </row>
    <row r="1107" spans="3:8" x14ac:dyDescent="0.25">
      <c r="C1107" s="69"/>
      <c r="D1107" s="68"/>
      <c r="E1107" s="67">
        <v>632</v>
      </c>
      <c r="F1107" s="67" t="s">
        <v>1279</v>
      </c>
      <c r="G1107" s="68" t="s">
        <v>2961</v>
      </c>
      <c r="H1107" s="68"/>
    </row>
    <row r="1108" spans="3:8" x14ac:dyDescent="0.25">
      <c r="C1108" s="69"/>
      <c r="D1108" s="68"/>
      <c r="E1108" s="67">
        <v>633</v>
      </c>
      <c r="F1108" s="67" t="s">
        <v>1280</v>
      </c>
      <c r="G1108" s="68" t="s">
        <v>2962</v>
      </c>
      <c r="H1108" s="68"/>
    </row>
    <row r="1109" spans="3:8" x14ac:dyDescent="0.25">
      <c r="C1109" s="69"/>
      <c r="D1109" s="68"/>
      <c r="E1109" s="67">
        <v>692</v>
      </c>
      <c r="F1109" s="67" t="s">
        <v>1281</v>
      </c>
      <c r="G1109" s="68" t="s">
        <v>2963</v>
      </c>
      <c r="H1109" s="68"/>
    </row>
    <row r="1110" spans="3:8" x14ac:dyDescent="0.25">
      <c r="C1110" s="69"/>
      <c r="D1110" s="68"/>
      <c r="E1110" s="67">
        <v>693</v>
      </c>
      <c r="F1110" s="67" t="s">
        <v>1282</v>
      </c>
      <c r="G1110" s="68" t="s">
        <v>2964</v>
      </c>
      <c r="H1110" s="68"/>
    </row>
    <row r="1111" spans="3:8" x14ac:dyDescent="0.25">
      <c r="C1111" s="69"/>
      <c r="D1111" s="68"/>
      <c r="E1111" s="67">
        <v>701</v>
      </c>
      <c r="F1111" s="67" t="s">
        <v>1283</v>
      </c>
      <c r="G1111" s="68" t="s">
        <v>2965</v>
      </c>
      <c r="H1111" s="68"/>
    </row>
    <row r="1112" spans="3:8" x14ac:dyDescent="0.25">
      <c r="C1112" s="69"/>
      <c r="D1112" s="68"/>
      <c r="E1112" s="67">
        <v>735</v>
      </c>
      <c r="F1112" s="67" t="s">
        <v>1284</v>
      </c>
      <c r="G1112" s="68" t="s">
        <v>2966</v>
      </c>
      <c r="H1112" s="68"/>
    </row>
    <row r="1113" spans="3:8" x14ac:dyDescent="0.25">
      <c r="C1113" s="69"/>
      <c r="D1113" s="68"/>
      <c r="E1113" s="67">
        <v>738</v>
      </c>
      <c r="F1113" s="67" t="s">
        <v>1285</v>
      </c>
      <c r="G1113" s="68" t="s">
        <v>2967</v>
      </c>
      <c r="H1113" s="68"/>
    </row>
    <row r="1114" spans="3:8" x14ac:dyDescent="0.25">
      <c r="C1114" s="69"/>
      <c r="D1114" s="68"/>
      <c r="E1114" s="67">
        <v>779</v>
      </c>
      <c r="F1114" s="67" t="s">
        <v>1286</v>
      </c>
      <c r="G1114" s="68" t="s">
        <v>2968</v>
      </c>
      <c r="H1114" s="68"/>
    </row>
    <row r="1115" spans="3:8" x14ac:dyDescent="0.25">
      <c r="C1115" s="69"/>
      <c r="D1115" s="68"/>
      <c r="E1115" s="67">
        <v>780</v>
      </c>
      <c r="F1115" s="67" t="s">
        <v>1287</v>
      </c>
      <c r="G1115" s="68" t="s">
        <v>2969</v>
      </c>
      <c r="H1115" s="68"/>
    </row>
    <row r="1116" spans="3:8" x14ac:dyDescent="0.25">
      <c r="C1116" s="69"/>
      <c r="D1116" s="68"/>
      <c r="E1116" s="67">
        <v>795</v>
      </c>
      <c r="F1116" s="67" t="s">
        <v>1288</v>
      </c>
      <c r="G1116" s="68" t="s">
        <v>2970</v>
      </c>
      <c r="H1116" s="68"/>
    </row>
    <row r="1117" spans="3:8" x14ac:dyDescent="0.25">
      <c r="C1117" s="69"/>
      <c r="D1117" s="68"/>
      <c r="E1117" s="67">
        <v>460</v>
      </c>
      <c r="F1117" s="67" t="s">
        <v>1289</v>
      </c>
      <c r="G1117" s="68" t="s">
        <v>2971</v>
      </c>
      <c r="H1117" s="68"/>
    </row>
    <row r="1118" spans="3:8" x14ac:dyDescent="0.25">
      <c r="C1118" s="69"/>
      <c r="D1118" s="68"/>
      <c r="E1118" s="67">
        <v>640</v>
      </c>
      <c r="F1118" s="67" t="s">
        <v>1290</v>
      </c>
      <c r="G1118" s="68" t="s">
        <v>2972</v>
      </c>
      <c r="H1118" s="68"/>
    </row>
    <row r="1119" spans="3:8" x14ac:dyDescent="0.25">
      <c r="C1119" s="69"/>
      <c r="D1119" s="68"/>
      <c r="E1119" s="67">
        <v>641</v>
      </c>
      <c r="F1119" s="67" t="s">
        <v>1291</v>
      </c>
      <c r="G1119" s="68" t="s">
        <v>2973</v>
      </c>
      <c r="H1119" s="68"/>
    </row>
    <row r="1120" spans="3:8" x14ac:dyDescent="0.25">
      <c r="C1120" s="69"/>
      <c r="D1120" s="68"/>
      <c r="E1120" s="67">
        <v>642</v>
      </c>
      <c r="F1120" s="67" t="s">
        <v>1292</v>
      </c>
      <c r="G1120" s="68" t="s">
        <v>2974</v>
      </c>
      <c r="H1120" s="68"/>
    </row>
    <row r="1121" spans="3:8" x14ac:dyDescent="0.25">
      <c r="C1121" s="69"/>
      <c r="D1121" s="68"/>
      <c r="E1121" s="67">
        <v>643</v>
      </c>
      <c r="F1121" s="67" t="s">
        <v>1293</v>
      </c>
      <c r="G1121" s="68" t="s">
        <v>2975</v>
      </c>
      <c r="H1121" s="68"/>
    </row>
    <row r="1122" spans="3:8" x14ac:dyDescent="0.25">
      <c r="C1122" s="69"/>
      <c r="D1122" s="68"/>
      <c r="E1122" s="67">
        <v>89</v>
      </c>
      <c r="F1122" s="67" t="s">
        <v>1294</v>
      </c>
      <c r="G1122" s="68" t="s">
        <v>2976</v>
      </c>
      <c r="H1122" s="68"/>
    </row>
    <row r="1123" spans="3:8" x14ac:dyDescent="0.25">
      <c r="C1123" s="69"/>
      <c r="D1123" s="68"/>
      <c r="E1123" s="67">
        <v>90</v>
      </c>
      <c r="F1123" s="67" t="s">
        <v>1295</v>
      </c>
      <c r="G1123" s="68" t="s">
        <v>2977</v>
      </c>
      <c r="H1123" s="68"/>
    </row>
    <row r="1124" spans="3:8" x14ac:dyDescent="0.25">
      <c r="C1124" s="69"/>
      <c r="D1124" s="68"/>
      <c r="E1124" s="67">
        <v>500</v>
      </c>
      <c r="F1124" s="67" t="s">
        <v>1296</v>
      </c>
      <c r="G1124" s="68" t="s">
        <v>2978</v>
      </c>
      <c r="H1124" s="68"/>
    </row>
    <row r="1125" spans="3:8" x14ac:dyDescent="0.25">
      <c r="C1125" s="69"/>
      <c r="D1125" s="68"/>
      <c r="E1125" s="67">
        <v>502</v>
      </c>
      <c r="F1125" s="67" t="s">
        <v>1297</v>
      </c>
      <c r="G1125" s="68" t="s">
        <v>2979</v>
      </c>
      <c r="H1125" s="68"/>
    </row>
    <row r="1126" spans="3:8" x14ac:dyDescent="0.25">
      <c r="C1126" s="69"/>
      <c r="D1126" s="68"/>
      <c r="E1126" s="67">
        <v>632</v>
      </c>
      <c r="F1126" s="67" t="s">
        <v>1298</v>
      </c>
      <c r="G1126" s="68" t="s">
        <v>2980</v>
      </c>
      <c r="H1126" s="68"/>
    </row>
    <row r="1127" spans="3:8" x14ac:dyDescent="0.25">
      <c r="C1127" s="69"/>
      <c r="D1127" s="68"/>
      <c r="E1127" s="67">
        <v>46</v>
      </c>
      <c r="F1127" s="67" t="s">
        <v>1299</v>
      </c>
      <c r="G1127" s="68" t="s">
        <v>2981</v>
      </c>
      <c r="H1127" s="68"/>
    </row>
    <row r="1128" spans="3:8" x14ac:dyDescent="0.25">
      <c r="C1128" s="69"/>
      <c r="D1128" s="68"/>
      <c r="E1128" s="67">
        <v>47</v>
      </c>
      <c r="F1128" s="67" t="s">
        <v>1300</v>
      </c>
      <c r="G1128" s="68" t="s">
        <v>2982</v>
      </c>
      <c r="H1128" s="68"/>
    </row>
    <row r="1129" spans="3:8" x14ac:dyDescent="0.25">
      <c r="C1129" s="69"/>
      <c r="D1129" s="68"/>
      <c r="E1129" s="67">
        <v>89</v>
      </c>
      <c r="F1129" s="67" t="s">
        <v>1301</v>
      </c>
      <c r="G1129" s="68" t="s">
        <v>2983</v>
      </c>
      <c r="H1129" s="68"/>
    </row>
    <row r="1130" spans="3:8" x14ac:dyDescent="0.25">
      <c r="C1130" s="69"/>
      <c r="D1130" s="68"/>
      <c r="E1130" s="67">
        <v>90</v>
      </c>
      <c r="F1130" s="67" t="s">
        <v>1302</v>
      </c>
      <c r="G1130" s="68" t="s">
        <v>2984</v>
      </c>
      <c r="H1130" s="68"/>
    </row>
    <row r="1131" spans="3:8" x14ac:dyDescent="0.25">
      <c r="C1131" s="69"/>
      <c r="D1131" s="68"/>
      <c r="E1131" s="67">
        <v>133</v>
      </c>
      <c r="F1131" s="67" t="s">
        <v>1303</v>
      </c>
      <c r="G1131" s="68" t="s">
        <v>2985</v>
      </c>
      <c r="H1131" s="68"/>
    </row>
    <row r="1132" spans="3:8" x14ac:dyDescent="0.25">
      <c r="C1132" s="69"/>
      <c r="D1132" s="68"/>
      <c r="E1132" s="67">
        <v>456</v>
      </c>
      <c r="F1132" s="67" t="s">
        <v>1304</v>
      </c>
      <c r="G1132" s="68" t="s">
        <v>2986</v>
      </c>
      <c r="H1132" s="68"/>
    </row>
    <row r="1133" spans="3:8" x14ac:dyDescent="0.25">
      <c r="C1133" s="69"/>
      <c r="D1133" s="68"/>
      <c r="E1133" s="67">
        <v>500</v>
      </c>
      <c r="F1133" s="67" t="s">
        <v>1305</v>
      </c>
      <c r="G1133" s="68" t="s">
        <v>2987</v>
      </c>
      <c r="H1133" s="68"/>
    </row>
    <row r="1134" spans="3:8" x14ac:dyDescent="0.25">
      <c r="C1134" s="69"/>
      <c r="D1134" s="68"/>
      <c r="E1134" s="67">
        <v>632</v>
      </c>
      <c r="F1134" s="67" t="s">
        <v>1306</v>
      </c>
      <c r="G1134" s="68" t="s">
        <v>2988</v>
      </c>
      <c r="H1134" s="68"/>
    </row>
    <row r="1135" spans="3:8" x14ac:dyDescent="0.25">
      <c r="C1135" s="69"/>
      <c r="D1135" s="68"/>
      <c r="E1135" s="67">
        <v>1</v>
      </c>
      <c r="F1135" s="67" t="s">
        <v>1307</v>
      </c>
      <c r="G1135" s="68" t="s">
        <v>2989</v>
      </c>
      <c r="H1135" s="68"/>
    </row>
    <row r="1136" spans="3:8" x14ac:dyDescent="0.25">
      <c r="C1136" s="69"/>
      <c r="D1136" s="68"/>
      <c r="E1136" s="67">
        <v>1</v>
      </c>
      <c r="F1136" s="67" t="s">
        <v>1308</v>
      </c>
      <c r="G1136" s="68" t="s">
        <v>2990</v>
      </c>
      <c r="H1136" s="68"/>
    </row>
    <row r="1137" spans="3:8" x14ac:dyDescent="0.25">
      <c r="C1137" s="69"/>
      <c r="D1137" s="68"/>
      <c r="E1137" s="67">
        <v>49</v>
      </c>
      <c r="F1137" s="67" t="s">
        <v>1309</v>
      </c>
      <c r="G1137" s="68" t="s">
        <v>2991</v>
      </c>
      <c r="H1137" s="68"/>
    </row>
    <row r="1138" spans="3:8" x14ac:dyDescent="0.25">
      <c r="C1138" s="69"/>
      <c r="D1138" s="68"/>
      <c r="E1138" s="67">
        <v>456</v>
      </c>
      <c r="F1138" s="67" t="s">
        <v>1310</v>
      </c>
      <c r="G1138" s="68" t="s">
        <v>2992</v>
      </c>
      <c r="H1138" s="68"/>
    </row>
    <row r="1139" spans="3:8" x14ac:dyDescent="0.25">
      <c r="C1139" s="69"/>
      <c r="D1139" s="68"/>
      <c r="E1139" s="67">
        <v>500</v>
      </c>
      <c r="F1139" s="67" t="s">
        <v>1311</v>
      </c>
      <c r="G1139" s="68" t="s">
        <v>2993</v>
      </c>
      <c r="H1139" s="68"/>
    </row>
    <row r="1140" spans="3:8" x14ac:dyDescent="0.25">
      <c r="C1140" s="69"/>
      <c r="D1140" s="68"/>
      <c r="E1140" s="67">
        <v>735</v>
      </c>
      <c r="F1140" s="67" t="s">
        <v>1312</v>
      </c>
      <c r="G1140" s="68" t="s">
        <v>2994</v>
      </c>
      <c r="H1140" s="68"/>
    </row>
    <row r="1141" spans="3:8" x14ac:dyDescent="0.25">
      <c r="C1141" s="69"/>
      <c r="D1141" s="68"/>
      <c r="E1141" s="67">
        <v>736</v>
      </c>
      <c r="F1141" s="67" t="s">
        <v>1313</v>
      </c>
      <c r="G1141" s="68" t="s">
        <v>2995</v>
      </c>
      <c r="H1141" s="68"/>
    </row>
    <row r="1142" spans="3:8" x14ac:dyDescent="0.25">
      <c r="C1142" s="69"/>
      <c r="D1142" s="68"/>
      <c r="E1142" s="67">
        <v>779</v>
      </c>
      <c r="F1142" s="67" t="s">
        <v>1314</v>
      </c>
      <c r="G1142" s="68" t="s">
        <v>2996</v>
      </c>
      <c r="H1142" s="68"/>
    </row>
    <row r="1143" spans="3:8" x14ac:dyDescent="0.25">
      <c r="C1143" s="69"/>
      <c r="D1143" s="68"/>
      <c r="E1143" s="67">
        <v>1</v>
      </c>
      <c r="F1143" s="67" t="s">
        <v>1315</v>
      </c>
      <c r="G1143" s="68" t="s">
        <v>2997</v>
      </c>
      <c r="H1143" s="68"/>
    </row>
    <row r="1144" spans="3:8" x14ac:dyDescent="0.25">
      <c r="C1144" s="69"/>
      <c r="D1144" s="68"/>
      <c r="E1144" s="67">
        <v>2</v>
      </c>
      <c r="F1144" s="67" t="s">
        <v>1316</v>
      </c>
      <c r="G1144" s="68" t="s">
        <v>2998</v>
      </c>
      <c r="H1144" s="68"/>
    </row>
    <row r="1145" spans="3:8" x14ac:dyDescent="0.25">
      <c r="C1145" s="69"/>
      <c r="D1145" s="68"/>
      <c r="E1145" s="67">
        <v>3</v>
      </c>
      <c r="F1145" s="67" t="s">
        <v>1317</v>
      </c>
      <c r="G1145" s="68" t="s">
        <v>2999</v>
      </c>
      <c r="H1145" s="68"/>
    </row>
    <row r="1146" spans="3:8" x14ac:dyDescent="0.25">
      <c r="C1146" s="69"/>
      <c r="D1146" s="68"/>
      <c r="E1146" s="67">
        <v>89</v>
      </c>
      <c r="F1146" s="67" t="s">
        <v>1318</v>
      </c>
      <c r="G1146" s="68" t="s">
        <v>3000</v>
      </c>
      <c r="H1146" s="68"/>
    </row>
    <row r="1147" spans="3:8" x14ac:dyDescent="0.25">
      <c r="C1147" s="69"/>
      <c r="D1147" s="68"/>
      <c r="E1147" s="67">
        <v>265</v>
      </c>
      <c r="F1147" s="67" t="s">
        <v>1319</v>
      </c>
      <c r="G1147" s="68" t="s">
        <v>3001</v>
      </c>
      <c r="H1147" s="68"/>
    </row>
    <row r="1148" spans="3:8" x14ac:dyDescent="0.25">
      <c r="C1148" s="69"/>
      <c r="D1148" s="68"/>
      <c r="E1148" s="67">
        <v>266</v>
      </c>
      <c r="F1148" s="67" t="s">
        <v>1320</v>
      </c>
      <c r="G1148" s="68" t="s">
        <v>3002</v>
      </c>
      <c r="H1148" s="68"/>
    </row>
    <row r="1149" spans="3:8" x14ac:dyDescent="0.25">
      <c r="C1149" s="69"/>
      <c r="D1149" s="68"/>
      <c r="E1149" s="67">
        <v>588</v>
      </c>
      <c r="F1149" s="67" t="s">
        <v>1321</v>
      </c>
      <c r="G1149" s="68" t="s">
        <v>3003</v>
      </c>
      <c r="H1149" s="68"/>
    </row>
    <row r="1150" spans="3:8" x14ac:dyDescent="0.25">
      <c r="C1150" s="69"/>
      <c r="D1150" s="68"/>
      <c r="E1150" s="67">
        <v>632</v>
      </c>
      <c r="F1150" s="67" t="s">
        <v>1322</v>
      </c>
      <c r="G1150" s="68" t="s">
        <v>3004</v>
      </c>
      <c r="H1150" s="68"/>
    </row>
    <row r="1151" spans="3:8" x14ac:dyDescent="0.25">
      <c r="C1151" s="69"/>
      <c r="D1151" s="68"/>
      <c r="E1151" s="67">
        <v>676</v>
      </c>
      <c r="F1151" s="67" t="s">
        <v>1323</v>
      </c>
      <c r="G1151" s="68" t="s">
        <v>3005</v>
      </c>
      <c r="H1151" s="68"/>
    </row>
    <row r="1152" spans="3:8" x14ac:dyDescent="0.25">
      <c r="C1152" s="69"/>
      <c r="D1152" s="68"/>
      <c r="E1152" s="67">
        <v>45</v>
      </c>
      <c r="F1152" s="67" t="s">
        <v>1324</v>
      </c>
      <c r="G1152" s="68" t="s">
        <v>3006</v>
      </c>
      <c r="H1152" s="68"/>
    </row>
    <row r="1153" spans="3:8" x14ac:dyDescent="0.25">
      <c r="C1153" s="69"/>
      <c r="D1153" s="68"/>
      <c r="E1153" s="67">
        <v>89</v>
      </c>
      <c r="F1153" s="67" t="s">
        <v>1325</v>
      </c>
      <c r="G1153" s="68" t="s">
        <v>3007</v>
      </c>
      <c r="H1153" s="68"/>
    </row>
    <row r="1154" spans="3:8" x14ac:dyDescent="0.25">
      <c r="C1154" s="69"/>
      <c r="D1154" s="68"/>
      <c r="E1154" s="67">
        <v>353</v>
      </c>
      <c r="F1154" s="67" t="s">
        <v>1326</v>
      </c>
      <c r="G1154" s="68" t="s">
        <v>3008</v>
      </c>
      <c r="H1154" s="68"/>
    </row>
    <row r="1155" spans="3:8" x14ac:dyDescent="0.25">
      <c r="C1155" s="69"/>
      <c r="D1155" s="68"/>
      <c r="E1155" s="67">
        <v>1</v>
      </c>
      <c r="F1155" s="67" t="s">
        <v>1327</v>
      </c>
      <c r="G1155" s="68" t="s">
        <v>3009</v>
      </c>
      <c r="H1155" s="68"/>
    </row>
    <row r="1156" spans="3:8" x14ac:dyDescent="0.25">
      <c r="C1156" s="69"/>
      <c r="D1156" s="68"/>
      <c r="E1156" s="67">
        <v>5</v>
      </c>
      <c r="F1156" s="67" t="s">
        <v>1328</v>
      </c>
      <c r="G1156" s="68" t="s">
        <v>3010</v>
      </c>
      <c r="H1156" s="68"/>
    </row>
    <row r="1157" spans="3:8" x14ac:dyDescent="0.25">
      <c r="C1157" s="69"/>
      <c r="D1157" s="68"/>
      <c r="E1157" s="67">
        <v>89</v>
      </c>
      <c r="F1157" s="67" t="s">
        <v>1329</v>
      </c>
      <c r="G1157" s="68" t="s">
        <v>3011</v>
      </c>
      <c r="H1157" s="68"/>
    </row>
    <row r="1158" spans="3:8" x14ac:dyDescent="0.25">
      <c r="C1158" s="69"/>
      <c r="D1158" s="68"/>
      <c r="E1158" s="67">
        <v>177</v>
      </c>
      <c r="F1158" s="67" t="s">
        <v>1330</v>
      </c>
      <c r="G1158" s="68" t="s">
        <v>3012</v>
      </c>
      <c r="H1158" s="68"/>
    </row>
    <row r="1159" spans="3:8" x14ac:dyDescent="0.25">
      <c r="C1159" s="69"/>
      <c r="D1159" s="68"/>
      <c r="E1159" s="67">
        <v>178</v>
      </c>
      <c r="F1159" s="67" t="s">
        <v>1331</v>
      </c>
      <c r="G1159" s="68" t="s">
        <v>3013</v>
      </c>
      <c r="H1159" s="68"/>
    </row>
    <row r="1160" spans="3:8" x14ac:dyDescent="0.25">
      <c r="C1160" s="69"/>
      <c r="D1160" s="68"/>
      <c r="E1160" s="67">
        <v>179</v>
      </c>
      <c r="F1160" s="67" t="s">
        <v>1332</v>
      </c>
      <c r="G1160" s="68" t="s">
        <v>3014</v>
      </c>
      <c r="H1160" s="68"/>
    </row>
    <row r="1161" spans="3:8" x14ac:dyDescent="0.25">
      <c r="C1161" s="69"/>
      <c r="D1161" s="68"/>
      <c r="E1161" s="67">
        <v>180</v>
      </c>
      <c r="F1161" s="67" t="s">
        <v>1333</v>
      </c>
      <c r="G1161" s="68" t="s">
        <v>3015</v>
      </c>
      <c r="H1161" s="68"/>
    </row>
    <row r="1162" spans="3:8" x14ac:dyDescent="0.25">
      <c r="C1162" s="69"/>
      <c r="D1162" s="68"/>
      <c r="E1162" s="67">
        <v>265</v>
      </c>
      <c r="F1162" s="67" t="s">
        <v>1334</v>
      </c>
      <c r="G1162" s="68" t="s">
        <v>3016</v>
      </c>
      <c r="H1162" s="68"/>
    </row>
    <row r="1163" spans="3:8" x14ac:dyDescent="0.25">
      <c r="C1163" s="69"/>
      <c r="D1163" s="68"/>
      <c r="E1163" s="67">
        <v>500</v>
      </c>
      <c r="F1163" s="67" t="s">
        <v>1335</v>
      </c>
      <c r="G1163" s="68" t="s">
        <v>3017</v>
      </c>
      <c r="H1163" s="68"/>
    </row>
    <row r="1164" spans="3:8" x14ac:dyDescent="0.25">
      <c r="C1164" s="69"/>
      <c r="D1164" s="68"/>
      <c r="E1164" s="67">
        <v>632</v>
      </c>
      <c r="F1164" s="67" t="s">
        <v>1336</v>
      </c>
      <c r="G1164" s="68" t="s">
        <v>3018</v>
      </c>
      <c r="H1164" s="68"/>
    </row>
    <row r="1165" spans="3:8" x14ac:dyDescent="0.25">
      <c r="C1165" s="69"/>
      <c r="D1165" s="68"/>
      <c r="E1165" s="67">
        <v>635</v>
      </c>
      <c r="F1165" s="67" t="s">
        <v>1337</v>
      </c>
      <c r="G1165" s="68" t="s">
        <v>3019</v>
      </c>
      <c r="H1165" s="68"/>
    </row>
    <row r="1166" spans="3:8" x14ac:dyDescent="0.25">
      <c r="C1166" s="69"/>
      <c r="D1166" s="68"/>
      <c r="E1166" s="67">
        <v>89</v>
      </c>
      <c r="F1166" s="67" t="s">
        <v>1338</v>
      </c>
      <c r="G1166" s="68" t="s">
        <v>3020</v>
      </c>
      <c r="H1166" s="68"/>
    </row>
    <row r="1167" spans="3:8" x14ac:dyDescent="0.25">
      <c r="C1167" s="69"/>
      <c r="D1167" s="68"/>
      <c r="E1167" s="67">
        <v>90</v>
      </c>
      <c r="F1167" s="67" t="s">
        <v>1339</v>
      </c>
      <c r="G1167" s="68" t="s">
        <v>3021</v>
      </c>
      <c r="H1167" s="68"/>
    </row>
    <row r="1168" spans="3:8" x14ac:dyDescent="0.25">
      <c r="C1168" s="69"/>
      <c r="D1168" s="68"/>
      <c r="E1168" s="67">
        <v>91</v>
      </c>
      <c r="F1168" s="67" t="s">
        <v>1340</v>
      </c>
      <c r="G1168" s="68" t="s">
        <v>3022</v>
      </c>
      <c r="H1168" s="68"/>
    </row>
    <row r="1169" spans="3:8" x14ac:dyDescent="0.25">
      <c r="C1169" s="69"/>
      <c r="D1169" s="68"/>
      <c r="E1169" s="67">
        <v>92</v>
      </c>
      <c r="F1169" s="67" t="s">
        <v>1341</v>
      </c>
      <c r="G1169" s="68" t="s">
        <v>3023</v>
      </c>
      <c r="H1169" s="68"/>
    </row>
    <row r="1170" spans="3:8" x14ac:dyDescent="0.25">
      <c r="C1170" s="69"/>
      <c r="D1170" s="68"/>
      <c r="E1170" s="67">
        <v>456</v>
      </c>
      <c r="F1170" s="67" t="s">
        <v>1342</v>
      </c>
      <c r="G1170" s="68" t="s">
        <v>3024</v>
      </c>
      <c r="H1170" s="68"/>
    </row>
    <row r="1171" spans="3:8" x14ac:dyDescent="0.25">
      <c r="C1171" s="69"/>
      <c r="D1171" s="68"/>
      <c r="E1171" s="67">
        <v>632</v>
      </c>
      <c r="F1171" s="67" t="s">
        <v>1343</v>
      </c>
      <c r="G1171" s="68" t="s">
        <v>3025</v>
      </c>
      <c r="H1171" s="68"/>
    </row>
    <row r="1172" spans="3:8" x14ac:dyDescent="0.25">
      <c r="C1172" s="69"/>
      <c r="D1172" s="68"/>
      <c r="E1172" s="67">
        <v>633</v>
      </c>
      <c r="F1172" s="67" t="s">
        <v>1344</v>
      </c>
      <c r="G1172" s="68" t="s">
        <v>3026</v>
      </c>
      <c r="H1172" s="68"/>
    </row>
    <row r="1173" spans="3:8" x14ac:dyDescent="0.25">
      <c r="C1173" s="69"/>
      <c r="D1173" s="68"/>
      <c r="E1173" s="67">
        <v>635</v>
      </c>
      <c r="F1173" s="67" t="s">
        <v>1345</v>
      </c>
      <c r="G1173" s="68" t="s">
        <v>3027</v>
      </c>
      <c r="H1173" s="68"/>
    </row>
    <row r="1174" spans="3:8" x14ac:dyDescent="0.25">
      <c r="C1174" s="69"/>
      <c r="D1174" s="68"/>
      <c r="E1174" s="67">
        <v>735</v>
      </c>
      <c r="F1174" s="67" t="s">
        <v>1346</v>
      </c>
      <c r="G1174" s="68" t="s">
        <v>3028</v>
      </c>
      <c r="H1174" s="68"/>
    </row>
    <row r="1175" spans="3:8" x14ac:dyDescent="0.25">
      <c r="C1175" s="69"/>
      <c r="D1175" s="68"/>
      <c r="E1175" s="67">
        <v>779</v>
      </c>
      <c r="F1175" s="67" t="s">
        <v>1347</v>
      </c>
      <c r="G1175" s="68" t="s">
        <v>3029</v>
      </c>
      <c r="H1175" s="68"/>
    </row>
    <row r="1176" spans="3:8" x14ac:dyDescent="0.25">
      <c r="C1176" s="69"/>
      <c r="D1176" s="68"/>
      <c r="E1176" s="67">
        <v>95</v>
      </c>
      <c r="F1176" s="67" t="s">
        <v>1348</v>
      </c>
      <c r="G1176" s="68" t="s">
        <v>3030</v>
      </c>
      <c r="H1176" s="68"/>
    </row>
    <row r="1177" spans="3:8" x14ac:dyDescent="0.25">
      <c r="C1177" s="69"/>
      <c r="D1177" s="68"/>
      <c r="E1177" s="67">
        <v>225</v>
      </c>
      <c r="F1177" s="67" t="s">
        <v>1349</v>
      </c>
      <c r="G1177" s="68" t="s">
        <v>3031</v>
      </c>
      <c r="H1177" s="68"/>
    </row>
    <row r="1178" spans="3:8" x14ac:dyDescent="0.25">
      <c r="C1178" s="69"/>
      <c r="D1178" s="68"/>
      <c r="E1178" s="67">
        <v>226</v>
      </c>
      <c r="F1178" s="67" t="s">
        <v>1350</v>
      </c>
      <c r="G1178" s="68" t="s">
        <v>3032</v>
      </c>
      <c r="H1178" s="68"/>
    </row>
    <row r="1179" spans="3:8" x14ac:dyDescent="0.25">
      <c r="C1179" s="69"/>
      <c r="D1179" s="68"/>
      <c r="E1179" s="67">
        <v>460</v>
      </c>
      <c r="F1179" s="67" t="s">
        <v>1351</v>
      </c>
      <c r="G1179" s="68" t="s">
        <v>3033</v>
      </c>
      <c r="H1179" s="68"/>
    </row>
    <row r="1180" spans="3:8" x14ac:dyDescent="0.25">
      <c r="C1180" s="69"/>
      <c r="D1180" s="68"/>
      <c r="E1180" s="67">
        <v>632</v>
      </c>
      <c r="F1180" s="67" t="s">
        <v>1352</v>
      </c>
      <c r="G1180" s="68" t="s">
        <v>3034</v>
      </c>
      <c r="H1180" s="68"/>
    </row>
    <row r="1181" spans="3:8" x14ac:dyDescent="0.25">
      <c r="C1181" s="69"/>
      <c r="D1181" s="68"/>
      <c r="E1181" s="67">
        <v>640</v>
      </c>
      <c r="F1181" s="67" t="s">
        <v>1292</v>
      </c>
      <c r="G1181" s="68" t="s">
        <v>3035</v>
      </c>
      <c r="H1181" s="68"/>
    </row>
    <row r="1182" spans="3:8" x14ac:dyDescent="0.25">
      <c r="C1182" s="69"/>
      <c r="D1182" s="68"/>
      <c r="E1182" s="67">
        <v>641</v>
      </c>
      <c r="F1182" s="67" t="s">
        <v>1293</v>
      </c>
      <c r="G1182" s="68" t="s">
        <v>3036</v>
      </c>
      <c r="H1182" s="68"/>
    </row>
    <row r="1183" spans="3:8" x14ac:dyDescent="0.25">
      <c r="C1183" s="69"/>
      <c r="D1183" s="68"/>
      <c r="E1183" s="67">
        <v>456</v>
      </c>
      <c r="F1183" s="67" t="s">
        <v>1353</v>
      </c>
      <c r="G1183" s="68" t="s">
        <v>3037</v>
      </c>
      <c r="H1183" s="68"/>
    </row>
    <row r="1184" spans="3:8" x14ac:dyDescent="0.25">
      <c r="C1184" s="69"/>
      <c r="D1184" s="68"/>
      <c r="E1184" s="67">
        <v>632</v>
      </c>
      <c r="F1184" s="67" t="s">
        <v>1345</v>
      </c>
      <c r="G1184" s="68" t="s">
        <v>3038</v>
      </c>
      <c r="H1184" s="68"/>
    </row>
    <row r="1185" spans="3:8" x14ac:dyDescent="0.25">
      <c r="C1185" s="69"/>
      <c r="D1185" s="68"/>
      <c r="E1185" s="67">
        <v>735</v>
      </c>
      <c r="F1185" s="67" t="s">
        <v>1354</v>
      </c>
      <c r="G1185" s="68" t="s">
        <v>3039</v>
      </c>
      <c r="H1185" s="68"/>
    </row>
    <row r="1186" spans="3:8" x14ac:dyDescent="0.25">
      <c r="C1186" s="69"/>
      <c r="D1186" s="68"/>
      <c r="E1186" s="67">
        <v>779</v>
      </c>
      <c r="F1186" s="67" t="s">
        <v>1347</v>
      </c>
      <c r="G1186" s="68" t="s">
        <v>3040</v>
      </c>
      <c r="H1186" s="68"/>
    </row>
    <row r="1187" spans="3:8" x14ac:dyDescent="0.25">
      <c r="C1187" s="69"/>
      <c r="D1187" s="68"/>
      <c r="E1187" s="67">
        <v>221</v>
      </c>
      <c r="F1187" s="67" t="s">
        <v>1355</v>
      </c>
      <c r="G1187" s="68" t="s">
        <v>3041</v>
      </c>
      <c r="H1187" s="68"/>
    </row>
    <row r="1188" spans="3:8" x14ac:dyDescent="0.25">
      <c r="C1188" s="69"/>
      <c r="D1188" s="68"/>
      <c r="E1188" s="67">
        <v>309</v>
      </c>
      <c r="F1188" s="67" t="s">
        <v>1356</v>
      </c>
      <c r="G1188" s="68" t="s">
        <v>3042</v>
      </c>
      <c r="H1188" s="68"/>
    </row>
    <row r="1189" spans="3:8" x14ac:dyDescent="0.25">
      <c r="C1189" s="69"/>
      <c r="D1189" s="68"/>
      <c r="E1189" s="67">
        <v>632</v>
      </c>
      <c r="F1189" s="67" t="s">
        <v>1352</v>
      </c>
      <c r="G1189" s="68" t="s">
        <v>3043</v>
      </c>
      <c r="H1189" s="68"/>
    </row>
    <row r="1190" spans="3:8" x14ac:dyDescent="0.25">
      <c r="C1190" s="69"/>
      <c r="D1190" s="68"/>
      <c r="E1190" s="67">
        <v>133</v>
      </c>
      <c r="F1190" s="67" t="s">
        <v>1357</v>
      </c>
      <c r="G1190" s="68" t="s">
        <v>3044</v>
      </c>
      <c r="H1190" s="68"/>
    </row>
    <row r="1191" spans="3:8" x14ac:dyDescent="0.25">
      <c r="C1191" s="69"/>
      <c r="D1191" s="68"/>
      <c r="E1191" s="67">
        <v>456</v>
      </c>
      <c r="F1191" s="67" t="s">
        <v>1358</v>
      </c>
      <c r="G1191" s="68" t="s">
        <v>3045</v>
      </c>
      <c r="H1191" s="68"/>
    </row>
    <row r="1192" spans="3:8" x14ac:dyDescent="0.25">
      <c r="C1192" s="69"/>
      <c r="D1192" s="68"/>
      <c r="E1192" s="67">
        <v>500</v>
      </c>
      <c r="F1192" s="67" t="s">
        <v>1359</v>
      </c>
      <c r="G1192" s="68" t="s">
        <v>3046</v>
      </c>
      <c r="H1192" s="68"/>
    </row>
    <row r="1193" spans="3:8" x14ac:dyDescent="0.25">
      <c r="C1193" s="69"/>
      <c r="D1193" s="68"/>
      <c r="E1193" s="67">
        <v>676</v>
      </c>
      <c r="F1193" s="67" t="s">
        <v>1360</v>
      </c>
      <c r="G1193" s="68" t="s">
        <v>3047</v>
      </c>
      <c r="H1193" s="68"/>
    </row>
    <row r="1194" spans="3:8" x14ac:dyDescent="0.25">
      <c r="C1194" s="69"/>
      <c r="D1194" s="68"/>
      <c r="E1194" s="67">
        <v>700</v>
      </c>
      <c r="F1194" s="67" t="s">
        <v>1361</v>
      </c>
      <c r="G1194" s="68" t="s">
        <v>3048</v>
      </c>
      <c r="H1194" s="68"/>
    </row>
    <row r="1195" spans="3:8" x14ac:dyDescent="0.25">
      <c r="C1195" s="69"/>
      <c r="D1195" s="68"/>
      <c r="E1195" s="67">
        <v>1</v>
      </c>
      <c r="F1195" s="67" t="s">
        <v>1362</v>
      </c>
      <c r="G1195" s="68" t="s">
        <v>3049</v>
      </c>
      <c r="H1195" s="68"/>
    </row>
    <row r="1196" spans="3:8" x14ac:dyDescent="0.25">
      <c r="C1196" s="69"/>
      <c r="D1196" s="68"/>
      <c r="E1196" s="67">
        <v>2</v>
      </c>
      <c r="F1196" s="67" t="s">
        <v>1363</v>
      </c>
      <c r="G1196" s="68" t="s">
        <v>3050</v>
      </c>
      <c r="H1196" s="68"/>
    </row>
    <row r="1197" spans="3:8" x14ac:dyDescent="0.25">
      <c r="C1197" s="69"/>
      <c r="D1197" s="68"/>
      <c r="E1197" s="67">
        <v>3</v>
      </c>
      <c r="F1197" s="67" t="s">
        <v>1364</v>
      </c>
      <c r="G1197" s="68" t="s">
        <v>3051</v>
      </c>
      <c r="H1197" s="68"/>
    </row>
    <row r="1198" spans="3:8" x14ac:dyDescent="0.25">
      <c r="C1198" s="69"/>
      <c r="D1198" s="68"/>
      <c r="E1198" s="67">
        <v>4</v>
      </c>
      <c r="F1198" s="67" t="s">
        <v>1365</v>
      </c>
      <c r="G1198" s="68" t="s">
        <v>3052</v>
      </c>
      <c r="H1198" s="68"/>
    </row>
    <row r="1199" spans="3:8" x14ac:dyDescent="0.25">
      <c r="C1199" s="69"/>
      <c r="D1199" s="68"/>
      <c r="E1199" s="67">
        <v>5</v>
      </c>
      <c r="F1199" s="67" t="s">
        <v>1366</v>
      </c>
      <c r="G1199" s="68" t="s">
        <v>3053</v>
      </c>
      <c r="H1199" s="68"/>
    </row>
    <row r="1200" spans="3:8" x14ac:dyDescent="0.25">
      <c r="C1200" s="69"/>
      <c r="D1200" s="68"/>
      <c r="E1200" s="67">
        <v>6</v>
      </c>
      <c r="F1200" s="67" t="s">
        <v>1367</v>
      </c>
      <c r="G1200" s="68" t="s">
        <v>3054</v>
      </c>
      <c r="H1200" s="68"/>
    </row>
    <row r="1201" spans="3:8" x14ac:dyDescent="0.25">
      <c r="C1201" s="69"/>
      <c r="D1201" s="68"/>
      <c r="E1201" s="67">
        <v>89</v>
      </c>
      <c r="F1201" s="67" t="s">
        <v>1368</v>
      </c>
      <c r="G1201" s="68" t="s">
        <v>3055</v>
      </c>
      <c r="H1201" s="68"/>
    </row>
    <row r="1202" spans="3:8" x14ac:dyDescent="0.25">
      <c r="C1202" s="69"/>
      <c r="D1202" s="68"/>
      <c r="E1202" s="67">
        <v>90</v>
      </c>
      <c r="F1202" s="67" t="s">
        <v>1369</v>
      </c>
      <c r="G1202" s="68" t="s">
        <v>3056</v>
      </c>
      <c r="H1202" s="68"/>
    </row>
    <row r="1203" spans="3:8" x14ac:dyDescent="0.25">
      <c r="C1203" s="69"/>
      <c r="D1203" s="68"/>
      <c r="E1203" s="67">
        <v>91</v>
      </c>
      <c r="F1203" s="67" t="s">
        <v>1370</v>
      </c>
      <c r="G1203" s="68" t="s">
        <v>3057</v>
      </c>
      <c r="H1203" s="68"/>
    </row>
    <row r="1204" spans="3:8" x14ac:dyDescent="0.25">
      <c r="C1204" s="69"/>
      <c r="D1204" s="68"/>
      <c r="E1204" s="67">
        <v>92</v>
      </c>
      <c r="F1204" s="67" t="s">
        <v>1371</v>
      </c>
      <c r="G1204" s="68" t="s">
        <v>3058</v>
      </c>
      <c r="H1204" s="68"/>
    </row>
    <row r="1205" spans="3:8" x14ac:dyDescent="0.25">
      <c r="C1205" s="69"/>
      <c r="D1205" s="68"/>
      <c r="E1205" s="67">
        <v>93</v>
      </c>
      <c r="F1205" s="67" t="s">
        <v>1372</v>
      </c>
      <c r="G1205" s="68" t="s">
        <v>3059</v>
      </c>
      <c r="H1205" s="68"/>
    </row>
    <row r="1206" spans="3:8" x14ac:dyDescent="0.25">
      <c r="C1206" s="69"/>
      <c r="D1206" s="68"/>
      <c r="E1206" s="67">
        <v>94</v>
      </c>
      <c r="F1206" s="67" t="s">
        <v>1373</v>
      </c>
      <c r="G1206" s="68" t="s">
        <v>3060</v>
      </c>
      <c r="H1206" s="68"/>
    </row>
    <row r="1207" spans="3:8" x14ac:dyDescent="0.25">
      <c r="C1207" s="69"/>
      <c r="D1207" s="68"/>
      <c r="E1207" s="67">
        <v>133</v>
      </c>
      <c r="F1207" s="67" t="s">
        <v>1374</v>
      </c>
      <c r="G1207" s="68" t="s">
        <v>3061</v>
      </c>
      <c r="H1207" s="68"/>
    </row>
    <row r="1208" spans="3:8" x14ac:dyDescent="0.25">
      <c r="C1208" s="69"/>
      <c r="D1208" s="68"/>
      <c r="E1208" s="67">
        <v>221</v>
      </c>
      <c r="F1208" s="67" t="s">
        <v>1375</v>
      </c>
      <c r="G1208" s="68" t="s">
        <v>3062</v>
      </c>
      <c r="H1208" s="68"/>
    </row>
    <row r="1209" spans="3:8" x14ac:dyDescent="0.25">
      <c r="C1209" s="69"/>
      <c r="D1209" s="68"/>
      <c r="E1209" s="67">
        <v>222</v>
      </c>
      <c r="F1209" s="67" t="s">
        <v>1376</v>
      </c>
      <c r="G1209" s="68" t="s">
        <v>3063</v>
      </c>
      <c r="H1209" s="68"/>
    </row>
    <row r="1210" spans="3:8" x14ac:dyDescent="0.25">
      <c r="C1210" s="69"/>
      <c r="D1210" s="68"/>
      <c r="E1210" s="67">
        <v>223</v>
      </c>
      <c r="F1210" s="67" t="s">
        <v>1377</v>
      </c>
      <c r="G1210" s="68" t="s">
        <v>3064</v>
      </c>
      <c r="H1210" s="68"/>
    </row>
    <row r="1211" spans="3:8" x14ac:dyDescent="0.25">
      <c r="C1211" s="69"/>
      <c r="D1211" s="68"/>
      <c r="E1211" s="67">
        <v>265</v>
      </c>
      <c r="F1211" s="67" t="s">
        <v>1378</v>
      </c>
      <c r="G1211" s="68" t="s">
        <v>3065</v>
      </c>
      <c r="H1211" s="68"/>
    </row>
    <row r="1212" spans="3:8" x14ac:dyDescent="0.25">
      <c r="C1212" s="69"/>
      <c r="D1212" s="68"/>
      <c r="E1212" s="67">
        <v>500</v>
      </c>
      <c r="F1212" s="67" t="s">
        <v>1379</v>
      </c>
      <c r="G1212" s="68" t="s">
        <v>3066</v>
      </c>
      <c r="H1212" s="68"/>
    </row>
    <row r="1213" spans="3:8" x14ac:dyDescent="0.25">
      <c r="C1213" s="69"/>
      <c r="D1213" s="68"/>
      <c r="E1213" s="67">
        <v>501</v>
      </c>
      <c r="F1213" s="67" t="s">
        <v>1380</v>
      </c>
      <c r="G1213" s="68" t="s">
        <v>3067</v>
      </c>
      <c r="H1213" s="68"/>
    </row>
    <row r="1214" spans="3:8" x14ac:dyDescent="0.25">
      <c r="C1214" s="69"/>
      <c r="D1214" s="68"/>
      <c r="E1214" s="67">
        <v>588</v>
      </c>
      <c r="F1214" s="67" t="s">
        <v>1381</v>
      </c>
      <c r="G1214" s="68" t="s">
        <v>3068</v>
      </c>
      <c r="H1214" s="68"/>
    </row>
    <row r="1215" spans="3:8" x14ac:dyDescent="0.25">
      <c r="C1215" s="69"/>
      <c r="D1215" s="68"/>
      <c r="E1215" s="67">
        <v>632</v>
      </c>
      <c r="F1215" s="67" t="s">
        <v>1382</v>
      </c>
      <c r="G1215" s="68" t="s">
        <v>3069</v>
      </c>
      <c r="H1215" s="68"/>
    </row>
    <row r="1216" spans="3:8" x14ac:dyDescent="0.25">
      <c r="C1216" s="69"/>
      <c r="D1216" s="68"/>
      <c r="E1216" s="67">
        <v>633</v>
      </c>
      <c r="F1216" s="67" t="s">
        <v>1352</v>
      </c>
      <c r="G1216" s="68" t="s">
        <v>3070</v>
      </c>
      <c r="H1216" s="68"/>
    </row>
    <row r="1217" spans="3:8" x14ac:dyDescent="0.25">
      <c r="C1217" s="69"/>
      <c r="D1217" s="68"/>
      <c r="E1217" s="67">
        <v>735</v>
      </c>
      <c r="F1217" s="67" t="s">
        <v>1383</v>
      </c>
      <c r="G1217" s="68" t="s">
        <v>3071</v>
      </c>
      <c r="H1217" s="68"/>
    </row>
    <row r="1218" spans="3:8" x14ac:dyDescent="0.25">
      <c r="C1218" s="69"/>
      <c r="D1218" s="68"/>
      <c r="E1218" s="67">
        <v>737</v>
      </c>
      <c r="F1218" s="67" t="s">
        <v>1384</v>
      </c>
      <c r="G1218" s="68" t="s">
        <v>3072</v>
      </c>
      <c r="H1218" s="68"/>
    </row>
    <row r="1219" spans="3:8" x14ac:dyDescent="0.25">
      <c r="C1219" s="69"/>
      <c r="D1219" s="68"/>
      <c r="E1219" s="67">
        <v>739</v>
      </c>
      <c r="F1219" s="67" t="s">
        <v>1385</v>
      </c>
      <c r="G1219" s="68" t="s">
        <v>3073</v>
      </c>
      <c r="H1219" s="68"/>
    </row>
    <row r="1220" spans="3:8" x14ac:dyDescent="0.25">
      <c r="C1220" s="69"/>
      <c r="D1220" s="68"/>
      <c r="E1220" s="67">
        <v>867</v>
      </c>
      <c r="F1220" s="67" t="s">
        <v>1386</v>
      </c>
      <c r="G1220" s="68" t="s">
        <v>3074</v>
      </c>
      <c r="H1220" s="68"/>
    </row>
    <row r="1221" spans="3:8" x14ac:dyDescent="0.25">
      <c r="C1221" s="69"/>
      <c r="D1221" s="68"/>
      <c r="E1221" s="67">
        <v>45</v>
      </c>
      <c r="F1221" s="67" t="s">
        <v>1387</v>
      </c>
      <c r="G1221" s="68" t="s">
        <v>3075</v>
      </c>
      <c r="H1221" s="68"/>
    </row>
    <row r="1222" spans="3:8" x14ac:dyDescent="0.25">
      <c r="C1222" s="69"/>
      <c r="D1222" s="68"/>
      <c r="E1222" s="67">
        <v>89</v>
      </c>
      <c r="F1222" s="67" t="s">
        <v>1388</v>
      </c>
      <c r="G1222" s="68" t="s">
        <v>3076</v>
      </c>
      <c r="H1222" s="68"/>
    </row>
    <row r="1223" spans="3:8" x14ac:dyDescent="0.25">
      <c r="C1223" s="69"/>
      <c r="D1223" s="68"/>
      <c r="E1223" s="67">
        <v>133</v>
      </c>
      <c r="F1223" s="67" t="s">
        <v>1389</v>
      </c>
      <c r="G1223" s="68" t="s">
        <v>3077</v>
      </c>
      <c r="H1223" s="68"/>
    </row>
    <row r="1224" spans="3:8" x14ac:dyDescent="0.25">
      <c r="C1224" s="69"/>
      <c r="D1224" s="68"/>
      <c r="E1224" s="67">
        <v>632</v>
      </c>
      <c r="F1224" s="67" t="s">
        <v>1390</v>
      </c>
      <c r="G1224" s="68" t="s">
        <v>3078</v>
      </c>
      <c r="H1224" s="68"/>
    </row>
    <row r="1225" spans="3:8" x14ac:dyDescent="0.25">
      <c r="C1225" s="69"/>
      <c r="D1225" s="68"/>
      <c r="E1225" s="67">
        <v>89</v>
      </c>
      <c r="F1225" s="67" t="s">
        <v>1391</v>
      </c>
      <c r="G1225" s="68" t="s">
        <v>3079</v>
      </c>
      <c r="H1225" s="68"/>
    </row>
    <row r="1226" spans="3:8" x14ac:dyDescent="0.25">
      <c r="C1226" s="69"/>
      <c r="D1226" s="68"/>
      <c r="E1226" s="67">
        <v>133</v>
      </c>
      <c r="F1226" s="67" t="s">
        <v>1392</v>
      </c>
      <c r="G1226" s="68" t="s">
        <v>3080</v>
      </c>
      <c r="H1226" s="68"/>
    </row>
    <row r="1227" spans="3:8" x14ac:dyDescent="0.25">
      <c r="C1227" s="69"/>
      <c r="D1227" s="68"/>
      <c r="E1227" s="67">
        <v>45</v>
      </c>
      <c r="F1227" s="67" t="s">
        <v>1387</v>
      </c>
      <c r="G1227" s="68" t="s">
        <v>3081</v>
      </c>
      <c r="H1227" s="68"/>
    </row>
    <row r="1228" spans="3:8" x14ac:dyDescent="0.25">
      <c r="C1228" s="69"/>
      <c r="D1228" s="68"/>
      <c r="E1228" s="67">
        <v>89</v>
      </c>
      <c r="F1228" s="67" t="s">
        <v>1393</v>
      </c>
      <c r="G1228" s="68" t="s">
        <v>3082</v>
      </c>
      <c r="H1228" s="68"/>
    </row>
    <row r="1229" spans="3:8" x14ac:dyDescent="0.25">
      <c r="C1229" s="69"/>
      <c r="D1229" s="68"/>
      <c r="E1229" s="67">
        <v>133</v>
      </c>
      <c r="F1229" s="67" t="s">
        <v>1389</v>
      </c>
      <c r="G1229" s="68" t="s">
        <v>3083</v>
      </c>
      <c r="H1229" s="68"/>
    </row>
    <row r="1230" spans="3:8" x14ac:dyDescent="0.25">
      <c r="C1230" s="69"/>
      <c r="D1230" s="68"/>
      <c r="E1230" s="67">
        <v>225</v>
      </c>
      <c r="F1230" s="67" t="s">
        <v>1394</v>
      </c>
      <c r="G1230" s="68" t="s">
        <v>3084</v>
      </c>
      <c r="H1230" s="68"/>
    </row>
    <row r="1231" spans="3:8" x14ac:dyDescent="0.25">
      <c r="C1231" s="69"/>
      <c r="D1231" s="68"/>
      <c r="E1231" s="67">
        <v>460</v>
      </c>
      <c r="F1231" s="67" t="s">
        <v>1395</v>
      </c>
      <c r="G1231" s="68" t="s">
        <v>3085</v>
      </c>
      <c r="H1231" s="68"/>
    </row>
    <row r="1232" spans="3:8" x14ac:dyDescent="0.25">
      <c r="C1232" s="69"/>
      <c r="D1232" s="68"/>
      <c r="E1232" s="67">
        <v>632</v>
      </c>
      <c r="F1232" s="67" t="s">
        <v>1396</v>
      </c>
      <c r="G1232" s="68" t="s">
        <v>3086</v>
      </c>
      <c r="H1232" s="68"/>
    </row>
    <row r="1233" spans="3:8" x14ac:dyDescent="0.25">
      <c r="C1233" s="69"/>
      <c r="D1233" s="68"/>
      <c r="E1233" s="67">
        <v>177</v>
      </c>
      <c r="F1233" s="67" t="s">
        <v>1397</v>
      </c>
      <c r="G1233" s="68" t="s">
        <v>3087</v>
      </c>
      <c r="H1233" s="68"/>
    </row>
    <row r="1234" spans="3:8" x14ac:dyDescent="0.25">
      <c r="C1234" s="69"/>
      <c r="D1234" s="68"/>
      <c r="E1234" s="67">
        <v>265</v>
      </c>
      <c r="F1234" s="67" t="s">
        <v>1398</v>
      </c>
      <c r="G1234" s="68" t="s">
        <v>3088</v>
      </c>
      <c r="H1234" s="68"/>
    </row>
    <row r="1235" spans="3:8" x14ac:dyDescent="0.25">
      <c r="C1235" s="69"/>
      <c r="D1235" s="68"/>
      <c r="E1235" s="67">
        <v>353</v>
      </c>
      <c r="F1235" s="67" t="s">
        <v>1399</v>
      </c>
      <c r="G1235" s="68" t="s">
        <v>3089</v>
      </c>
      <c r="H1235" s="68"/>
    </row>
    <row r="1236" spans="3:8" x14ac:dyDescent="0.25">
      <c r="C1236" s="69"/>
      <c r="D1236" s="68"/>
      <c r="E1236" s="67">
        <v>177</v>
      </c>
      <c r="F1236" s="67" t="s">
        <v>1400</v>
      </c>
      <c r="G1236" s="68" t="s">
        <v>3090</v>
      </c>
      <c r="H1236" s="68"/>
    </row>
    <row r="1237" spans="3:8" x14ac:dyDescent="0.25">
      <c r="C1237" s="69"/>
      <c r="D1237" s="68"/>
      <c r="E1237" s="67">
        <v>502</v>
      </c>
      <c r="F1237" s="67" t="s">
        <v>1401</v>
      </c>
      <c r="G1237" s="68" t="s">
        <v>3091</v>
      </c>
      <c r="H1237" s="68"/>
    </row>
    <row r="1238" spans="3:8" x14ac:dyDescent="0.25">
      <c r="C1238" s="69"/>
      <c r="D1238" s="68"/>
      <c r="E1238" s="67">
        <v>503</v>
      </c>
      <c r="F1238" s="67" t="s">
        <v>1402</v>
      </c>
      <c r="G1238" s="68" t="s">
        <v>3092</v>
      </c>
      <c r="H1238" s="68"/>
    </row>
    <row r="1239" spans="3:8" x14ac:dyDescent="0.25">
      <c r="C1239" s="69"/>
      <c r="D1239" s="68"/>
      <c r="E1239" s="67">
        <v>633</v>
      </c>
      <c r="F1239" s="67" t="s">
        <v>1403</v>
      </c>
      <c r="G1239" s="68" t="s">
        <v>3093</v>
      </c>
      <c r="H1239" s="68"/>
    </row>
    <row r="1240" spans="3:8" x14ac:dyDescent="0.25">
      <c r="C1240" s="69"/>
      <c r="D1240" s="68"/>
      <c r="E1240" s="67">
        <v>635</v>
      </c>
      <c r="F1240" s="67" t="s">
        <v>1404</v>
      </c>
      <c r="G1240" s="68" t="s">
        <v>3094</v>
      </c>
      <c r="H1240" s="68"/>
    </row>
    <row r="1241" spans="3:8" x14ac:dyDescent="0.25">
      <c r="C1241" s="69"/>
      <c r="D1241" s="68"/>
      <c r="E1241" s="67">
        <v>7</v>
      </c>
      <c r="F1241" s="67" t="s">
        <v>1405</v>
      </c>
      <c r="G1241" s="68" t="s">
        <v>3095</v>
      </c>
      <c r="H1241" s="68"/>
    </row>
    <row r="1242" spans="3:8" x14ac:dyDescent="0.25">
      <c r="C1242" s="69"/>
      <c r="D1242" s="68"/>
      <c r="E1242" s="67">
        <v>8</v>
      </c>
      <c r="F1242" s="67" t="s">
        <v>1406</v>
      </c>
      <c r="G1242" s="68" t="s">
        <v>3096</v>
      </c>
      <c r="H1242" s="68"/>
    </row>
    <row r="1243" spans="3:8" x14ac:dyDescent="0.25">
      <c r="C1243" s="69"/>
      <c r="D1243" s="68"/>
      <c r="E1243" s="67">
        <v>10</v>
      </c>
      <c r="F1243" s="67" t="s">
        <v>1407</v>
      </c>
      <c r="G1243" s="68" t="s">
        <v>3097</v>
      </c>
      <c r="H1243" s="68"/>
    </row>
    <row r="1244" spans="3:8" x14ac:dyDescent="0.25">
      <c r="C1244" s="69"/>
      <c r="D1244" s="68"/>
      <c r="E1244" s="67">
        <v>11</v>
      </c>
      <c r="F1244" s="67" t="s">
        <v>1408</v>
      </c>
      <c r="G1244" s="68" t="s">
        <v>3098</v>
      </c>
      <c r="H1244" s="68"/>
    </row>
    <row r="1245" spans="3:8" x14ac:dyDescent="0.25">
      <c r="C1245" s="69"/>
      <c r="D1245" s="68"/>
      <c r="E1245" s="67">
        <v>102</v>
      </c>
      <c r="F1245" s="67" t="s">
        <v>1409</v>
      </c>
      <c r="G1245" s="68" t="s">
        <v>3099</v>
      </c>
      <c r="H1245" s="68"/>
    </row>
    <row r="1246" spans="3:8" x14ac:dyDescent="0.25">
      <c r="C1246" s="69"/>
      <c r="D1246" s="68"/>
      <c r="E1246" s="67">
        <v>103</v>
      </c>
      <c r="F1246" s="67" t="s">
        <v>1410</v>
      </c>
      <c r="G1246" s="68" t="s">
        <v>3100</v>
      </c>
      <c r="H1246" s="68"/>
    </row>
    <row r="1247" spans="3:8" x14ac:dyDescent="0.25">
      <c r="C1247" s="69"/>
      <c r="D1247" s="68"/>
      <c r="E1247" s="67">
        <v>180</v>
      </c>
      <c r="F1247" s="67" t="s">
        <v>1411</v>
      </c>
      <c r="G1247" s="68" t="s">
        <v>3101</v>
      </c>
      <c r="H1247" s="68"/>
    </row>
    <row r="1248" spans="3:8" x14ac:dyDescent="0.25">
      <c r="C1248" s="69"/>
      <c r="D1248" s="68"/>
      <c r="E1248" s="67">
        <v>183</v>
      </c>
      <c r="F1248" s="67" t="s">
        <v>1412</v>
      </c>
      <c r="G1248" s="68" t="s">
        <v>3102</v>
      </c>
      <c r="H1248" s="68"/>
    </row>
    <row r="1249" spans="3:8" x14ac:dyDescent="0.25">
      <c r="C1249" s="69"/>
      <c r="D1249" s="68"/>
      <c r="E1249" s="67">
        <v>441</v>
      </c>
      <c r="F1249" s="67" t="s">
        <v>1413</v>
      </c>
      <c r="G1249" s="68" t="s">
        <v>3103</v>
      </c>
      <c r="H1249" s="68"/>
    </row>
    <row r="1250" spans="3:8" x14ac:dyDescent="0.25">
      <c r="C1250" s="69"/>
      <c r="D1250" s="68"/>
      <c r="E1250" s="67">
        <v>507</v>
      </c>
      <c r="F1250" s="67" t="s">
        <v>1414</v>
      </c>
      <c r="G1250" s="68" t="s">
        <v>3104</v>
      </c>
      <c r="H1250" s="68"/>
    </row>
    <row r="1251" spans="3:8" x14ac:dyDescent="0.25">
      <c r="C1251" s="69"/>
      <c r="D1251" s="68"/>
      <c r="E1251" s="67">
        <v>508</v>
      </c>
      <c r="F1251" s="67" t="s">
        <v>1415</v>
      </c>
      <c r="G1251" s="68" t="s">
        <v>3105</v>
      </c>
      <c r="H1251" s="68"/>
    </row>
    <row r="1252" spans="3:8" x14ac:dyDescent="0.25">
      <c r="C1252" s="69"/>
      <c r="D1252" s="68"/>
      <c r="E1252" s="67">
        <v>555</v>
      </c>
      <c r="F1252" s="67" t="s">
        <v>1416</v>
      </c>
      <c r="G1252" s="68" t="s">
        <v>3106</v>
      </c>
      <c r="H1252" s="68"/>
    </row>
    <row r="1253" spans="3:8" x14ac:dyDescent="0.25">
      <c r="C1253" s="69"/>
      <c r="D1253" s="68"/>
      <c r="E1253" s="67">
        <v>636</v>
      </c>
      <c r="F1253" s="67" t="s">
        <v>1417</v>
      </c>
      <c r="G1253" s="68" t="s">
        <v>3107</v>
      </c>
      <c r="H1253" s="68"/>
    </row>
    <row r="1254" spans="3:8" x14ac:dyDescent="0.25">
      <c r="C1254" s="69"/>
      <c r="D1254" s="68"/>
      <c r="E1254" s="67">
        <v>637</v>
      </c>
      <c r="F1254" s="67" t="s">
        <v>1418</v>
      </c>
      <c r="G1254" s="68" t="s">
        <v>3108</v>
      </c>
      <c r="H1254" s="68"/>
    </row>
    <row r="1255" spans="3:8" x14ac:dyDescent="0.25">
      <c r="C1255" s="69"/>
      <c r="D1255" s="68"/>
      <c r="E1255" s="67">
        <v>638</v>
      </c>
      <c r="F1255" s="67" t="s">
        <v>1419</v>
      </c>
      <c r="G1255" s="68" t="s">
        <v>3109</v>
      </c>
      <c r="H1255" s="68"/>
    </row>
    <row r="1256" spans="3:8" x14ac:dyDescent="0.25">
      <c r="C1256" s="69"/>
      <c r="D1256" s="68"/>
      <c r="E1256" s="67">
        <v>750</v>
      </c>
      <c r="F1256" s="67" t="s">
        <v>1420</v>
      </c>
      <c r="G1256" s="68" t="s">
        <v>3110</v>
      </c>
      <c r="H1256" s="68"/>
    </row>
    <row r="1257" spans="3:8" x14ac:dyDescent="0.25">
      <c r="C1257" s="69"/>
      <c r="D1257" s="68"/>
      <c r="E1257" s="67">
        <v>868</v>
      </c>
      <c r="F1257" s="67" t="s">
        <v>1421</v>
      </c>
      <c r="G1257" s="68" t="s">
        <v>3111</v>
      </c>
      <c r="H1257" s="68"/>
    </row>
    <row r="1258" spans="3:8" x14ac:dyDescent="0.25">
      <c r="C1258" s="69"/>
      <c r="D1258" s="68"/>
      <c r="E1258" s="67">
        <v>1</v>
      </c>
      <c r="F1258" s="67" t="s">
        <v>180</v>
      </c>
      <c r="G1258" s="68" t="s">
        <v>3112</v>
      </c>
      <c r="H1258" s="68"/>
    </row>
    <row r="1259" spans="3:8" x14ac:dyDescent="0.25">
      <c r="C1259" s="69"/>
      <c r="D1259" s="68"/>
      <c r="E1259" s="67">
        <v>133</v>
      </c>
      <c r="F1259" s="67" t="s">
        <v>42</v>
      </c>
      <c r="G1259" s="68" t="s">
        <v>3113</v>
      </c>
      <c r="H1259" s="68"/>
    </row>
    <row r="1260" spans="3:8" x14ac:dyDescent="0.25">
      <c r="C1260" s="69"/>
      <c r="D1260" s="68"/>
      <c r="E1260" s="67">
        <v>500</v>
      </c>
      <c r="F1260" s="67" t="s">
        <v>181</v>
      </c>
      <c r="G1260" s="68" t="s">
        <v>3114</v>
      </c>
      <c r="H1260" s="68"/>
    </row>
    <row r="1261" spans="3:8" x14ac:dyDescent="0.25">
      <c r="C1261" s="69"/>
      <c r="D1261" s="68"/>
      <c r="E1261" s="67">
        <v>1</v>
      </c>
      <c r="F1261" s="67" t="s">
        <v>182</v>
      </c>
      <c r="G1261" s="68" t="s">
        <v>3115</v>
      </c>
      <c r="H1261" s="68"/>
    </row>
    <row r="1262" spans="3:8" x14ac:dyDescent="0.25">
      <c r="C1262" s="69"/>
      <c r="D1262" s="68"/>
      <c r="E1262" s="67">
        <v>2</v>
      </c>
      <c r="F1262" s="67" t="s">
        <v>183</v>
      </c>
      <c r="G1262" s="68" t="s">
        <v>3116</v>
      </c>
      <c r="H1262" s="68"/>
    </row>
    <row r="1263" spans="3:8" x14ac:dyDescent="0.25">
      <c r="C1263" s="69"/>
      <c r="D1263" s="68"/>
      <c r="E1263" s="67">
        <v>3</v>
      </c>
      <c r="F1263" s="67" t="s">
        <v>184</v>
      </c>
      <c r="G1263" s="68" t="s">
        <v>3117</v>
      </c>
      <c r="H1263" s="68"/>
    </row>
    <row r="1264" spans="3:8" x14ac:dyDescent="0.25">
      <c r="C1264" s="69"/>
      <c r="D1264" s="68"/>
      <c r="E1264" s="67">
        <v>4</v>
      </c>
      <c r="F1264" s="67" t="s">
        <v>1422</v>
      </c>
      <c r="G1264" s="68" t="s">
        <v>3118</v>
      </c>
      <c r="H1264" s="68"/>
    </row>
    <row r="1265" spans="3:8" x14ac:dyDescent="0.25">
      <c r="C1265" s="69"/>
      <c r="D1265" s="68"/>
      <c r="E1265" s="67">
        <v>5</v>
      </c>
      <c r="F1265" s="67" t="s">
        <v>1423</v>
      </c>
      <c r="G1265" s="68" t="s">
        <v>3119</v>
      </c>
      <c r="H1265" s="68"/>
    </row>
    <row r="1266" spans="3:8" x14ac:dyDescent="0.25">
      <c r="C1266" s="69"/>
      <c r="D1266" s="68"/>
      <c r="E1266" s="67">
        <v>6</v>
      </c>
      <c r="F1266" s="67" t="s">
        <v>1424</v>
      </c>
      <c r="G1266" s="68" t="s">
        <v>3120</v>
      </c>
      <c r="H1266" s="68"/>
    </row>
    <row r="1267" spans="3:8" x14ac:dyDescent="0.25">
      <c r="C1267" s="69"/>
      <c r="D1267" s="68"/>
      <c r="E1267" s="67">
        <v>7</v>
      </c>
      <c r="F1267" s="67" t="s">
        <v>1425</v>
      </c>
      <c r="G1267" s="68" t="s">
        <v>3121</v>
      </c>
      <c r="H1267" s="68"/>
    </row>
    <row r="1268" spans="3:8" x14ac:dyDescent="0.25">
      <c r="C1268" s="69"/>
      <c r="D1268" s="68"/>
      <c r="E1268" s="67">
        <v>8</v>
      </c>
      <c r="F1268" s="67" t="s">
        <v>1426</v>
      </c>
      <c r="G1268" s="68" t="s">
        <v>3122</v>
      </c>
      <c r="H1268" s="68"/>
    </row>
    <row r="1269" spans="3:8" x14ac:dyDescent="0.25">
      <c r="C1269" s="69"/>
      <c r="D1269" s="68"/>
      <c r="E1269" s="67">
        <v>9</v>
      </c>
      <c r="F1269" s="67" t="s">
        <v>1427</v>
      </c>
      <c r="G1269" s="68" t="s">
        <v>3123</v>
      </c>
      <c r="H1269" s="68"/>
    </row>
    <row r="1270" spans="3:8" x14ac:dyDescent="0.25">
      <c r="C1270" s="69"/>
      <c r="D1270" s="68"/>
      <c r="E1270" s="67">
        <v>10</v>
      </c>
      <c r="F1270" s="67" t="s">
        <v>1428</v>
      </c>
      <c r="G1270" s="68" t="s">
        <v>3124</v>
      </c>
      <c r="H1270" s="68"/>
    </row>
    <row r="1271" spans="3:8" x14ac:dyDescent="0.25">
      <c r="C1271" s="69"/>
      <c r="D1271" s="68"/>
      <c r="E1271" s="67">
        <v>45</v>
      </c>
      <c r="F1271" s="67" t="s">
        <v>891</v>
      </c>
      <c r="G1271" s="68" t="s">
        <v>3125</v>
      </c>
      <c r="H1271" s="68"/>
    </row>
    <row r="1272" spans="3:8" x14ac:dyDescent="0.25">
      <c r="C1272" s="69"/>
      <c r="D1272" s="68"/>
      <c r="E1272" s="67">
        <v>46</v>
      </c>
      <c r="F1272" s="67" t="s">
        <v>830</v>
      </c>
      <c r="G1272" s="68" t="s">
        <v>3126</v>
      </c>
      <c r="H1272" s="68"/>
    </row>
    <row r="1273" spans="3:8" x14ac:dyDescent="0.25">
      <c r="C1273" s="69"/>
      <c r="D1273" s="68"/>
      <c r="E1273" s="67">
        <v>47</v>
      </c>
      <c r="F1273" s="67" t="s">
        <v>1429</v>
      </c>
      <c r="G1273" s="68" t="s">
        <v>3127</v>
      </c>
      <c r="H1273" s="68"/>
    </row>
    <row r="1274" spans="3:8" x14ac:dyDescent="0.25">
      <c r="C1274" s="69"/>
      <c r="D1274" s="68"/>
      <c r="E1274" s="67">
        <v>48</v>
      </c>
      <c r="F1274" s="67" t="s">
        <v>1430</v>
      </c>
      <c r="G1274" s="68" t="s">
        <v>3128</v>
      </c>
      <c r="H1274" s="68"/>
    </row>
    <row r="1275" spans="3:8" x14ac:dyDescent="0.25">
      <c r="C1275" s="69"/>
      <c r="D1275" s="68"/>
      <c r="E1275" s="67">
        <v>49</v>
      </c>
      <c r="F1275" s="67" t="s">
        <v>1431</v>
      </c>
      <c r="G1275" s="68" t="s">
        <v>3129</v>
      </c>
      <c r="H1275" s="68"/>
    </row>
    <row r="1276" spans="3:8" x14ac:dyDescent="0.25">
      <c r="C1276" s="69"/>
      <c r="D1276" s="68"/>
      <c r="E1276" s="67">
        <v>50</v>
      </c>
      <c r="F1276" s="67" t="s">
        <v>1432</v>
      </c>
      <c r="G1276" s="68" t="s">
        <v>3130</v>
      </c>
      <c r="H1276" s="68"/>
    </row>
    <row r="1277" spans="3:8" x14ac:dyDescent="0.25">
      <c r="C1277" s="69"/>
      <c r="D1277" s="68"/>
      <c r="E1277" s="67">
        <v>51</v>
      </c>
      <c r="F1277" s="67" t="s">
        <v>1433</v>
      </c>
      <c r="G1277" s="68" t="s">
        <v>3131</v>
      </c>
      <c r="H1277" s="68"/>
    </row>
    <row r="1278" spans="3:8" x14ac:dyDescent="0.25">
      <c r="C1278" s="69"/>
      <c r="D1278" s="68"/>
      <c r="E1278" s="67">
        <v>52</v>
      </c>
      <c r="F1278" s="67" t="s">
        <v>1434</v>
      </c>
      <c r="G1278" s="68" t="s">
        <v>3132</v>
      </c>
      <c r="H1278" s="68"/>
    </row>
    <row r="1279" spans="3:8" x14ac:dyDescent="0.25">
      <c r="C1279" s="69"/>
      <c r="D1279" s="68"/>
      <c r="E1279" s="67">
        <v>53</v>
      </c>
      <c r="F1279" s="67" t="s">
        <v>1435</v>
      </c>
      <c r="G1279" s="68" t="s">
        <v>3133</v>
      </c>
      <c r="H1279" s="68"/>
    </row>
    <row r="1280" spans="3:8" x14ac:dyDescent="0.25">
      <c r="C1280" s="69"/>
      <c r="D1280" s="68"/>
      <c r="E1280" s="67">
        <v>54</v>
      </c>
      <c r="F1280" s="67" t="s">
        <v>1436</v>
      </c>
      <c r="G1280" s="68" t="s">
        <v>3134</v>
      </c>
      <c r="H1280" s="68"/>
    </row>
    <row r="1281" spans="3:8" x14ac:dyDescent="0.25">
      <c r="C1281" s="69"/>
      <c r="D1281" s="68"/>
      <c r="E1281" s="67">
        <v>55</v>
      </c>
      <c r="F1281" s="67" t="s">
        <v>1437</v>
      </c>
      <c r="G1281" s="68" t="s">
        <v>3135</v>
      </c>
      <c r="H1281" s="68"/>
    </row>
    <row r="1282" spans="3:8" x14ac:dyDescent="0.25">
      <c r="C1282" s="69"/>
      <c r="D1282" s="68"/>
      <c r="E1282" s="67">
        <v>60</v>
      </c>
      <c r="F1282" s="67" t="s">
        <v>1299</v>
      </c>
      <c r="G1282" s="68" t="s">
        <v>3136</v>
      </c>
      <c r="H1282" s="68"/>
    </row>
    <row r="1283" spans="3:8" x14ac:dyDescent="0.25">
      <c r="C1283" s="69"/>
      <c r="D1283" s="68"/>
      <c r="E1283" s="67">
        <v>65</v>
      </c>
      <c r="F1283" s="67" t="s">
        <v>1438</v>
      </c>
      <c r="G1283" s="68" t="s">
        <v>3137</v>
      </c>
      <c r="H1283" s="68"/>
    </row>
    <row r="1284" spans="3:8" x14ac:dyDescent="0.25">
      <c r="C1284" s="69"/>
      <c r="D1284" s="68"/>
      <c r="E1284" s="67">
        <v>89</v>
      </c>
      <c r="F1284" s="67" t="s">
        <v>1439</v>
      </c>
      <c r="G1284" s="68" t="s">
        <v>3138</v>
      </c>
      <c r="H1284" s="68"/>
    </row>
    <row r="1285" spans="3:8" x14ac:dyDescent="0.25">
      <c r="C1285" s="69"/>
      <c r="D1285" s="68"/>
      <c r="E1285" s="67">
        <v>90</v>
      </c>
      <c r="F1285" s="67" t="s">
        <v>1440</v>
      </c>
      <c r="G1285" s="68" t="s">
        <v>3139</v>
      </c>
      <c r="H1285" s="68"/>
    </row>
    <row r="1286" spans="3:8" x14ac:dyDescent="0.25">
      <c r="C1286" s="69"/>
      <c r="D1286" s="68"/>
      <c r="E1286" s="67">
        <v>91</v>
      </c>
      <c r="F1286" s="67" t="s">
        <v>1441</v>
      </c>
      <c r="G1286" s="68" t="s">
        <v>3140</v>
      </c>
      <c r="H1286" s="68"/>
    </row>
    <row r="1287" spans="3:8" x14ac:dyDescent="0.25">
      <c r="C1287" s="69"/>
      <c r="D1287" s="68"/>
      <c r="E1287" s="67">
        <v>93</v>
      </c>
      <c r="F1287" s="67" t="s">
        <v>1442</v>
      </c>
      <c r="G1287" s="68" t="s">
        <v>3141</v>
      </c>
      <c r="H1287" s="68"/>
    </row>
    <row r="1288" spans="3:8" x14ac:dyDescent="0.25">
      <c r="C1288" s="69"/>
      <c r="D1288" s="68"/>
      <c r="E1288" s="67">
        <v>94</v>
      </c>
      <c r="F1288" s="67" t="s">
        <v>1443</v>
      </c>
      <c r="G1288" s="68" t="s">
        <v>3142</v>
      </c>
      <c r="H1288" s="68"/>
    </row>
    <row r="1289" spans="3:8" x14ac:dyDescent="0.25">
      <c r="C1289" s="69"/>
      <c r="D1289" s="68"/>
      <c r="E1289" s="67">
        <v>95</v>
      </c>
      <c r="F1289" s="67" t="s">
        <v>1444</v>
      </c>
      <c r="G1289" s="68" t="s">
        <v>3143</v>
      </c>
      <c r="H1289" s="68"/>
    </row>
    <row r="1290" spans="3:8" x14ac:dyDescent="0.25">
      <c r="C1290" s="69"/>
      <c r="D1290" s="68"/>
      <c r="E1290" s="67">
        <v>96</v>
      </c>
      <c r="F1290" s="67" t="s">
        <v>1445</v>
      </c>
      <c r="G1290" s="68" t="s">
        <v>3144</v>
      </c>
      <c r="H1290" s="68"/>
    </row>
    <row r="1291" spans="3:8" x14ac:dyDescent="0.25">
      <c r="C1291" s="69"/>
      <c r="D1291" s="68"/>
      <c r="E1291" s="67">
        <v>97</v>
      </c>
      <c r="F1291" s="67" t="s">
        <v>1446</v>
      </c>
      <c r="G1291" s="68" t="s">
        <v>3145</v>
      </c>
      <c r="H1291" s="68"/>
    </row>
    <row r="1292" spans="3:8" x14ac:dyDescent="0.25">
      <c r="C1292" s="69"/>
      <c r="D1292" s="68"/>
      <c r="E1292" s="67">
        <v>98</v>
      </c>
      <c r="F1292" s="67" t="s">
        <v>1447</v>
      </c>
      <c r="G1292" s="68" t="s">
        <v>3146</v>
      </c>
      <c r="H1292" s="68"/>
    </row>
    <row r="1293" spans="3:8" x14ac:dyDescent="0.25">
      <c r="C1293" s="69"/>
      <c r="D1293" s="68"/>
      <c r="E1293" s="67">
        <v>99</v>
      </c>
      <c r="F1293" s="67" t="s">
        <v>1448</v>
      </c>
      <c r="G1293" s="68" t="s">
        <v>3147</v>
      </c>
      <c r="H1293" s="68"/>
    </row>
    <row r="1294" spans="3:8" x14ac:dyDescent="0.25">
      <c r="C1294" s="69"/>
      <c r="D1294" s="68"/>
      <c r="E1294" s="67">
        <v>100</v>
      </c>
      <c r="F1294" s="67" t="s">
        <v>1449</v>
      </c>
      <c r="G1294" s="68" t="s">
        <v>3148</v>
      </c>
      <c r="H1294" s="68"/>
    </row>
    <row r="1295" spans="3:8" x14ac:dyDescent="0.25">
      <c r="C1295" s="69"/>
      <c r="D1295" s="68"/>
      <c r="E1295" s="67">
        <v>101</v>
      </c>
      <c r="F1295" s="67" t="s">
        <v>1450</v>
      </c>
      <c r="G1295" s="68" t="s">
        <v>3149</v>
      </c>
      <c r="H1295" s="68"/>
    </row>
    <row r="1296" spans="3:8" x14ac:dyDescent="0.25">
      <c r="C1296" s="69"/>
      <c r="D1296" s="68"/>
      <c r="E1296" s="67">
        <v>102</v>
      </c>
      <c r="F1296" s="67" t="s">
        <v>1451</v>
      </c>
      <c r="G1296" s="68" t="s">
        <v>3150</v>
      </c>
      <c r="H1296" s="68"/>
    </row>
    <row r="1297" spans="3:8" x14ac:dyDescent="0.25">
      <c r="C1297" s="69"/>
      <c r="D1297" s="68"/>
      <c r="E1297" s="67">
        <v>103</v>
      </c>
      <c r="F1297" s="67" t="s">
        <v>1452</v>
      </c>
      <c r="G1297" s="68" t="s">
        <v>3151</v>
      </c>
      <c r="H1297" s="68"/>
    </row>
    <row r="1298" spans="3:8" x14ac:dyDescent="0.25">
      <c r="C1298" s="69"/>
      <c r="D1298" s="68"/>
      <c r="E1298" s="67">
        <v>104</v>
      </c>
      <c r="F1298" s="67" t="s">
        <v>1453</v>
      </c>
      <c r="G1298" s="68" t="s">
        <v>3152</v>
      </c>
      <c r="H1298" s="68"/>
    </row>
    <row r="1299" spans="3:8" x14ac:dyDescent="0.25">
      <c r="C1299" s="69"/>
      <c r="D1299" s="68"/>
      <c r="E1299" s="67">
        <v>105</v>
      </c>
      <c r="F1299" s="67" t="s">
        <v>1454</v>
      </c>
      <c r="G1299" s="68" t="s">
        <v>3153</v>
      </c>
      <c r="H1299" s="68"/>
    </row>
    <row r="1300" spans="3:8" x14ac:dyDescent="0.25">
      <c r="C1300" s="69"/>
      <c r="D1300" s="68"/>
      <c r="E1300" s="67">
        <v>106</v>
      </c>
      <c r="F1300" s="67" t="s">
        <v>1455</v>
      </c>
      <c r="G1300" s="68" t="s">
        <v>3154</v>
      </c>
      <c r="H1300" s="68"/>
    </row>
    <row r="1301" spans="3:8" x14ac:dyDescent="0.25">
      <c r="C1301" s="69"/>
      <c r="D1301" s="68"/>
      <c r="E1301" s="67">
        <v>133</v>
      </c>
      <c r="F1301" s="67" t="s">
        <v>1456</v>
      </c>
      <c r="G1301" s="68" t="s">
        <v>3155</v>
      </c>
      <c r="H1301" s="68"/>
    </row>
    <row r="1302" spans="3:8" x14ac:dyDescent="0.25">
      <c r="C1302" s="69"/>
      <c r="D1302" s="68"/>
      <c r="E1302" s="67">
        <v>134</v>
      </c>
      <c r="F1302" s="67" t="s">
        <v>1457</v>
      </c>
      <c r="G1302" s="68" t="s">
        <v>3156</v>
      </c>
      <c r="H1302" s="68"/>
    </row>
    <row r="1303" spans="3:8" x14ac:dyDescent="0.25">
      <c r="C1303" s="69"/>
      <c r="D1303" s="68"/>
      <c r="E1303" s="67">
        <v>135</v>
      </c>
      <c r="F1303" s="67" t="s">
        <v>1458</v>
      </c>
      <c r="G1303" s="68" t="s">
        <v>3157</v>
      </c>
      <c r="H1303" s="68"/>
    </row>
    <row r="1304" spans="3:8" x14ac:dyDescent="0.25">
      <c r="C1304" s="69"/>
      <c r="D1304" s="68"/>
      <c r="E1304" s="67">
        <v>136</v>
      </c>
      <c r="F1304" s="67" t="s">
        <v>1459</v>
      </c>
      <c r="G1304" s="68" t="s">
        <v>3158</v>
      </c>
      <c r="H1304" s="68"/>
    </row>
    <row r="1305" spans="3:8" x14ac:dyDescent="0.25">
      <c r="C1305" s="69"/>
      <c r="D1305" s="68"/>
      <c r="E1305" s="67">
        <v>177</v>
      </c>
      <c r="F1305" s="67" t="s">
        <v>1460</v>
      </c>
      <c r="G1305" s="68" t="s">
        <v>3159</v>
      </c>
      <c r="H1305" s="68"/>
    </row>
    <row r="1306" spans="3:8" x14ac:dyDescent="0.25">
      <c r="C1306" s="69"/>
      <c r="D1306" s="68"/>
      <c r="E1306" s="67">
        <v>178</v>
      </c>
      <c r="F1306" s="67" t="s">
        <v>1461</v>
      </c>
      <c r="G1306" s="68" t="s">
        <v>3160</v>
      </c>
      <c r="H1306" s="68"/>
    </row>
    <row r="1307" spans="3:8" x14ac:dyDescent="0.25">
      <c r="C1307" s="69"/>
      <c r="D1307" s="68"/>
      <c r="E1307" s="67">
        <v>179</v>
      </c>
      <c r="F1307" s="67" t="s">
        <v>1462</v>
      </c>
      <c r="G1307" s="68" t="s">
        <v>3161</v>
      </c>
      <c r="H1307" s="68"/>
    </row>
    <row r="1308" spans="3:8" x14ac:dyDescent="0.25">
      <c r="C1308" s="69"/>
      <c r="D1308" s="68"/>
      <c r="E1308" s="67">
        <v>180</v>
      </c>
      <c r="F1308" s="67" t="s">
        <v>1463</v>
      </c>
      <c r="G1308" s="68" t="s">
        <v>3162</v>
      </c>
      <c r="H1308" s="68"/>
    </row>
    <row r="1309" spans="3:8" x14ac:dyDescent="0.25">
      <c r="C1309" s="69"/>
      <c r="D1309" s="68"/>
      <c r="E1309" s="67">
        <v>181</v>
      </c>
      <c r="F1309" s="67" t="s">
        <v>1464</v>
      </c>
      <c r="G1309" s="68" t="s">
        <v>3163</v>
      </c>
      <c r="H1309" s="68"/>
    </row>
    <row r="1310" spans="3:8" x14ac:dyDescent="0.25">
      <c r="C1310" s="69"/>
      <c r="D1310" s="68"/>
      <c r="E1310" s="67">
        <v>182</v>
      </c>
      <c r="F1310" s="67" t="s">
        <v>1465</v>
      </c>
      <c r="G1310" s="68" t="s">
        <v>3164</v>
      </c>
      <c r="H1310" s="68"/>
    </row>
    <row r="1311" spans="3:8" x14ac:dyDescent="0.25">
      <c r="C1311" s="69"/>
      <c r="D1311" s="68"/>
      <c r="E1311" s="67">
        <v>183</v>
      </c>
      <c r="F1311" s="67" t="s">
        <v>1466</v>
      </c>
      <c r="G1311" s="68" t="s">
        <v>3165</v>
      </c>
      <c r="H1311" s="68"/>
    </row>
    <row r="1312" spans="3:8" x14ac:dyDescent="0.25">
      <c r="C1312" s="69"/>
      <c r="D1312" s="68"/>
      <c r="E1312" s="67">
        <v>184</v>
      </c>
      <c r="F1312" s="67" t="s">
        <v>1467</v>
      </c>
      <c r="G1312" s="68" t="s">
        <v>3166</v>
      </c>
      <c r="H1312" s="68"/>
    </row>
    <row r="1313" spans="3:8" x14ac:dyDescent="0.25">
      <c r="C1313" s="69"/>
      <c r="D1313" s="68"/>
      <c r="E1313" s="67">
        <v>185</v>
      </c>
      <c r="F1313" s="67" t="s">
        <v>1468</v>
      </c>
      <c r="G1313" s="68" t="s">
        <v>3167</v>
      </c>
      <c r="H1313" s="68"/>
    </row>
    <row r="1314" spans="3:8" x14ac:dyDescent="0.25">
      <c r="C1314" s="69"/>
      <c r="D1314" s="68"/>
      <c r="E1314" s="67">
        <v>186</v>
      </c>
      <c r="F1314" s="67" t="s">
        <v>1469</v>
      </c>
      <c r="G1314" s="68" t="s">
        <v>3168</v>
      </c>
      <c r="H1314" s="68"/>
    </row>
    <row r="1315" spans="3:8" x14ac:dyDescent="0.25">
      <c r="C1315" s="69"/>
      <c r="D1315" s="68"/>
      <c r="E1315" s="67">
        <v>187</v>
      </c>
      <c r="F1315" s="67" t="s">
        <v>1470</v>
      </c>
      <c r="G1315" s="68" t="s">
        <v>3169</v>
      </c>
      <c r="H1315" s="68"/>
    </row>
    <row r="1316" spans="3:8" x14ac:dyDescent="0.25">
      <c r="C1316" s="69"/>
      <c r="D1316" s="68"/>
      <c r="E1316" s="67">
        <v>188</v>
      </c>
      <c r="F1316" s="67" t="s">
        <v>1471</v>
      </c>
      <c r="G1316" s="68" t="s">
        <v>3170</v>
      </c>
      <c r="H1316" s="68"/>
    </row>
    <row r="1317" spans="3:8" x14ac:dyDescent="0.25">
      <c r="C1317" s="69"/>
      <c r="D1317" s="68"/>
      <c r="E1317" s="67">
        <v>189</v>
      </c>
      <c r="F1317" s="67" t="s">
        <v>1333</v>
      </c>
      <c r="G1317" s="68" t="s">
        <v>3171</v>
      </c>
      <c r="H1317" s="68"/>
    </row>
    <row r="1318" spans="3:8" x14ac:dyDescent="0.25">
      <c r="C1318" s="69"/>
      <c r="D1318" s="68"/>
      <c r="E1318" s="67">
        <v>190</v>
      </c>
      <c r="F1318" s="67" t="s">
        <v>1472</v>
      </c>
      <c r="G1318" s="68" t="s">
        <v>3172</v>
      </c>
      <c r="H1318" s="68"/>
    </row>
    <row r="1319" spans="3:8" x14ac:dyDescent="0.25">
      <c r="C1319" s="69"/>
      <c r="D1319" s="68"/>
      <c r="E1319" s="67">
        <v>191</v>
      </c>
      <c r="F1319" s="67" t="s">
        <v>1473</v>
      </c>
      <c r="G1319" s="68" t="s">
        <v>3173</v>
      </c>
      <c r="H1319" s="68"/>
    </row>
    <row r="1320" spans="3:8" x14ac:dyDescent="0.25">
      <c r="C1320" s="69"/>
      <c r="D1320" s="68"/>
      <c r="E1320" s="67">
        <v>192</v>
      </c>
      <c r="F1320" s="67" t="s">
        <v>1474</v>
      </c>
      <c r="G1320" s="68" t="s">
        <v>3174</v>
      </c>
      <c r="H1320" s="68"/>
    </row>
    <row r="1321" spans="3:8" x14ac:dyDescent="0.25">
      <c r="C1321" s="69"/>
      <c r="D1321" s="68"/>
      <c r="E1321" s="67">
        <v>221</v>
      </c>
      <c r="F1321" s="67" t="s">
        <v>1475</v>
      </c>
      <c r="G1321" s="68" t="s">
        <v>3175</v>
      </c>
      <c r="H1321" s="68"/>
    </row>
    <row r="1322" spans="3:8" x14ac:dyDescent="0.25">
      <c r="C1322" s="69"/>
      <c r="D1322" s="68"/>
      <c r="E1322" s="67">
        <v>222</v>
      </c>
      <c r="F1322" s="67" t="s">
        <v>1476</v>
      </c>
      <c r="G1322" s="68" t="s">
        <v>3176</v>
      </c>
      <c r="H1322" s="68"/>
    </row>
    <row r="1323" spans="3:8" x14ac:dyDescent="0.25">
      <c r="C1323" s="69"/>
      <c r="D1323" s="68"/>
      <c r="E1323" s="67">
        <v>223</v>
      </c>
      <c r="F1323" s="67" t="s">
        <v>1477</v>
      </c>
      <c r="G1323" s="68" t="s">
        <v>3177</v>
      </c>
      <c r="H1323" s="68"/>
    </row>
    <row r="1324" spans="3:8" x14ac:dyDescent="0.25">
      <c r="C1324" s="69"/>
      <c r="D1324" s="68"/>
      <c r="E1324" s="67">
        <v>224</v>
      </c>
      <c r="F1324" s="67" t="s">
        <v>1478</v>
      </c>
      <c r="G1324" s="68" t="s">
        <v>3178</v>
      </c>
      <c r="H1324" s="68"/>
    </row>
    <row r="1325" spans="3:8" x14ac:dyDescent="0.25">
      <c r="C1325" s="69"/>
      <c r="D1325" s="68"/>
      <c r="E1325" s="67">
        <v>265</v>
      </c>
      <c r="F1325" s="67" t="s">
        <v>1479</v>
      </c>
      <c r="G1325" s="68" t="s">
        <v>3179</v>
      </c>
      <c r="H1325" s="68"/>
    </row>
    <row r="1326" spans="3:8" x14ac:dyDescent="0.25">
      <c r="C1326" s="69"/>
      <c r="D1326" s="68"/>
      <c r="E1326" s="67">
        <v>266</v>
      </c>
      <c r="F1326" s="67" t="s">
        <v>1480</v>
      </c>
      <c r="G1326" s="68" t="s">
        <v>3180</v>
      </c>
      <c r="H1326" s="68"/>
    </row>
    <row r="1327" spans="3:8" x14ac:dyDescent="0.25">
      <c r="C1327" s="69"/>
      <c r="D1327" s="68"/>
      <c r="E1327" s="67">
        <v>267</v>
      </c>
      <c r="F1327" s="67" t="s">
        <v>1481</v>
      </c>
      <c r="G1327" s="68" t="s">
        <v>3181</v>
      </c>
      <c r="H1327" s="68"/>
    </row>
    <row r="1328" spans="3:8" x14ac:dyDescent="0.25">
      <c r="C1328" s="69"/>
      <c r="D1328" s="68"/>
      <c r="E1328" s="67">
        <v>268</v>
      </c>
      <c r="F1328" s="67" t="s">
        <v>1482</v>
      </c>
      <c r="G1328" s="68" t="s">
        <v>3182</v>
      </c>
      <c r="H1328" s="68"/>
    </row>
    <row r="1329" spans="3:8" x14ac:dyDescent="0.25">
      <c r="C1329" s="69"/>
      <c r="D1329" s="68"/>
      <c r="E1329" s="67">
        <v>269</v>
      </c>
      <c r="F1329" s="67" t="s">
        <v>1483</v>
      </c>
      <c r="G1329" s="68" t="s">
        <v>3183</v>
      </c>
      <c r="H1329" s="68"/>
    </row>
    <row r="1330" spans="3:8" x14ac:dyDescent="0.25">
      <c r="C1330" s="69"/>
      <c r="D1330" s="68"/>
      <c r="E1330" s="67">
        <v>309</v>
      </c>
      <c r="F1330" s="67" t="s">
        <v>1484</v>
      </c>
      <c r="G1330" s="68" t="s">
        <v>3184</v>
      </c>
      <c r="H1330" s="68"/>
    </row>
    <row r="1331" spans="3:8" x14ac:dyDescent="0.25">
      <c r="C1331" s="69"/>
      <c r="D1331" s="68"/>
      <c r="E1331" s="67">
        <v>310</v>
      </c>
      <c r="F1331" s="67" t="s">
        <v>1485</v>
      </c>
      <c r="G1331" s="68" t="s">
        <v>3185</v>
      </c>
      <c r="H1331" s="68"/>
    </row>
    <row r="1332" spans="3:8" x14ac:dyDescent="0.25">
      <c r="C1332" s="69"/>
      <c r="D1332" s="68"/>
      <c r="E1332" s="67">
        <v>353</v>
      </c>
      <c r="F1332" s="67" t="s">
        <v>1486</v>
      </c>
      <c r="G1332" s="68" t="s">
        <v>3186</v>
      </c>
      <c r="H1332" s="68"/>
    </row>
    <row r="1333" spans="3:8" x14ac:dyDescent="0.25">
      <c r="C1333" s="69"/>
      <c r="D1333" s="68"/>
      <c r="E1333" s="67">
        <v>354</v>
      </c>
      <c r="F1333" s="67" t="s">
        <v>1487</v>
      </c>
      <c r="G1333" s="68" t="s">
        <v>3187</v>
      </c>
      <c r="H1333" s="68"/>
    </row>
    <row r="1334" spans="3:8" x14ac:dyDescent="0.25">
      <c r="C1334" s="69"/>
      <c r="D1334" s="68"/>
      <c r="E1334" s="67">
        <v>355</v>
      </c>
      <c r="F1334" s="67" t="s">
        <v>1488</v>
      </c>
      <c r="G1334" s="68" t="s">
        <v>3188</v>
      </c>
      <c r="H1334" s="68"/>
    </row>
    <row r="1335" spans="3:8" x14ac:dyDescent="0.25">
      <c r="C1335" s="69"/>
      <c r="D1335" s="68"/>
      <c r="E1335" s="67">
        <v>441</v>
      </c>
      <c r="F1335" s="67" t="s">
        <v>1489</v>
      </c>
      <c r="G1335" s="68" t="s">
        <v>3189</v>
      </c>
      <c r="H1335" s="68"/>
    </row>
    <row r="1336" spans="3:8" x14ac:dyDescent="0.25">
      <c r="C1336" s="69"/>
      <c r="D1336" s="68"/>
      <c r="E1336" s="67">
        <v>456</v>
      </c>
      <c r="F1336" s="67" t="s">
        <v>1490</v>
      </c>
      <c r="G1336" s="68" t="s">
        <v>3190</v>
      </c>
      <c r="H1336" s="68"/>
    </row>
    <row r="1337" spans="3:8" x14ac:dyDescent="0.25">
      <c r="C1337" s="69"/>
      <c r="D1337" s="68"/>
      <c r="E1337" s="67">
        <v>457</v>
      </c>
      <c r="F1337" s="67" t="s">
        <v>1491</v>
      </c>
      <c r="G1337" s="68" t="s">
        <v>3191</v>
      </c>
      <c r="H1337" s="68"/>
    </row>
    <row r="1338" spans="3:8" x14ac:dyDescent="0.25">
      <c r="C1338" s="69"/>
      <c r="D1338" s="68"/>
      <c r="E1338" s="67">
        <v>458</v>
      </c>
      <c r="F1338" s="67" t="s">
        <v>1492</v>
      </c>
      <c r="G1338" s="68" t="s">
        <v>3192</v>
      </c>
      <c r="H1338" s="68"/>
    </row>
    <row r="1339" spans="3:8" x14ac:dyDescent="0.25">
      <c r="C1339" s="69"/>
      <c r="D1339" s="68"/>
      <c r="E1339" s="67">
        <v>459</v>
      </c>
      <c r="F1339" s="67" t="s">
        <v>1493</v>
      </c>
      <c r="G1339" s="68" t="s">
        <v>3193</v>
      </c>
      <c r="H1339" s="68"/>
    </row>
    <row r="1340" spans="3:8" x14ac:dyDescent="0.25">
      <c r="C1340" s="69"/>
      <c r="D1340" s="68"/>
      <c r="E1340" s="67">
        <v>460</v>
      </c>
      <c r="F1340" s="67" t="s">
        <v>1494</v>
      </c>
      <c r="G1340" s="68" t="s">
        <v>3194</v>
      </c>
      <c r="H1340" s="68"/>
    </row>
    <row r="1341" spans="3:8" x14ac:dyDescent="0.25">
      <c r="C1341" s="69"/>
      <c r="D1341" s="68"/>
      <c r="E1341" s="67">
        <v>461</v>
      </c>
      <c r="F1341" s="67" t="s">
        <v>1495</v>
      </c>
      <c r="G1341" s="68" t="s">
        <v>3195</v>
      </c>
      <c r="H1341" s="68"/>
    </row>
    <row r="1342" spans="3:8" x14ac:dyDescent="0.25">
      <c r="C1342" s="69"/>
      <c r="D1342" s="68"/>
      <c r="E1342" s="67">
        <v>500</v>
      </c>
      <c r="F1342" s="67" t="s">
        <v>1496</v>
      </c>
      <c r="G1342" s="68" t="s">
        <v>3196</v>
      </c>
      <c r="H1342" s="68"/>
    </row>
    <row r="1343" spans="3:8" x14ac:dyDescent="0.25">
      <c r="C1343" s="69"/>
      <c r="D1343" s="68"/>
      <c r="E1343" s="67">
        <v>501</v>
      </c>
      <c r="F1343" s="67" t="s">
        <v>1497</v>
      </c>
      <c r="G1343" s="68" t="s">
        <v>3197</v>
      </c>
      <c r="H1343" s="68"/>
    </row>
    <row r="1344" spans="3:8" x14ac:dyDescent="0.25">
      <c r="C1344" s="69"/>
      <c r="D1344" s="68"/>
      <c r="E1344" s="67">
        <v>503</v>
      </c>
      <c r="F1344" s="67" t="s">
        <v>1498</v>
      </c>
      <c r="G1344" s="68" t="s">
        <v>3198</v>
      </c>
      <c r="H1344" s="68"/>
    </row>
    <row r="1345" spans="3:8" x14ac:dyDescent="0.25">
      <c r="C1345" s="69"/>
      <c r="D1345" s="68"/>
      <c r="E1345" s="67">
        <v>504</v>
      </c>
      <c r="F1345" s="67" t="s">
        <v>1499</v>
      </c>
      <c r="G1345" s="68" t="s">
        <v>3199</v>
      </c>
      <c r="H1345" s="68"/>
    </row>
    <row r="1346" spans="3:8" x14ac:dyDescent="0.25">
      <c r="C1346" s="69"/>
      <c r="D1346" s="68"/>
      <c r="E1346" s="67">
        <v>505</v>
      </c>
      <c r="F1346" s="67" t="s">
        <v>868</v>
      </c>
      <c r="G1346" s="68" t="s">
        <v>3200</v>
      </c>
      <c r="H1346" s="68"/>
    </row>
    <row r="1347" spans="3:8" x14ac:dyDescent="0.25">
      <c r="C1347" s="69"/>
      <c r="D1347" s="68"/>
      <c r="E1347" s="67">
        <v>506</v>
      </c>
      <c r="F1347" s="67" t="s">
        <v>1500</v>
      </c>
      <c r="G1347" s="68" t="s">
        <v>3201</v>
      </c>
      <c r="H1347" s="68"/>
    </row>
    <row r="1348" spans="3:8" x14ac:dyDescent="0.25">
      <c r="C1348" s="69"/>
      <c r="D1348" s="68"/>
      <c r="E1348" s="67">
        <v>507</v>
      </c>
      <c r="F1348" s="67" t="s">
        <v>1501</v>
      </c>
      <c r="G1348" s="68" t="s">
        <v>3202</v>
      </c>
      <c r="H1348" s="68"/>
    </row>
    <row r="1349" spans="3:8" x14ac:dyDescent="0.25">
      <c r="C1349" s="69"/>
      <c r="D1349" s="68"/>
      <c r="E1349" s="67">
        <v>508</v>
      </c>
      <c r="F1349" s="67" t="s">
        <v>1502</v>
      </c>
      <c r="G1349" s="68" t="s">
        <v>3203</v>
      </c>
      <c r="H1349" s="68"/>
    </row>
    <row r="1350" spans="3:8" x14ac:dyDescent="0.25">
      <c r="C1350" s="69"/>
      <c r="D1350" s="68"/>
      <c r="E1350" s="67">
        <v>509</v>
      </c>
      <c r="F1350" s="67" t="s">
        <v>1503</v>
      </c>
      <c r="G1350" s="68" t="s">
        <v>3204</v>
      </c>
      <c r="H1350" s="68"/>
    </row>
    <row r="1351" spans="3:8" x14ac:dyDescent="0.25">
      <c r="C1351" s="69"/>
      <c r="D1351" s="68"/>
      <c r="E1351" s="67">
        <v>510</v>
      </c>
      <c r="F1351" s="67" t="s">
        <v>1504</v>
      </c>
      <c r="G1351" s="68" t="s">
        <v>3205</v>
      </c>
      <c r="H1351" s="68"/>
    </row>
    <row r="1352" spans="3:8" x14ac:dyDescent="0.25">
      <c r="C1352" s="69"/>
      <c r="D1352" s="68"/>
      <c r="E1352" s="67">
        <v>544</v>
      </c>
      <c r="F1352" s="67" t="s">
        <v>1505</v>
      </c>
      <c r="G1352" s="68" t="s">
        <v>3206</v>
      </c>
      <c r="H1352" s="68"/>
    </row>
    <row r="1353" spans="3:8" x14ac:dyDescent="0.25">
      <c r="C1353" s="69"/>
      <c r="D1353" s="68"/>
      <c r="E1353" s="67">
        <v>588</v>
      </c>
      <c r="F1353" s="67" t="s">
        <v>1506</v>
      </c>
      <c r="G1353" s="68" t="s">
        <v>3207</v>
      </c>
      <c r="H1353" s="68"/>
    </row>
    <row r="1354" spans="3:8" x14ac:dyDescent="0.25">
      <c r="C1354" s="69"/>
      <c r="D1354" s="68"/>
      <c r="E1354" s="67">
        <v>589</v>
      </c>
      <c r="F1354" s="67" t="s">
        <v>1507</v>
      </c>
      <c r="G1354" s="68" t="s">
        <v>3208</v>
      </c>
      <c r="H1354" s="68"/>
    </row>
    <row r="1355" spans="3:8" x14ac:dyDescent="0.25">
      <c r="C1355" s="69"/>
      <c r="D1355" s="68"/>
      <c r="E1355" s="67">
        <v>590</v>
      </c>
      <c r="F1355" s="67" t="s">
        <v>1508</v>
      </c>
      <c r="G1355" s="68" t="s">
        <v>3209</v>
      </c>
      <c r="H1355" s="68"/>
    </row>
    <row r="1356" spans="3:8" x14ac:dyDescent="0.25">
      <c r="C1356" s="69"/>
      <c r="D1356" s="68"/>
      <c r="E1356" s="67">
        <v>591</v>
      </c>
      <c r="F1356" s="67" t="s">
        <v>1509</v>
      </c>
      <c r="G1356" s="68" t="s">
        <v>3210</v>
      </c>
      <c r="H1356" s="68"/>
    </row>
    <row r="1357" spans="3:8" x14ac:dyDescent="0.25">
      <c r="C1357" s="69"/>
      <c r="D1357" s="68"/>
      <c r="E1357" s="67">
        <v>592</v>
      </c>
      <c r="F1357" s="67" t="s">
        <v>1510</v>
      </c>
      <c r="G1357" s="68" t="s">
        <v>3211</v>
      </c>
      <c r="H1357" s="68"/>
    </row>
    <row r="1358" spans="3:8" x14ac:dyDescent="0.25">
      <c r="C1358" s="69"/>
      <c r="D1358" s="68"/>
      <c r="E1358" s="67">
        <v>593</v>
      </c>
      <c r="F1358" s="67" t="s">
        <v>1511</v>
      </c>
      <c r="G1358" s="68" t="s">
        <v>3212</v>
      </c>
      <c r="H1358" s="68"/>
    </row>
    <row r="1359" spans="3:8" x14ac:dyDescent="0.25">
      <c r="C1359" s="69"/>
      <c r="D1359" s="68"/>
      <c r="E1359" s="67">
        <v>632</v>
      </c>
      <c r="F1359" s="67" t="s">
        <v>1512</v>
      </c>
      <c r="G1359" s="68" t="s">
        <v>3213</v>
      </c>
      <c r="H1359" s="68"/>
    </row>
    <row r="1360" spans="3:8" x14ac:dyDescent="0.25">
      <c r="C1360" s="69"/>
      <c r="D1360" s="68"/>
      <c r="E1360" s="67">
        <v>633</v>
      </c>
      <c r="F1360" s="67" t="s">
        <v>977</v>
      </c>
      <c r="G1360" s="68" t="s">
        <v>3214</v>
      </c>
      <c r="H1360" s="68"/>
    </row>
    <row r="1361" spans="3:8" x14ac:dyDescent="0.25">
      <c r="C1361" s="69"/>
      <c r="D1361" s="68"/>
      <c r="E1361" s="67">
        <v>634</v>
      </c>
      <c r="F1361" s="67" t="s">
        <v>1513</v>
      </c>
      <c r="G1361" s="68" t="s">
        <v>3215</v>
      </c>
      <c r="H1361" s="68"/>
    </row>
    <row r="1362" spans="3:8" x14ac:dyDescent="0.25">
      <c r="C1362" s="69"/>
      <c r="D1362" s="68"/>
      <c r="E1362" s="67">
        <v>635</v>
      </c>
      <c r="F1362" s="67" t="s">
        <v>1514</v>
      </c>
      <c r="G1362" s="68" t="s">
        <v>3216</v>
      </c>
      <c r="H1362" s="68"/>
    </row>
    <row r="1363" spans="3:8" x14ac:dyDescent="0.25">
      <c r="C1363" s="69"/>
      <c r="D1363" s="68"/>
      <c r="E1363" s="67">
        <v>636</v>
      </c>
      <c r="F1363" s="67" t="s">
        <v>1515</v>
      </c>
      <c r="G1363" s="68" t="s">
        <v>3217</v>
      </c>
      <c r="H1363" s="68"/>
    </row>
    <row r="1364" spans="3:8" x14ac:dyDescent="0.25">
      <c r="C1364" s="69"/>
      <c r="D1364" s="68"/>
      <c r="E1364" s="67">
        <v>637</v>
      </c>
      <c r="F1364" s="67" t="s">
        <v>1516</v>
      </c>
      <c r="G1364" s="68" t="s">
        <v>3218</v>
      </c>
      <c r="H1364" s="68"/>
    </row>
    <row r="1365" spans="3:8" x14ac:dyDescent="0.25">
      <c r="C1365" s="69"/>
      <c r="D1365" s="68"/>
      <c r="E1365" s="67">
        <v>638</v>
      </c>
      <c r="F1365" s="67" t="s">
        <v>1517</v>
      </c>
      <c r="G1365" s="68" t="s">
        <v>3219</v>
      </c>
      <c r="H1365" s="68"/>
    </row>
    <row r="1366" spans="3:8" x14ac:dyDescent="0.25">
      <c r="C1366" s="69"/>
      <c r="D1366" s="68"/>
      <c r="E1366" s="67">
        <v>691</v>
      </c>
      <c r="F1366" s="67" t="s">
        <v>1518</v>
      </c>
      <c r="G1366" s="68" t="s">
        <v>3220</v>
      </c>
      <c r="H1366" s="68"/>
    </row>
    <row r="1367" spans="3:8" x14ac:dyDescent="0.25">
      <c r="C1367" s="69"/>
      <c r="D1367" s="68"/>
      <c r="E1367" s="67">
        <v>692</v>
      </c>
      <c r="F1367" s="67" t="s">
        <v>1519</v>
      </c>
      <c r="G1367" s="68" t="s">
        <v>3221</v>
      </c>
      <c r="H1367" s="68"/>
    </row>
    <row r="1368" spans="3:8" x14ac:dyDescent="0.25">
      <c r="C1368" s="69"/>
      <c r="D1368" s="68"/>
      <c r="E1368" s="67">
        <v>693</v>
      </c>
      <c r="F1368" s="67" t="s">
        <v>1520</v>
      </c>
      <c r="G1368" s="68" t="s">
        <v>3222</v>
      </c>
      <c r="H1368" s="68"/>
    </row>
    <row r="1369" spans="3:8" x14ac:dyDescent="0.25">
      <c r="C1369" s="69"/>
      <c r="D1369" s="68"/>
      <c r="E1369" s="67">
        <v>694</v>
      </c>
      <c r="F1369" s="67" t="s">
        <v>1521</v>
      </c>
      <c r="G1369" s="68" t="s">
        <v>3223</v>
      </c>
      <c r="H1369" s="68"/>
    </row>
    <row r="1370" spans="3:8" x14ac:dyDescent="0.25">
      <c r="C1370" s="69"/>
      <c r="D1370" s="68"/>
      <c r="E1370" s="67">
        <v>695</v>
      </c>
      <c r="F1370" s="67" t="s">
        <v>1522</v>
      </c>
      <c r="G1370" s="68" t="s">
        <v>3224</v>
      </c>
      <c r="H1370" s="68"/>
    </row>
    <row r="1371" spans="3:8" x14ac:dyDescent="0.25">
      <c r="C1371" s="69"/>
      <c r="D1371" s="68"/>
      <c r="E1371" s="67">
        <v>696</v>
      </c>
      <c r="F1371" s="67" t="s">
        <v>1523</v>
      </c>
      <c r="G1371" s="68" t="s">
        <v>3225</v>
      </c>
      <c r="H1371" s="68"/>
    </row>
    <row r="1372" spans="3:8" x14ac:dyDescent="0.25">
      <c r="C1372" s="69"/>
      <c r="D1372" s="68"/>
      <c r="E1372" s="67">
        <v>700</v>
      </c>
      <c r="F1372" s="67" t="s">
        <v>1524</v>
      </c>
      <c r="G1372" s="68" t="s">
        <v>3226</v>
      </c>
      <c r="H1372" s="68"/>
    </row>
    <row r="1373" spans="3:8" x14ac:dyDescent="0.25">
      <c r="C1373" s="69"/>
      <c r="D1373" s="68"/>
      <c r="E1373" s="67">
        <v>702</v>
      </c>
      <c r="F1373" s="67" t="s">
        <v>1525</v>
      </c>
      <c r="G1373" s="68" t="s">
        <v>3227</v>
      </c>
      <c r="H1373" s="68"/>
    </row>
    <row r="1374" spans="3:8" x14ac:dyDescent="0.25">
      <c r="C1374" s="69"/>
      <c r="D1374" s="68"/>
      <c r="E1374" s="67">
        <v>735</v>
      </c>
      <c r="F1374" s="67" t="s">
        <v>1526</v>
      </c>
      <c r="G1374" s="68" t="s">
        <v>3228</v>
      </c>
      <c r="H1374" s="68"/>
    </row>
    <row r="1375" spans="3:8" x14ac:dyDescent="0.25">
      <c r="C1375" s="69"/>
      <c r="D1375" s="68"/>
      <c r="E1375" s="67">
        <v>736</v>
      </c>
      <c r="F1375" s="67" t="s">
        <v>1003</v>
      </c>
      <c r="G1375" s="68" t="s">
        <v>3229</v>
      </c>
      <c r="H1375" s="68"/>
    </row>
    <row r="1376" spans="3:8" x14ac:dyDescent="0.25">
      <c r="C1376" s="69"/>
      <c r="D1376" s="68"/>
      <c r="E1376" s="67">
        <v>737</v>
      </c>
      <c r="F1376" s="67" t="s">
        <v>1527</v>
      </c>
      <c r="G1376" s="68" t="s">
        <v>3230</v>
      </c>
      <c r="H1376" s="68"/>
    </row>
    <row r="1377" spans="3:8" x14ac:dyDescent="0.25">
      <c r="C1377" s="69"/>
      <c r="D1377" s="68"/>
      <c r="E1377" s="67">
        <v>738</v>
      </c>
      <c r="F1377" s="67" t="s">
        <v>1528</v>
      </c>
      <c r="G1377" s="68" t="s">
        <v>3231</v>
      </c>
      <c r="H1377" s="68"/>
    </row>
    <row r="1378" spans="3:8" x14ac:dyDescent="0.25">
      <c r="C1378" s="69"/>
      <c r="D1378" s="68"/>
      <c r="E1378" s="67">
        <v>739</v>
      </c>
      <c r="F1378" s="67" t="s">
        <v>1529</v>
      </c>
      <c r="G1378" s="68" t="s">
        <v>3232</v>
      </c>
      <c r="H1378" s="68"/>
    </row>
    <row r="1379" spans="3:8" x14ac:dyDescent="0.25">
      <c r="C1379" s="69"/>
      <c r="D1379" s="68"/>
      <c r="E1379" s="67">
        <v>740</v>
      </c>
      <c r="F1379" s="67" t="s">
        <v>1530</v>
      </c>
      <c r="G1379" s="68" t="s">
        <v>3233</v>
      </c>
      <c r="H1379" s="68"/>
    </row>
    <row r="1380" spans="3:8" x14ac:dyDescent="0.25">
      <c r="C1380" s="69"/>
      <c r="D1380" s="68"/>
      <c r="E1380" s="67">
        <v>779</v>
      </c>
      <c r="F1380" s="67" t="s">
        <v>1531</v>
      </c>
      <c r="G1380" s="68" t="s">
        <v>3234</v>
      </c>
      <c r="H1380" s="68"/>
    </row>
    <row r="1381" spans="3:8" x14ac:dyDescent="0.25">
      <c r="C1381" s="69"/>
      <c r="D1381" s="68"/>
      <c r="E1381" s="67">
        <v>781</v>
      </c>
      <c r="F1381" s="67" t="s">
        <v>1532</v>
      </c>
      <c r="G1381" s="68" t="s">
        <v>3235</v>
      </c>
      <c r="H1381" s="68"/>
    </row>
    <row r="1382" spans="3:8" x14ac:dyDescent="0.25">
      <c r="C1382" s="69"/>
      <c r="D1382" s="68"/>
      <c r="E1382" s="67">
        <v>782</v>
      </c>
      <c r="F1382" s="67" t="s">
        <v>1533</v>
      </c>
      <c r="G1382" s="68" t="s">
        <v>3236</v>
      </c>
      <c r="H1382" s="68"/>
    </row>
    <row r="1383" spans="3:8" x14ac:dyDescent="0.25">
      <c r="C1383" s="69"/>
      <c r="D1383" s="68"/>
      <c r="E1383" s="67">
        <v>783</v>
      </c>
      <c r="F1383" s="67" t="s">
        <v>1534</v>
      </c>
      <c r="G1383" s="68" t="s">
        <v>3237</v>
      </c>
      <c r="H1383" s="68"/>
    </row>
    <row r="1384" spans="3:8" x14ac:dyDescent="0.25">
      <c r="C1384" s="69"/>
      <c r="D1384" s="68"/>
      <c r="E1384" s="67">
        <v>784</v>
      </c>
      <c r="F1384" s="67" t="s">
        <v>1535</v>
      </c>
      <c r="G1384" s="68" t="s">
        <v>3238</v>
      </c>
      <c r="H1384" s="68"/>
    </row>
    <row r="1385" spans="3:8" x14ac:dyDescent="0.25">
      <c r="C1385" s="69"/>
      <c r="D1385" s="68"/>
      <c r="E1385" s="67">
        <v>825</v>
      </c>
      <c r="F1385" s="67" t="s">
        <v>1536</v>
      </c>
      <c r="G1385" s="68" t="s">
        <v>3239</v>
      </c>
      <c r="H1385" s="68"/>
    </row>
    <row r="1386" spans="3:8" x14ac:dyDescent="0.25">
      <c r="C1386" s="69"/>
      <c r="D1386" s="68"/>
      <c r="E1386" s="67">
        <v>867</v>
      </c>
      <c r="F1386" s="67" t="s">
        <v>931</v>
      </c>
      <c r="G1386" s="68" t="s">
        <v>3240</v>
      </c>
      <c r="H1386" s="68"/>
    </row>
    <row r="1387" spans="3:8" x14ac:dyDescent="0.25">
      <c r="C1387" s="69"/>
      <c r="D1387" s="68"/>
      <c r="E1387" s="67">
        <v>868</v>
      </c>
      <c r="F1387" s="67" t="s">
        <v>1537</v>
      </c>
      <c r="G1387" s="68" t="s">
        <v>3241</v>
      </c>
      <c r="H1387" s="68"/>
    </row>
    <row r="1388" spans="3:8" x14ac:dyDescent="0.25">
      <c r="C1388" s="69"/>
      <c r="D1388" s="68"/>
      <c r="E1388" s="67">
        <v>869</v>
      </c>
      <c r="F1388" s="67" t="s">
        <v>1538</v>
      </c>
      <c r="G1388" s="68" t="s">
        <v>3242</v>
      </c>
      <c r="H1388" s="68"/>
    </row>
    <row r="1389" spans="3:8" x14ac:dyDescent="0.25">
      <c r="C1389" s="69"/>
      <c r="D1389" s="68"/>
      <c r="E1389" s="67">
        <v>1</v>
      </c>
      <c r="F1389" s="67" t="s">
        <v>1539</v>
      </c>
      <c r="G1389" s="68" t="s">
        <v>3243</v>
      </c>
      <c r="H1389" s="68"/>
    </row>
    <row r="1390" spans="3:8" x14ac:dyDescent="0.25">
      <c r="C1390" s="69"/>
      <c r="D1390" s="68"/>
      <c r="E1390" s="67">
        <v>2</v>
      </c>
      <c r="F1390" s="67" t="s">
        <v>1540</v>
      </c>
      <c r="G1390" s="68" t="s">
        <v>3244</v>
      </c>
      <c r="H1390" s="68"/>
    </row>
    <row r="1391" spans="3:8" x14ac:dyDescent="0.25">
      <c r="C1391" s="69"/>
      <c r="D1391" s="68"/>
      <c r="E1391" s="67">
        <v>3</v>
      </c>
      <c r="F1391" s="67" t="s">
        <v>1541</v>
      </c>
      <c r="G1391" s="68" t="s">
        <v>3245</v>
      </c>
      <c r="H1391" s="68"/>
    </row>
    <row r="1392" spans="3:8" x14ac:dyDescent="0.25">
      <c r="C1392" s="69"/>
      <c r="D1392" s="68"/>
      <c r="E1392" s="67">
        <v>4</v>
      </c>
      <c r="F1392" s="67" t="s">
        <v>1542</v>
      </c>
      <c r="G1392" s="68" t="s">
        <v>3246</v>
      </c>
      <c r="H1392" s="68"/>
    </row>
    <row r="1393" spans="3:8" x14ac:dyDescent="0.25">
      <c r="C1393" s="69"/>
      <c r="D1393" s="68"/>
      <c r="E1393" s="67">
        <v>5</v>
      </c>
      <c r="F1393" s="67" t="s">
        <v>1543</v>
      </c>
      <c r="G1393" s="68" t="s">
        <v>3247</v>
      </c>
      <c r="H1393" s="68"/>
    </row>
    <row r="1394" spans="3:8" x14ac:dyDescent="0.25">
      <c r="C1394" s="69"/>
      <c r="D1394" s="68"/>
      <c r="E1394" s="67">
        <v>6</v>
      </c>
      <c r="F1394" s="67" t="s">
        <v>1544</v>
      </c>
      <c r="G1394" s="68" t="s">
        <v>3248</v>
      </c>
      <c r="H1394" s="68"/>
    </row>
    <row r="1395" spans="3:8" x14ac:dyDescent="0.25">
      <c r="C1395" s="69"/>
      <c r="D1395" s="68"/>
      <c r="E1395" s="67">
        <v>7</v>
      </c>
      <c r="F1395" s="67" t="s">
        <v>1545</v>
      </c>
      <c r="G1395" s="68" t="s">
        <v>3249</v>
      </c>
      <c r="H1395" s="68"/>
    </row>
    <row r="1396" spans="3:8" x14ac:dyDescent="0.25">
      <c r="C1396" s="69"/>
      <c r="D1396" s="68"/>
      <c r="E1396" s="67">
        <v>8</v>
      </c>
      <c r="F1396" s="67" t="s">
        <v>1546</v>
      </c>
      <c r="G1396" s="68" t="s">
        <v>3250</v>
      </c>
      <c r="H1396" s="68"/>
    </row>
    <row r="1397" spans="3:8" x14ac:dyDescent="0.25">
      <c r="C1397" s="69"/>
      <c r="D1397" s="68"/>
      <c r="E1397" s="67">
        <v>9</v>
      </c>
      <c r="F1397" s="67" t="s">
        <v>1547</v>
      </c>
      <c r="G1397" s="68" t="s">
        <v>3251</v>
      </c>
      <c r="H1397" s="68"/>
    </row>
    <row r="1398" spans="3:8" x14ac:dyDescent="0.25">
      <c r="C1398" s="69"/>
      <c r="D1398" s="68"/>
      <c r="E1398" s="67">
        <v>10</v>
      </c>
      <c r="F1398" s="67" t="s">
        <v>1548</v>
      </c>
      <c r="G1398" s="68" t="s">
        <v>3252</v>
      </c>
      <c r="H1398" s="68"/>
    </row>
    <row r="1399" spans="3:8" x14ac:dyDescent="0.25">
      <c r="C1399" s="69"/>
      <c r="D1399" s="68"/>
      <c r="E1399" s="67">
        <v>11</v>
      </c>
      <c r="F1399" s="67" t="s">
        <v>1549</v>
      </c>
      <c r="G1399" s="68" t="s">
        <v>3253</v>
      </c>
      <c r="H1399" s="68"/>
    </row>
    <row r="1400" spans="3:8" x14ac:dyDescent="0.25">
      <c r="C1400" s="69"/>
      <c r="D1400" s="68"/>
      <c r="E1400" s="67">
        <v>12</v>
      </c>
      <c r="F1400" s="67" t="s">
        <v>1550</v>
      </c>
      <c r="G1400" s="68" t="s">
        <v>3254</v>
      </c>
      <c r="H1400" s="68"/>
    </row>
    <row r="1401" spans="3:8" x14ac:dyDescent="0.25">
      <c r="C1401" s="69"/>
      <c r="D1401" s="68"/>
      <c r="E1401" s="67">
        <v>13</v>
      </c>
      <c r="F1401" s="67" t="s">
        <v>1551</v>
      </c>
      <c r="G1401" s="68" t="s">
        <v>3255</v>
      </c>
      <c r="H1401" s="68"/>
    </row>
    <row r="1402" spans="3:8" x14ac:dyDescent="0.25">
      <c r="C1402" s="69"/>
      <c r="D1402" s="68"/>
      <c r="E1402" s="67">
        <v>14</v>
      </c>
      <c r="F1402" s="67" t="s">
        <v>1552</v>
      </c>
      <c r="G1402" s="68" t="s">
        <v>3256</v>
      </c>
      <c r="H1402" s="68"/>
    </row>
    <row r="1403" spans="3:8" x14ac:dyDescent="0.25">
      <c r="C1403" s="69"/>
      <c r="D1403" s="68"/>
      <c r="E1403" s="67">
        <v>15</v>
      </c>
      <c r="F1403" s="67" t="s">
        <v>1553</v>
      </c>
      <c r="G1403" s="68" t="s">
        <v>3257</v>
      </c>
      <c r="H1403" s="68"/>
    </row>
    <row r="1404" spans="3:8" x14ac:dyDescent="0.25">
      <c r="C1404" s="69"/>
      <c r="D1404" s="68"/>
      <c r="E1404" s="67">
        <v>16</v>
      </c>
      <c r="F1404" s="67" t="s">
        <v>1554</v>
      </c>
      <c r="G1404" s="68" t="s">
        <v>3258</v>
      </c>
      <c r="H1404" s="68"/>
    </row>
    <row r="1405" spans="3:8" x14ac:dyDescent="0.25">
      <c r="C1405" s="69"/>
      <c r="D1405" s="68"/>
      <c r="E1405" s="67">
        <v>17</v>
      </c>
      <c r="F1405" s="67" t="s">
        <v>1555</v>
      </c>
      <c r="G1405" s="68" t="s">
        <v>3259</v>
      </c>
      <c r="H1405" s="68"/>
    </row>
    <row r="1406" spans="3:8" x14ac:dyDescent="0.25">
      <c r="C1406" s="69"/>
      <c r="D1406" s="68"/>
      <c r="E1406" s="67">
        <v>18</v>
      </c>
      <c r="F1406" s="67" t="s">
        <v>1556</v>
      </c>
      <c r="G1406" s="68" t="s">
        <v>3260</v>
      </c>
      <c r="H1406" s="68"/>
    </row>
    <row r="1407" spans="3:8" x14ac:dyDescent="0.25">
      <c r="C1407" s="69"/>
      <c r="D1407" s="68"/>
      <c r="E1407" s="67">
        <v>19</v>
      </c>
      <c r="F1407" s="67" t="s">
        <v>1557</v>
      </c>
      <c r="G1407" s="68" t="s">
        <v>3261</v>
      </c>
      <c r="H1407" s="68"/>
    </row>
    <row r="1408" spans="3:8" x14ac:dyDescent="0.25">
      <c r="C1408" s="69"/>
      <c r="D1408" s="68"/>
      <c r="E1408" s="67">
        <v>20</v>
      </c>
      <c r="F1408" s="67" t="s">
        <v>1558</v>
      </c>
      <c r="G1408" s="68" t="s">
        <v>3262</v>
      </c>
      <c r="H1408" s="68"/>
    </row>
    <row r="1409" spans="3:8" x14ac:dyDescent="0.25">
      <c r="C1409" s="69"/>
      <c r="D1409" s="68"/>
      <c r="E1409" s="67">
        <v>21</v>
      </c>
      <c r="F1409" s="67" t="s">
        <v>1559</v>
      </c>
      <c r="G1409" s="68" t="s">
        <v>3263</v>
      </c>
      <c r="H1409" s="68"/>
    </row>
    <row r="1410" spans="3:8" x14ac:dyDescent="0.25">
      <c r="C1410" s="69"/>
      <c r="D1410" s="68"/>
      <c r="E1410" s="67">
        <v>22</v>
      </c>
      <c r="F1410" s="67" t="s">
        <v>1560</v>
      </c>
      <c r="G1410" s="68" t="s">
        <v>3264</v>
      </c>
      <c r="H1410" s="68"/>
    </row>
    <row r="1411" spans="3:8" x14ac:dyDescent="0.25">
      <c r="C1411" s="69"/>
      <c r="D1411" s="68"/>
      <c r="E1411" s="67">
        <v>23</v>
      </c>
      <c r="F1411" s="67" t="s">
        <v>1561</v>
      </c>
      <c r="G1411" s="68" t="s">
        <v>3265</v>
      </c>
      <c r="H1411" s="68"/>
    </row>
    <row r="1412" spans="3:8" x14ac:dyDescent="0.25">
      <c r="C1412" s="69"/>
      <c r="D1412" s="68"/>
      <c r="E1412" s="67">
        <v>24</v>
      </c>
      <c r="F1412" s="67" t="s">
        <v>1562</v>
      </c>
      <c r="G1412" s="68" t="s">
        <v>3266</v>
      </c>
      <c r="H1412" s="68"/>
    </row>
    <row r="1413" spans="3:8" x14ac:dyDescent="0.25">
      <c r="C1413" s="69"/>
      <c r="D1413" s="68"/>
      <c r="E1413" s="67">
        <v>25</v>
      </c>
      <c r="F1413" s="67" t="s">
        <v>1563</v>
      </c>
      <c r="G1413" s="68" t="s">
        <v>3267</v>
      </c>
      <c r="H1413" s="68"/>
    </row>
    <row r="1414" spans="3:8" x14ac:dyDescent="0.25">
      <c r="C1414" s="69"/>
      <c r="D1414" s="68"/>
      <c r="E1414" s="67">
        <v>26</v>
      </c>
      <c r="F1414" s="67" t="s">
        <v>1564</v>
      </c>
      <c r="G1414" s="68" t="s">
        <v>3268</v>
      </c>
      <c r="H1414" s="68"/>
    </row>
    <row r="1415" spans="3:8" x14ac:dyDescent="0.25">
      <c r="C1415" s="69"/>
      <c r="D1415" s="68"/>
      <c r="E1415" s="67">
        <v>27</v>
      </c>
      <c r="F1415" s="67" t="s">
        <v>1565</v>
      </c>
      <c r="G1415" s="68" t="s">
        <v>3269</v>
      </c>
      <c r="H1415" s="68"/>
    </row>
    <row r="1416" spans="3:8" x14ac:dyDescent="0.25">
      <c r="C1416" s="69"/>
      <c r="D1416" s="68"/>
      <c r="E1416" s="67">
        <v>28</v>
      </c>
      <c r="F1416" s="67" t="s">
        <v>1566</v>
      </c>
      <c r="G1416" s="68" t="s">
        <v>3270</v>
      </c>
      <c r="H1416" s="68"/>
    </row>
    <row r="1417" spans="3:8" x14ac:dyDescent="0.25">
      <c r="C1417" s="69"/>
      <c r="D1417" s="68"/>
      <c r="E1417" s="67">
        <v>29</v>
      </c>
      <c r="F1417" s="67" t="s">
        <v>1567</v>
      </c>
      <c r="G1417" s="68" t="s">
        <v>3271</v>
      </c>
      <c r="H1417" s="68"/>
    </row>
    <row r="1418" spans="3:8" x14ac:dyDescent="0.25">
      <c r="C1418" s="69"/>
      <c r="D1418" s="68"/>
      <c r="E1418" s="67">
        <v>30</v>
      </c>
      <c r="F1418" s="67" t="s">
        <v>1568</v>
      </c>
      <c r="G1418" s="68" t="s">
        <v>3272</v>
      </c>
      <c r="H1418" s="68"/>
    </row>
    <row r="1419" spans="3:8" x14ac:dyDescent="0.25">
      <c r="C1419" s="69"/>
      <c r="D1419" s="68"/>
      <c r="E1419" s="67">
        <v>31</v>
      </c>
      <c r="F1419" s="67" t="s">
        <v>1569</v>
      </c>
      <c r="G1419" s="68" t="s">
        <v>3273</v>
      </c>
      <c r="H1419" s="68"/>
    </row>
    <row r="1420" spans="3:8" x14ac:dyDescent="0.25">
      <c r="C1420" s="69"/>
      <c r="D1420" s="68"/>
      <c r="E1420" s="67">
        <v>32</v>
      </c>
      <c r="F1420" s="67" t="s">
        <v>1570</v>
      </c>
      <c r="G1420" s="68" t="s">
        <v>3274</v>
      </c>
      <c r="H1420" s="68"/>
    </row>
    <row r="1421" spans="3:8" x14ac:dyDescent="0.25">
      <c r="C1421" s="69"/>
      <c r="D1421" s="68"/>
      <c r="E1421" s="67">
        <v>33</v>
      </c>
      <c r="F1421" s="67" t="s">
        <v>1571</v>
      </c>
      <c r="G1421" s="68" t="s">
        <v>3275</v>
      </c>
      <c r="H1421" s="68"/>
    </row>
    <row r="1422" spans="3:8" x14ac:dyDescent="0.25">
      <c r="C1422" s="69"/>
      <c r="D1422" s="68"/>
      <c r="E1422" s="67">
        <v>34</v>
      </c>
      <c r="F1422" s="67" t="s">
        <v>1572</v>
      </c>
      <c r="G1422" s="68" t="s">
        <v>3276</v>
      </c>
      <c r="H1422" s="68"/>
    </row>
    <row r="1423" spans="3:8" x14ac:dyDescent="0.25">
      <c r="C1423" s="69"/>
      <c r="D1423" s="68"/>
      <c r="E1423" s="67">
        <v>35</v>
      </c>
      <c r="F1423" s="67" t="s">
        <v>1573</v>
      </c>
      <c r="G1423" s="68" t="s">
        <v>3277</v>
      </c>
      <c r="H1423" s="68"/>
    </row>
    <row r="1424" spans="3:8" x14ac:dyDescent="0.25">
      <c r="C1424" s="69"/>
      <c r="D1424" s="68"/>
      <c r="E1424" s="67">
        <v>36</v>
      </c>
      <c r="F1424" s="67" t="s">
        <v>1574</v>
      </c>
      <c r="G1424" s="68" t="s">
        <v>3278</v>
      </c>
      <c r="H1424" s="68"/>
    </row>
    <row r="1425" spans="3:8" x14ac:dyDescent="0.25">
      <c r="C1425" s="69"/>
      <c r="D1425" s="68"/>
      <c r="E1425" s="67">
        <v>37</v>
      </c>
      <c r="F1425" s="67" t="s">
        <v>1575</v>
      </c>
      <c r="G1425" s="68" t="s">
        <v>3279</v>
      </c>
      <c r="H1425" s="68"/>
    </row>
    <row r="1426" spans="3:8" x14ac:dyDescent="0.25">
      <c r="C1426" s="69"/>
      <c r="D1426" s="68"/>
      <c r="E1426" s="67">
        <v>38</v>
      </c>
      <c r="F1426" s="67" t="s">
        <v>1576</v>
      </c>
      <c r="G1426" s="68" t="s">
        <v>3280</v>
      </c>
      <c r="H1426" s="68"/>
    </row>
    <row r="1427" spans="3:8" x14ac:dyDescent="0.25">
      <c r="C1427" s="69"/>
      <c r="D1427" s="68"/>
      <c r="E1427" s="67">
        <v>39</v>
      </c>
      <c r="F1427" s="67" t="s">
        <v>1577</v>
      </c>
      <c r="G1427" s="68" t="s">
        <v>3281</v>
      </c>
      <c r="H1427" s="68"/>
    </row>
    <row r="1428" spans="3:8" x14ac:dyDescent="0.25">
      <c r="C1428" s="69"/>
      <c r="D1428" s="68"/>
      <c r="E1428" s="67">
        <v>40</v>
      </c>
      <c r="F1428" s="67" t="s">
        <v>1578</v>
      </c>
      <c r="G1428" s="68" t="s">
        <v>3282</v>
      </c>
      <c r="H1428" s="68"/>
    </row>
    <row r="1429" spans="3:8" x14ac:dyDescent="0.25">
      <c r="C1429" s="69"/>
      <c r="D1429" s="68"/>
      <c r="E1429" s="67">
        <v>41</v>
      </c>
      <c r="F1429" s="67" t="s">
        <v>1579</v>
      </c>
      <c r="G1429" s="68" t="s">
        <v>3283</v>
      </c>
      <c r="H1429" s="68"/>
    </row>
    <row r="1430" spans="3:8" x14ac:dyDescent="0.25">
      <c r="C1430" s="69"/>
      <c r="D1430" s="68"/>
      <c r="E1430" s="67">
        <v>42</v>
      </c>
      <c r="F1430" s="67" t="s">
        <v>1580</v>
      </c>
      <c r="G1430" s="68" t="s">
        <v>3284</v>
      </c>
      <c r="H1430" s="68"/>
    </row>
    <row r="1431" spans="3:8" x14ac:dyDescent="0.25">
      <c r="C1431" s="69"/>
      <c r="D1431" s="68"/>
      <c r="E1431" s="67">
        <v>45</v>
      </c>
      <c r="F1431" s="67" t="s">
        <v>1581</v>
      </c>
      <c r="G1431" s="68" t="s">
        <v>3285</v>
      </c>
      <c r="H1431" s="68"/>
    </row>
    <row r="1432" spans="3:8" x14ac:dyDescent="0.25">
      <c r="C1432" s="69"/>
      <c r="D1432" s="68"/>
      <c r="E1432" s="67">
        <v>46</v>
      </c>
      <c r="F1432" s="67" t="s">
        <v>1582</v>
      </c>
      <c r="G1432" s="68" t="s">
        <v>3286</v>
      </c>
      <c r="H1432" s="68"/>
    </row>
    <row r="1433" spans="3:8" x14ac:dyDescent="0.25">
      <c r="C1433" s="69"/>
      <c r="D1433" s="68"/>
      <c r="E1433" s="67">
        <v>49</v>
      </c>
      <c r="F1433" s="67" t="s">
        <v>1583</v>
      </c>
      <c r="G1433" s="68" t="s">
        <v>3287</v>
      </c>
      <c r="H1433" s="68"/>
    </row>
    <row r="1434" spans="3:8" x14ac:dyDescent="0.25">
      <c r="C1434" s="69"/>
      <c r="D1434" s="68"/>
      <c r="E1434" s="67">
        <v>89</v>
      </c>
      <c r="F1434" s="67" t="s">
        <v>1584</v>
      </c>
      <c r="G1434" s="68" t="s">
        <v>3288</v>
      </c>
      <c r="H1434" s="68"/>
    </row>
    <row r="1435" spans="3:8" x14ac:dyDescent="0.25">
      <c r="C1435" s="69"/>
      <c r="D1435" s="68"/>
      <c r="E1435" s="67">
        <v>90</v>
      </c>
      <c r="F1435" s="67" t="s">
        <v>1585</v>
      </c>
      <c r="G1435" s="68" t="s">
        <v>3289</v>
      </c>
      <c r="H1435" s="68"/>
    </row>
    <row r="1436" spans="3:8" x14ac:dyDescent="0.25">
      <c r="C1436" s="69"/>
      <c r="D1436" s="68"/>
      <c r="E1436" s="67">
        <v>91</v>
      </c>
      <c r="F1436" s="67" t="s">
        <v>1586</v>
      </c>
      <c r="G1436" s="68" t="s">
        <v>3290</v>
      </c>
      <c r="H1436" s="68"/>
    </row>
    <row r="1437" spans="3:8" x14ac:dyDescent="0.25">
      <c r="C1437" s="69"/>
      <c r="D1437" s="68"/>
      <c r="E1437" s="67">
        <v>92</v>
      </c>
      <c r="F1437" s="67" t="s">
        <v>1587</v>
      </c>
      <c r="G1437" s="68" t="s">
        <v>3291</v>
      </c>
      <c r="H1437" s="68"/>
    </row>
    <row r="1438" spans="3:8" x14ac:dyDescent="0.25">
      <c r="C1438" s="69"/>
      <c r="D1438" s="68"/>
      <c r="E1438" s="67">
        <v>93</v>
      </c>
      <c r="F1438" s="67" t="s">
        <v>1588</v>
      </c>
      <c r="G1438" s="68" t="s">
        <v>3292</v>
      </c>
      <c r="H1438" s="68"/>
    </row>
    <row r="1439" spans="3:8" x14ac:dyDescent="0.25">
      <c r="C1439" s="69"/>
      <c r="D1439" s="68"/>
      <c r="E1439" s="67">
        <v>133</v>
      </c>
      <c r="F1439" s="67" t="s">
        <v>1589</v>
      </c>
      <c r="G1439" s="68" t="s">
        <v>3293</v>
      </c>
      <c r="H1439" s="68"/>
    </row>
    <row r="1440" spans="3:8" x14ac:dyDescent="0.25">
      <c r="C1440" s="69"/>
      <c r="D1440" s="68"/>
      <c r="E1440" s="67">
        <v>134</v>
      </c>
      <c r="F1440" s="67" t="s">
        <v>1590</v>
      </c>
      <c r="G1440" s="68" t="s">
        <v>3294</v>
      </c>
      <c r="H1440" s="68"/>
    </row>
    <row r="1441" spans="3:8" x14ac:dyDescent="0.25">
      <c r="C1441" s="69"/>
      <c r="D1441" s="68"/>
      <c r="E1441" s="67">
        <v>176</v>
      </c>
      <c r="F1441" s="67" t="s">
        <v>1591</v>
      </c>
      <c r="G1441" s="68" t="s">
        <v>3295</v>
      </c>
      <c r="H1441" s="68"/>
    </row>
    <row r="1442" spans="3:8" x14ac:dyDescent="0.25">
      <c r="C1442" s="69"/>
      <c r="D1442" s="68"/>
      <c r="E1442" s="67">
        <v>177</v>
      </c>
      <c r="F1442" s="67" t="s">
        <v>1592</v>
      </c>
      <c r="G1442" s="68" t="s">
        <v>3296</v>
      </c>
      <c r="H1442" s="68"/>
    </row>
    <row r="1443" spans="3:8" x14ac:dyDescent="0.25">
      <c r="C1443" s="69"/>
      <c r="D1443" s="68"/>
      <c r="E1443" s="67">
        <v>178</v>
      </c>
      <c r="F1443" s="67" t="s">
        <v>1593</v>
      </c>
      <c r="G1443" s="68" t="s">
        <v>3297</v>
      </c>
      <c r="H1443" s="68"/>
    </row>
    <row r="1444" spans="3:8" x14ac:dyDescent="0.25">
      <c r="C1444" s="69"/>
      <c r="D1444" s="68"/>
      <c r="E1444" s="67">
        <v>179</v>
      </c>
      <c r="F1444" s="67" t="s">
        <v>1594</v>
      </c>
      <c r="G1444" s="68" t="s">
        <v>3298</v>
      </c>
      <c r="H1444" s="68"/>
    </row>
    <row r="1445" spans="3:8" x14ac:dyDescent="0.25">
      <c r="C1445" s="69"/>
      <c r="D1445" s="68"/>
      <c r="E1445" s="67">
        <v>180</v>
      </c>
      <c r="F1445" s="67" t="s">
        <v>1595</v>
      </c>
      <c r="G1445" s="68" t="s">
        <v>3299</v>
      </c>
      <c r="H1445" s="68"/>
    </row>
    <row r="1446" spans="3:8" x14ac:dyDescent="0.25">
      <c r="C1446" s="69"/>
      <c r="D1446" s="68"/>
      <c r="E1446" s="67">
        <v>181</v>
      </c>
      <c r="F1446" s="67" t="s">
        <v>1596</v>
      </c>
      <c r="G1446" s="68" t="s">
        <v>3300</v>
      </c>
      <c r="H1446" s="68"/>
    </row>
    <row r="1447" spans="3:8" x14ac:dyDescent="0.25">
      <c r="C1447" s="69"/>
      <c r="D1447" s="68"/>
      <c r="E1447" s="67">
        <v>182</v>
      </c>
      <c r="F1447" s="67" t="s">
        <v>1597</v>
      </c>
      <c r="G1447" s="68" t="s">
        <v>3301</v>
      </c>
      <c r="H1447" s="68"/>
    </row>
    <row r="1448" spans="3:8" x14ac:dyDescent="0.25">
      <c r="C1448" s="69"/>
      <c r="D1448" s="68"/>
      <c r="E1448" s="67">
        <v>309</v>
      </c>
      <c r="F1448" s="67" t="s">
        <v>1598</v>
      </c>
      <c r="G1448" s="68" t="s">
        <v>3302</v>
      </c>
      <c r="H1448" s="68"/>
    </row>
    <row r="1449" spans="3:8" x14ac:dyDescent="0.25">
      <c r="C1449" s="69"/>
      <c r="D1449" s="68"/>
      <c r="E1449" s="67">
        <v>310</v>
      </c>
      <c r="F1449" s="67" t="s">
        <v>1599</v>
      </c>
      <c r="G1449" s="68" t="s">
        <v>3303</v>
      </c>
      <c r="H1449" s="68"/>
    </row>
    <row r="1450" spans="3:8" x14ac:dyDescent="0.25">
      <c r="C1450" s="69"/>
      <c r="D1450" s="68"/>
      <c r="E1450" s="67">
        <v>311</v>
      </c>
      <c r="F1450" s="67" t="s">
        <v>1600</v>
      </c>
      <c r="G1450" s="68" t="s">
        <v>3304</v>
      </c>
      <c r="H1450" s="68"/>
    </row>
    <row r="1451" spans="3:8" x14ac:dyDescent="0.25">
      <c r="C1451" s="69"/>
      <c r="D1451" s="68"/>
      <c r="E1451" s="67">
        <v>313</v>
      </c>
      <c r="F1451" s="67" t="s">
        <v>1601</v>
      </c>
      <c r="G1451" s="68" t="s">
        <v>3305</v>
      </c>
      <c r="H1451" s="68"/>
    </row>
    <row r="1452" spans="3:8" x14ac:dyDescent="0.25">
      <c r="C1452" s="69"/>
      <c r="D1452" s="68"/>
      <c r="E1452" s="67">
        <v>315</v>
      </c>
      <c r="F1452" s="67" t="s">
        <v>1602</v>
      </c>
      <c r="G1452" s="68" t="s">
        <v>3306</v>
      </c>
      <c r="H1452" s="68"/>
    </row>
    <row r="1453" spans="3:8" x14ac:dyDescent="0.25">
      <c r="C1453" s="69"/>
      <c r="D1453" s="68"/>
      <c r="E1453" s="67">
        <v>353</v>
      </c>
      <c r="F1453" s="67" t="s">
        <v>1603</v>
      </c>
      <c r="G1453" s="68" t="s">
        <v>3307</v>
      </c>
      <c r="H1453" s="68"/>
    </row>
    <row r="1454" spans="3:8" x14ac:dyDescent="0.25">
      <c r="C1454" s="69"/>
      <c r="D1454" s="68"/>
      <c r="E1454" s="67">
        <v>354</v>
      </c>
      <c r="F1454" s="67" t="s">
        <v>1604</v>
      </c>
      <c r="G1454" s="68" t="s">
        <v>3308</v>
      </c>
      <c r="H1454" s="68"/>
    </row>
    <row r="1455" spans="3:8" x14ac:dyDescent="0.25">
      <c r="C1455" s="69"/>
      <c r="D1455" s="68"/>
      <c r="E1455" s="67">
        <v>355</v>
      </c>
      <c r="F1455" s="67" t="s">
        <v>1605</v>
      </c>
      <c r="G1455" s="68" t="s">
        <v>3309</v>
      </c>
      <c r="H1455" s="68"/>
    </row>
    <row r="1456" spans="3:8" x14ac:dyDescent="0.25">
      <c r="C1456" s="69"/>
      <c r="D1456" s="68"/>
      <c r="E1456" s="67">
        <v>356</v>
      </c>
      <c r="F1456" s="67" t="s">
        <v>1606</v>
      </c>
      <c r="G1456" s="68" t="s">
        <v>3310</v>
      </c>
      <c r="H1456" s="68"/>
    </row>
    <row r="1457" spans="3:8" x14ac:dyDescent="0.25">
      <c r="C1457" s="69"/>
      <c r="D1457" s="68"/>
      <c r="E1457" s="67">
        <v>357</v>
      </c>
      <c r="F1457" s="67" t="s">
        <v>1607</v>
      </c>
      <c r="G1457" s="68" t="s">
        <v>3311</v>
      </c>
      <c r="H1457" s="68"/>
    </row>
    <row r="1458" spans="3:8" x14ac:dyDescent="0.25">
      <c r="C1458" s="69"/>
      <c r="D1458" s="68"/>
      <c r="E1458" s="67">
        <v>358</v>
      </c>
      <c r="F1458" s="67" t="s">
        <v>1608</v>
      </c>
      <c r="G1458" s="68" t="s">
        <v>3312</v>
      </c>
      <c r="H1458" s="68"/>
    </row>
    <row r="1459" spans="3:8" x14ac:dyDescent="0.25">
      <c r="C1459" s="69"/>
      <c r="D1459" s="68"/>
      <c r="E1459" s="67">
        <v>359</v>
      </c>
      <c r="F1459" s="67" t="s">
        <v>1609</v>
      </c>
      <c r="G1459" s="68" t="s">
        <v>3313</v>
      </c>
      <c r="H1459" s="68"/>
    </row>
    <row r="1460" spans="3:8" x14ac:dyDescent="0.25">
      <c r="C1460" s="69"/>
      <c r="D1460" s="68"/>
      <c r="E1460" s="67">
        <v>456</v>
      </c>
      <c r="F1460" s="67" t="s">
        <v>1610</v>
      </c>
      <c r="G1460" s="68" t="s">
        <v>3314</v>
      </c>
      <c r="H1460" s="68"/>
    </row>
    <row r="1461" spans="3:8" x14ac:dyDescent="0.25">
      <c r="C1461" s="69"/>
      <c r="D1461" s="68"/>
      <c r="E1461" s="67">
        <v>500</v>
      </c>
      <c r="F1461" s="67" t="s">
        <v>1611</v>
      </c>
      <c r="G1461" s="68" t="s">
        <v>3315</v>
      </c>
      <c r="H1461" s="68"/>
    </row>
    <row r="1462" spans="3:8" x14ac:dyDescent="0.25">
      <c r="C1462" s="69"/>
      <c r="D1462" s="68"/>
      <c r="E1462" s="67">
        <v>544</v>
      </c>
      <c r="F1462" s="67" t="s">
        <v>1612</v>
      </c>
      <c r="G1462" s="68" t="s">
        <v>3316</v>
      </c>
      <c r="H1462" s="68"/>
    </row>
    <row r="1463" spans="3:8" x14ac:dyDescent="0.25">
      <c r="C1463" s="69"/>
      <c r="D1463" s="68"/>
      <c r="E1463" s="67">
        <v>588</v>
      </c>
      <c r="F1463" s="67" t="s">
        <v>1613</v>
      </c>
      <c r="G1463" s="68" t="s">
        <v>3317</v>
      </c>
      <c r="H1463" s="68"/>
    </row>
    <row r="1464" spans="3:8" x14ac:dyDescent="0.25">
      <c r="C1464" s="69"/>
      <c r="D1464" s="68"/>
      <c r="E1464" s="67">
        <v>589</v>
      </c>
      <c r="F1464" s="67" t="s">
        <v>1614</v>
      </c>
      <c r="G1464" s="68" t="s">
        <v>3318</v>
      </c>
      <c r="H1464" s="68"/>
    </row>
    <row r="1465" spans="3:8" x14ac:dyDescent="0.25">
      <c r="C1465" s="69"/>
      <c r="D1465" s="68"/>
      <c r="E1465" s="67">
        <v>590</v>
      </c>
      <c r="F1465" s="67" t="s">
        <v>1615</v>
      </c>
      <c r="G1465" s="68" t="s">
        <v>3319</v>
      </c>
      <c r="H1465" s="68"/>
    </row>
    <row r="1466" spans="3:8" x14ac:dyDescent="0.25">
      <c r="C1466" s="69"/>
      <c r="D1466" s="68"/>
      <c r="E1466" s="67">
        <v>632</v>
      </c>
      <c r="F1466" s="67" t="s">
        <v>1616</v>
      </c>
      <c r="G1466" s="68" t="s">
        <v>3320</v>
      </c>
      <c r="H1466" s="68"/>
    </row>
    <row r="1467" spans="3:8" x14ac:dyDescent="0.25">
      <c r="C1467" s="69"/>
      <c r="D1467" s="68"/>
      <c r="E1467" s="67">
        <v>633</v>
      </c>
      <c r="F1467" s="67" t="s">
        <v>1617</v>
      </c>
      <c r="G1467" s="68" t="s">
        <v>3321</v>
      </c>
      <c r="H1467" s="68"/>
    </row>
    <row r="1468" spans="3:8" x14ac:dyDescent="0.25">
      <c r="C1468" s="69"/>
      <c r="D1468" s="68"/>
      <c r="E1468" s="67">
        <v>634</v>
      </c>
      <c r="F1468" s="67" t="s">
        <v>1618</v>
      </c>
      <c r="G1468" s="68" t="s">
        <v>3322</v>
      </c>
      <c r="H1468" s="68"/>
    </row>
    <row r="1469" spans="3:8" x14ac:dyDescent="0.25">
      <c r="C1469" s="69"/>
      <c r="D1469" s="68"/>
      <c r="E1469" s="67">
        <v>635</v>
      </c>
      <c r="F1469" s="67" t="s">
        <v>1619</v>
      </c>
      <c r="G1469" s="68" t="s">
        <v>3323</v>
      </c>
      <c r="H1469" s="68"/>
    </row>
    <row r="1470" spans="3:8" x14ac:dyDescent="0.25">
      <c r="C1470" s="69"/>
      <c r="D1470" s="68"/>
      <c r="E1470" s="67">
        <v>676</v>
      </c>
      <c r="F1470" s="67" t="s">
        <v>1620</v>
      </c>
      <c r="G1470" s="68" t="s">
        <v>3324</v>
      </c>
      <c r="H1470" s="68"/>
    </row>
    <row r="1471" spans="3:8" x14ac:dyDescent="0.25">
      <c r="C1471" s="69"/>
      <c r="D1471" s="68"/>
      <c r="E1471" s="67">
        <v>691</v>
      </c>
      <c r="F1471" s="67" t="s">
        <v>1621</v>
      </c>
      <c r="G1471" s="68" t="s">
        <v>3325</v>
      </c>
      <c r="H1471" s="68"/>
    </row>
    <row r="1472" spans="3:8" x14ac:dyDescent="0.25">
      <c r="C1472" s="69"/>
      <c r="D1472" s="68"/>
      <c r="E1472" s="67">
        <v>692</v>
      </c>
      <c r="F1472" s="67" t="s">
        <v>1622</v>
      </c>
      <c r="G1472" s="68" t="s">
        <v>3326</v>
      </c>
      <c r="H1472" s="68"/>
    </row>
    <row r="1473" spans="3:8" x14ac:dyDescent="0.25">
      <c r="C1473" s="69"/>
      <c r="D1473" s="68"/>
      <c r="E1473" s="67">
        <v>693</v>
      </c>
      <c r="F1473" s="67" t="s">
        <v>1623</v>
      </c>
      <c r="G1473" s="68" t="s">
        <v>3327</v>
      </c>
      <c r="H1473" s="68"/>
    </row>
    <row r="1474" spans="3:8" x14ac:dyDescent="0.25">
      <c r="C1474" s="69"/>
      <c r="D1474" s="68"/>
      <c r="E1474" s="67">
        <v>720</v>
      </c>
      <c r="F1474" s="67" t="s">
        <v>1624</v>
      </c>
      <c r="G1474" s="68" t="s">
        <v>3328</v>
      </c>
      <c r="H1474" s="68"/>
    </row>
    <row r="1475" spans="3:8" x14ac:dyDescent="0.25">
      <c r="C1475" s="69"/>
      <c r="D1475" s="68"/>
      <c r="E1475" s="67">
        <v>734</v>
      </c>
      <c r="F1475" s="67" t="s">
        <v>1625</v>
      </c>
      <c r="G1475" s="68" t="s">
        <v>3329</v>
      </c>
      <c r="H1475" s="68"/>
    </row>
    <row r="1476" spans="3:8" x14ac:dyDescent="0.25">
      <c r="C1476" s="69"/>
      <c r="D1476" s="68"/>
      <c r="E1476" s="67">
        <v>735</v>
      </c>
      <c r="F1476" s="67" t="s">
        <v>1626</v>
      </c>
      <c r="G1476" s="68" t="s">
        <v>3330</v>
      </c>
      <c r="H1476" s="68"/>
    </row>
    <row r="1477" spans="3:8" x14ac:dyDescent="0.25">
      <c r="C1477" s="69"/>
      <c r="D1477" s="68"/>
      <c r="E1477" s="67">
        <v>736</v>
      </c>
      <c r="F1477" s="67" t="s">
        <v>1627</v>
      </c>
      <c r="G1477" s="68" t="s">
        <v>3331</v>
      </c>
      <c r="H1477" s="68"/>
    </row>
    <row r="1478" spans="3:8" x14ac:dyDescent="0.25">
      <c r="C1478" s="69"/>
      <c r="D1478" s="68"/>
      <c r="E1478" s="67">
        <v>760</v>
      </c>
      <c r="F1478" s="67" t="s">
        <v>1628</v>
      </c>
      <c r="G1478" s="68" t="s">
        <v>3332</v>
      </c>
      <c r="H1478" s="68"/>
    </row>
    <row r="1479" spans="3:8" x14ac:dyDescent="0.25">
      <c r="C1479" s="69"/>
      <c r="D1479" s="68"/>
      <c r="E1479" s="67">
        <v>779</v>
      </c>
      <c r="F1479" s="67" t="s">
        <v>1629</v>
      </c>
      <c r="G1479" s="68" t="s">
        <v>3333</v>
      </c>
      <c r="H1479" s="68"/>
    </row>
    <row r="1480" spans="3:8" x14ac:dyDescent="0.25">
      <c r="C1480" s="69"/>
      <c r="D1480" s="68"/>
      <c r="E1480" s="67">
        <v>867</v>
      </c>
      <c r="F1480" s="67" t="s">
        <v>1630</v>
      </c>
      <c r="G1480" s="68" t="s">
        <v>3334</v>
      </c>
      <c r="H1480" s="68"/>
    </row>
    <row r="1481" spans="3:8" x14ac:dyDescent="0.25">
      <c r="C1481" s="69"/>
      <c r="D1481" s="68"/>
      <c r="E1481" s="67">
        <v>868</v>
      </c>
      <c r="F1481" s="67" t="s">
        <v>1631</v>
      </c>
      <c r="G1481" s="68" t="s">
        <v>3335</v>
      </c>
      <c r="H1481" s="68"/>
    </row>
    <row r="1482" spans="3:8" x14ac:dyDescent="0.25">
      <c r="C1482" s="69"/>
      <c r="D1482" s="68"/>
      <c r="E1482" s="67">
        <v>869</v>
      </c>
      <c r="F1482" s="67" t="s">
        <v>1632</v>
      </c>
      <c r="G1482" s="68" t="s">
        <v>3336</v>
      </c>
      <c r="H1482" s="68"/>
    </row>
    <row r="1483" spans="3:8" x14ac:dyDescent="0.25">
      <c r="C1483" s="69"/>
      <c r="D1483" s="68"/>
      <c r="E1483" s="67">
        <v>870</v>
      </c>
      <c r="F1483" s="67" t="s">
        <v>3817</v>
      </c>
      <c r="G1483" s="68" t="s">
        <v>3337</v>
      </c>
      <c r="H1483" s="68"/>
    </row>
    <row r="1484" spans="3:8" x14ac:dyDescent="0.25">
      <c r="C1484" s="69"/>
      <c r="D1484" s="68"/>
      <c r="E1484" s="67">
        <v>871</v>
      </c>
      <c r="F1484" s="67" t="s">
        <v>3818</v>
      </c>
      <c r="G1484" s="68" t="s">
        <v>3338</v>
      </c>
      <c r="H1484" s="68"/>
    </row>
    <row r="1485" spans="3:8" x14ac:dyDescent="0.25">
      <c r="C1485" s="69"/>
      <c r="D1485" s="68"/>
      <c r="E1485" s="67">
        <v>872</v>
      </c>
      <c r="F1485" s="67" t="s">
        <v>3819</v>
      </c>
      <c r="G1485" s="68" t="s">
        <v>3339</v>
      </c>
      <c r="H1485" s="68"/>
    </row>
    <row r="1486" spans="3:8" x14ac:dyDescent="0.25">
      <c r="C1486" s="69"/>
      <c r="D1486" s="68"/>
      <c r="E1486" s="67">
        <v>873</v>
      </c>
      <c r="F1486" s="67" t="s">
        <v>3820</v>
      </c>
      <c r="G1486" s="68" t="s">
        <v>3340</v>
      </c>
      <c r="H1486" s="68"/>
    </row>
    <row r="1487" spans="3:8" x14ac:dyDescent="0.25">
      <c r="C1487" s="69"/>
      <c r="D1487" s="68"/>
      <c r="E1487" s="67">
        <v>874</v>
      </c>
      <c r="F1487" s="67" t="s">
        <v>3803</v>
      </c>
      <c r="G1487" s="68" t="s">
        <v>3341</v>
      </c>
      <c r="H1487" s="68"/>
    </row>
    <row r="1488" spans="3:8" x14ac:dyDescent="0.25">
      <c r="C1488" s="69"/>
      <c r="D1488" s="68"/>
      <c r="E1488" s="67">
        <v>875</v>
      </c>
      <c r="F1488" s="67" t="s">
        <v>1633</v>
      </c>
      <c r="G1488" s="68" t="s">
        <v>3342</v>
      </c>
      <c r="H1488" s="68"/>
    </row>
    <row r="1489" spans="3:8" x14ac:dyDescent="0.25">
      <c r="C1489" s="69"/>
      <c r="D1489" s="68"/>
      <c r="E1489" s="67">
        <v>876</v>
      </c>
      <c r="F1489" s="67" t="s">
        <v>1634</v>
      </c>
      <c r="G1489" s="68" t="s">
        <v>3343</v>
      </c>
      <c r="H1489" s="68"/>
    </row>
    <row r="1490" spans="3:8" x14ac:dyDescent="0.25">
      <c r="C1490" s="69"/>
      <c r="D1490" s="68"/>
      <c r="E1490" s="67">
        <v>877</v>
      </c>
      <c r="F1490" s="67" t="s">
        <v>1635</v>
      </c>
      <c r="G1490" s="68" t="s">
        <v>3344</v>
      </c>
      <c r="H1490" s="68"/>
    </row>
    <row r="1491" spans="3:8" x14ac:dyDescent="0.25">
      <c r="C1491" s="69"/>
      <c r="D1491" s="68"/>
      <c r="E1491" s="67">
        <v>878</v>
      </c>
      <c r="F1491" s="67" t="s">
        <v>1636</v>
      </c>
      <c r="G1491" s="68" t="s">
        <v>3345</v>
      </c>
      <c r="H1491" s="68"/>
    </row>
    <row r="1492" spans="3:8" x14ac:dyDescent="0.25">
      <c r="C1492" s="69"/>
      <c r="D1492" s="68"/>
      <c r="E1492" s="67">
        <v>879</v>
      </c>
      <c r="F1492" s="67" t="s">
        <v>3804</v>
      </c>
      <c r="G1492" s="68" t="s">
        <v>3346</v>
      </c>
      <c r="H1492" s="68"/>
    </row>
    <row r="1493" spans="3:8" x14ac:dyDescent="0.25">
      <c r="C1493" s="69"/>
      <c r="D1493" s="68"/>
      <c r="E1493" s="67">
        <v>880</v>
      </c>
      <c r="F1493" s="67" t="s">
        <v>3805</v>
      </c>
      <c r="G1493" s="68" t="s">
        <v>3347</v>
      </c>
      <c r="H1493" s="68"/>
    </row>
    <row r="1494" spans="3:8" x14ac:dyDescent="0.25">
      <c r="C1494" s="69"/>
      <c r="D1494" s="68"/>
      <c r="E1494" s="67">
        <v>881</v>
      </c>
      <c r="F1494" s="67" t="s">
        <v>1637</v>
      </c>
      <c r="G1494" s="68" t="s">
        <v>3348</v>
      </c>
      <c r="H1494" s="68"/>
    </row>
    <row r="1495" spans="3:8" x14ac:dyDescent="0.25">
      <c r="C1495" s="69"/>
      <c r="D1495" s="68"/>
      <c r="E1495" s="67">
        <v>883</v>
      </c>
      <c r="F1495" s="67" t="s">
        <v>3806</v>
      </c>
      <c r="G1495" s="68" t="s">
        <v>3349</v>
      </c>
      <c r="H1495" s="68"/>
    </row>
    <row r="1496" spans="3:8" x14ac:dyDescent="0.25">
      <c r="C1496" s="69"/>
      <c r="D1496" s="68"/>
      <c r="E1496" s="67">
        <v>884</v>
      </c>
      <c r="F1496" s="67" t="s">
        <v>1638</v>
      </c>
      <c r="G1496" s="68" t="s">
        <v>3350</v>
      </c>
      <c r="H1496" s="68"/>
    </row>
    <row r="1497" spans="3:8" x14ac:dyDescent="0.25">
      <c r="C1497" s="69"/>
      <c r="D1497" s="68"/>
      <c r="E1497" s="67">
        <v>885</v>
      </c>
      <c r="F1497" s="67" t="s">
        <v>1639</v>
      </c>
      <c r="G1497" s="68" t="s">
        <v>3351</v>
      </c>
      <c r="H1497" s="68"/>
    </row>
    <row r="1498" spans="3:8" x14ac:dyDescent="0.25">
      <c r="C1498" s="69"/>
      <c r="D1498" s="68"/>
      <c r="E1498" s="67">
        <v>886</v>
      </c>
      <c r="F1498" s="67" t="s">
        <v>1640</v>
      </c>
      <c r="G1498" s="68" t="s">
        <v>3352</v>
      </c>
      <c r="H1498" s="68"/>
    </row>
    <row r="1499" spans="3:8" x14ac:dyDescent="0.25">
      <c r="C1499" s="69"/>
      <c r="D1499" s="68"/>
      <c r="E1499" s="67">
        <v>887</v>
      </c>
      <c r="F1499" s="67" t="s">
        <v>3807</v>
      </c>
      <c r="G1499" s="68" t="s">
        <v>3353</v>
      </c>
      <c r="H1499" s="68"/>
    </row>
    <row r="1500" spans="3:8" x14ac:dyDescent="0.25">
      <c r="C1500" s="69"/>
      <c r="D1500" s="68"/>
      <c r="E1500" s="67">
        <v>888</v>
      </c>
      <c r="F1500" s="67" t="s">
        <v>3808</v>
      </c>
      <c r="G1500" s="68" t="s">
        <v>3354</v>
      </c>
      <c r="H1500" s="68"/>
    </row>
    <row r="1501" spans="3:8" x14ac:dyDescent="0.25">
      <c r="C1501" s="69"/>
      <c r="D1501" s="68"/>
      <c r="E1501" s="67">
        <v>889</v>
      </c>
      <c r="F1501" s="67" t="s">
        <v>1641</v>
      </c>
      <c r="G1501" s="68" t="s">
        <v>3355</v>
      </c>
      <c r="H1501" s="68"/>
    </row>
    <row r="1502" spans="3:8" x14ac:dyDescent="0.25">
      <c r="C1502" s="69"/>
      <c r="D1502" s="68"/>
      <c r="E1502" s="67">
        <v>890</v>
      </c>
      <c r="F1502" s="67" t="s">
        <v>1642</v>
      </c>
      <c r="G1502" s="68" t="s">
        <v>3356</v>
      </c>
      <c r="H1502" s="68"/>
    </row>
    <row r="1503" spans="3:8" x14ac:dyDescent="0.25">
      <c r="C1503" s="69"/>
      <c r="D1503" s="68"/>
      <c r="E1503" s="67">
        <v>891</v>
      </c>
      <c r="F1503" s="67" t="s">
        <v>3809</v>
      </c>
      <c r="G1503" s="68" t="s">
        <v>3357</v>
      </c>
      <c r="H1503" s="68"/>
    </row>
    <row r="1504" spans="3:8" x14ac:dyDescent="0.25">
      <c r="C1504" s="69"/>
      <c r="D1504" s="68"/>
      <c r="E1504" s="67">
        <v>900</v>
      </c>
      <c r="F1504" s="67" t="s">
        <v>3810</v>
      </c>
      <c r="G1504" s="68" t="s">
        <v>3358</v>
      </c>
      <c r="H1504" s="68"/>
    </row>
    <row r="1505" spans="3:8" x14ac:dyDescent="0.25">
      <c r="C1505" s="69"/>
      <c r="D1505" s="68"/>
      <c r="E1505" s="67">
        <v>901</v>
      </c>
      <c r="F1505" s="67" t="s">
        <v>3811</v>
      </c>
      <c r="G1505" s="68" t="s">
        <v>3359</v>
      </c>
      <c r="H1505" s="68"/>
    </row>
    <row r="1506" spans="3:8" x14ac:dyDescent="0.25">
      <c r="C1506" s="69"/>
      <c r="D1506" s="68"/>
      <c r="E1506" s="67">
        <v>2</v>
      </c>
      <c r="F1506" s="67" t="s">
        <v>1643</v>
      </c>
      <c r="G1506" s="68" t="s">
        <v>3360</v>
      </c>
      <c r="H1506" s="68"/>
    </row>
    <row r="1507" spans="3:8" x14ac:dyDescent="0.25">
      <c r="C1507" s="69"/>
      <c r="D1507" s="68"/>
      <c r="E1507" s="67">
        <v>27</v>
      </c>
      <c r="F1507" s="67" t="s">
        <v>1644</v>
      </c>
      <c r="G1507" s="68" t="s">
        <v>3361</v>
      </c>
      <c r="H1507" s="68"/>
    </row>
    <row r="1508" spans="3:8" x14ac:dyDescent="0.25">
      <c r="C1508" s="69"/>
      <c r="D1508" s="68"/>
      <c r="E1508" s="67">
        <v>28</v>
      </c>
      <c r="F1508" s="67" t="s">
        <v>1566</v>
      </c>
      <c r="G1508" s="68" t="s">
        <v>3362</v>
      </c>
      <c r="H1508" s="68"/>
    </row>
    <row r="1509" spans="3:8" x14ac:dyDescent="0.25">
      <c r="C1509" s="69"/>
      <c r="D1509" s="68"/>
      <c r="E1509" s="67">
        <v>32</v>
      </c>
      <c r="F1509" s="67" t="s">
        <v>1570</v>
      </c>
      <c r="G1509" s="68" t="s">
        <v>3363</v>
      </c>
      <c r="H1509" s="68"/>
    </row>
    <row r="1510" spans="3:8" x14ac:dyDescent="0.25">
      <c r="C1510" s="69"/>
      <c r="D1510" s="68"/>
      <c r="E1510" s="67">
        <v>35</v>
      </c>
      <c r="F1510" s="67" t="s">
        <v>1573</v>
      </c>
      <c r="G1510" s="68" t="s">
        <v>3364</v>
      </c>
      <c r="H1510" s="68"/>
    </row>
    <row r="1511" spans="3:8" x14ac:dyDescent="0.25">
      <c r="C1511" s="69"/>
      <c r="D1511" s="68"/>
      <c r="E1511" s="67">
        <v>91</v>
      </c>
      <c r="F1511" s="67" t="s">
        <v>1586</v>
      </c>
      <c r="G1511" s="68" t="s">
        <v>3365</v>
      </c>
      <c r="H1511" s="68"/>
    </row>
    <row r="1512" spans="3:8" x14ac:dyDescent="0.25">
      <c r="C1512" s="69"/>
      <c r="D1512" s="68"/>
      <c r="E1512" s="67">
        <v>178</v>
      </c>
      <c r="F1512" s="67" t="s">
        <v>1645</v>
      </c>
      <c r="G1512" s="68" t="s">
        <v>3366</v>
      </c>
      <c r="H1512" s="68"/>
    </row>
    <row r="1513" spans="3:8" x14ac:dyDescent="0.25">
      <c r="C1513" s="69"/>
      <c r="D1513" s="68"/>
      <c r="E1513" s="67">
        <v>181</v>
      </c>
      <c r="F1513" s="67" t="s">
        <v>1596</v>
      </c>
      <c r="G1513" s="68" t="s">
        <v>3367</v>
      </c>
      <c r="H1513" s="68"/>
    </row>
    <row r="1514" spans="3:8" x14ac:dyDescent="0.25">
      <c r="C1514" s="69"/>
      <c r="D1514" s="68"/>
      <c r="E1514" s="67">
        <v>353</v>
      </c>
      <c r="F1514" s="67" t="s">
        <v>1603</v>
      </c>
      <c r="G1514" s="68" t="s">
        <v>3368</v>
      </c>
      <c r="H1514" s="68"/>
    </row>
    <row r="1515" spans="3:8" x14ac:dyDescent="0.25">
      <c r="C1515" s="69"/>
      <c r="D1515" s="68"/>
      <c r="E1515" s="67">
        <v>501</v>
      </c>
      <c r="F1515" s="67" t="s">
        <v>1646</v>
      </c>
      <c r="G1515" s="68" t="s">
        <v>3369</v>
      </c>
      <c r="H1515" s="68"/>
    </row>
    <row r="1516" spans="3:8" x14ac:dyDescent="0.25">
      <c r="C1516" s="69"/>
      <c r="D1516" s="68"/>
      <c r="E1516" s="67">
        <v>590</v>
      </c>
      <c r="F1516" s="67" t="s">
        <v>1615</v>
      </c>
      <c r="G1516" s="68" t="s">
        <v>3370</v>
      </c>
      <c r="H1516" s="68"/>
    </row>
    <row r="1517" spans="3:8" x14ac:dyDescent="0.25">
      <c r="C1517" s="69"/>
      <c r="D1517" s="68"/>
      <c r="E1517" s="67">
        <v>632</v>
      </c>
      <c r="F1517" s="67" t="s">
        <v>1616</v>
      </c>
      <c r="G1517" s="68" t="s">
        <v>3371</v>
      </c>
      <c r="H1517" s="68"/>
    </row>
    <row r="1518" spans="3:8" x14ac:dyDescent="0.25">
      <c r="C1518" s="69"/>
      <c r="D1518" s="68"/>
      <c r="E1518" s="67">
        <v>633</v>
      </c>
      <c r="F1518" s="67" t="s">
        <v>1617</v>
      </c>
      <c r="G1518" s="68" t="s">
        <v>3372</v>
      </c>
      <c r="H1518" s="68"/>
    </row>
    <row r="1519" spans="3:8" x14ac:dyDescent="0.25">
      <c r="C1519" s="69"/>
      <c r="D1519" s="68"/>
      <c r="E1519" s="67">
        <v>676</v>
      </c>
      <c r="F1519" s="67" t="s">
        <v>1647</v>
      </c>
      <c r="G1519" s="68" t="s">
        <v>3373</v>
      </c>
      <c r="H1519" s="68"/>
    </row>
    <row r="1520" spans="3:8" x14ac:dyDescent="0.25">
      <c r="C1520" s="69"/>
      <c r="D1520" s="68"/>
      <c r="E1520" s="67">
        <v>1</v>
      </c>
      <c r="F1520" s="67" t="s">
        <v>1541</v>
      </c>
      <c r="G1520" s="68" t="s">
        <v>3374</v>
      </c>
      <c r="H1520" s="68"/>
    </row>
    <row r="1521" spans="3:8" x14ac:dyDescent="0.25">
      <c r="C1521" s="69"/>
      <c r="D1521" s="68"/>
      <c r="E1521" s="67">
        <v>3</v>
      </c>
      <c r="F1521" s="67" t="s">
        <v>1648</v>
      </c>
      <c r="G1521" s="68" t="s">
        <v>3375</v>
      </c>
      <c r="H1521" s="68"/>
    </row>
    <row r="1522" spans="3:8" x14ac:dyDescent="0.25">
      <c r="C1522" s="69"/>
      <c r="D1522" s="68"/>
      <c r="E1522" s="67">
        <v>4</v>
      </c>
      <c r="F1522" s="67" t="s">
        <v>1554</v>
      </c>
      <c r="G1522" s="68" t="s">
        <v>3376</v>
      </c>
      <c r="H1522" s="68"/>
    </row>
    <row r="1523" spans="3:8" x14ac:dyDescent="0.25">
      <c r="C1523" s="69"/>
      <c r="D1523" s="68"/>
      <c r="E1523" s="67">
        <v>5</v>
      </c>
      <c r="F1523" s="67" t="s">
        <v>1649</v>
      </c>
      <c r="G1523" s="68" t="s">
        <v>3377</v>
      </c>
      <c r="H1523" s="68"/>
    </row>
    <row r="1524" spans="3:8" x14ac:dyDescent="0.25">
      <c r="C1524" s="69"/>
      <c r="D1524" s="68"/>
      <c r="E1524" s="67">
        <v>7</v>
      </c>
      <c r="F1524" s="67" t="s">
        <v>1571</v>
      </c>
      <c r="G1524" s="68" t="s">
        <v>3378</v>
      </c>
      <c r="H1524" s="68"/>
    </row>
    <row r="1525" spans="3:8" x14ac:dyDescent="0.25">
      <c r="C1525" s="69"/>
      <c r="D1525" s="68"/>
      <c r="E1525" s="67">
        <v>9</v>
      </c>
      <c r="F1525" s="67" t="s">
        <v>1572</v>
      </c>
      <c r="G1525" s="68" t="s">
        <v>3379</v>
      </c>
      <c r="H1525" s="68"/>
    </row>
    <row r="1526" spans="3:8" x14ac:dyDescent="0.25">
      <c r="C1526" s="69"/>
      <c r="D1526" s="68"/>
      <c r="E1526" s="67">
        <v>11</v>
      </c>
      <c r="F1526" s="67" t="s">
        <v>1573</v>
      </c>
      <c r="G1526" s="68" t="s">
        <v>3380</v>
      </c>
      <c r="H1526" s="68"/>
    </row>
    <row r="1527" spans="3:8" x14ac:dyDescent="0.25">
      <c r="C1527" s="69"/>
      <c r="D1527" s="68"/>
      <c r="E1527" s="67">
        <v>13</v>
      </c>
      <c r="F1527" s="67" t="s">
        <v>1574</v>
      </c>
      <c r="G1527" s="68" t="s">
        <v>3381</v>
      </c>
      <c r="H1527" s="68"/>
    </row>
    <row r="1528" spans="3:8" x14ac:dyDescent="0.25">
      <c r="C1528" s="69"/>
      <c r="D1528" s="68"/>
      <c r="E1528" s="67">
        <v>14</v>
      </c>
      <c r="F1528" s="67" t="s">
        <v>1577</v>
      </c>
      <c r="G1528" s="68" t="s">
        <v>3382</v>
      </c>
      <c r="H1528" s="68"/>
    </row>
    <row r="1529" spans="3:8" x14ac:dyDescent="0.25">
      <c r="C1529" s="69"/>
      <c r="D1529" s="68"/>
      <c r="E1529" s="67">
        <v>15</v>
      </c>
      <c r="F1529" s="67" t="s">
        <v>1558</v>
      </c>
      <c r="G1529" s="68" t="s">
        <v>3383</v>
      </c>
      <c r="H1529" s="68"/>
    </row>
    <row r="1530" spans="3:8" x14ac:dyDescent="0.25">
      <c r="C1530" s="69"/>
      <c r="D1530" s="68"/>
      <c r="E1530" s="67">
        <v>16</v>
      </c>
      <c r="F1530" s="67" t="s">
        <v>1575</v>
      </c>
      <c r="G1530" s="68" t="s">
        <v>3384</v>
      </c>
      <c r="H1530" s="68"/>
    </row>
    <row r="1531" spans="3:8" x14ac:dyDescent="0.25">
      <c r="C1531" s="69"/>
      <c r="D1531" s="68"/>
      <c r="E1531" s="67">
        <v>17</v>
      </c>
      <c r="F1531" s="67" t="s">
        <v>1570</v>
      </c>
      <c r="G1531" s="68" t="s">
        <v>3385</v>
      </c>
      <c r="H1531" s="68"/>
    </row>
    <row r="1532" spans="3:8" x14ac:dyDescent="0.25">
      <c r="C1532" s="69"/>
      <c r="D1532" s="68"/>
      <c r="E1532" s="67">
        <v>18</v>
      </c>
      <c r="F1532" s="67" t="s">
        <v>1578</v>
      </c>
      <c r="G1532" s="68" t="s">
        <v>3386</v>
      </c>
      <c r="H1532" s="68"/>
    </row>
    <row r="1533" spans="3:8" x14ac:dyDescent="0.25">
      <c r="C1533" s="69"/>
      <c r="D1533" s="68"/>
      <c r="E1533" s="67">
        <v>19</v>
      </c>
      <c r="F1533" s="67" t="s">
        <v>1557</v>
      </c>
      <c r="G1533" s="68" t="s">
        <v>3387</v>
      </c>
      <c r="H1533" s="68"/>
    </row>
    <row r="1534" spans="3:8" x14ac:dyDescent="0.25">
      <c r="C1534" s="69"/>
      <c r="D1534" s="68"/>
      <c r="E1534" s="67">
        <v>21</v>
      </c>
      <c r="F1534" s="67" t="s">
        <v>1551</v>
      </c>
      <c r="G1534" s="68" t="s">
        <v>3388</v>
      </c>
      <c r="H1534" s="68"/>
    </row>
    <row r="1535" spans="3:8" x14ac:dyDescent="0.25">
      <c r="C1535" s="69"/>
      <c r="D1535" s="68"/>
      <c r="E1535" s="67">
        <v>41</v>
      </c>
      <c r="F1535" s="67" t="s">
        <v>1650</v>
      </c>
      <c r="G1535" s="68" t="s">
        <v>3389</v>
      </c>
      <c r="H1535" s="68"/>
    </row>
    <row r="1536" spans="3:8" x14ac:dyDescent="0.25">
      <c r="C1536" s="69"/>
      <c r="D1536" s="68"/>
      <c r="E1536" s="67">
        <v>45</v>
      </c>
      <c r="F1536" s="67" t="s">
        <v>1582</v>
      </c>
      <c r="G1536" s="68" t="s">
        <v>3390</v>
      </c>
      <c r="H1536" s="68"/>
    </row>
    <row r="1537" spans="3:8" x14ac:dyDescent="0.25">
      <c r="C1537" s="69"/>
      <c r="D1537" s="68"/>
      <c r="E1537" s="67">
        <v>136</v>
      </c>
      <c r="F1537" s="67" t="s">
        <v>1392</v>
      </c>
      <c r="G1537" s="68" t="s">
        <v>3391</v>
      </c>
      <c r="H1537" s="68"/>
    </row>
    <row r="1538" spans="3:8" x14ac:dyDescent="0.25">
      <c r="C1538" s="69"/>
      <c r="D1538" s="68"/>
      <c r="E1538" s="67">
        <v>175</v>
      </c>
      <c r="F1538" s="67" t="s">
        <v>1651</v>
      </c>
      <c r="G1538" s="68" t="s">
        <v>3392</v>
      </c>
      <c r="H1538" s="68"/>
    </row>
    <row r="1539" spans="3:8" x14ac:dyDescent="0.25">
      <c r="C1539" s="69"/>
      <c r="D1539" s="68"/>
      <c r="E1539" s="67">
        <v>176</v>
      </c>
      <c r="F1539" s="67" t="s">
        <v>1652</v>
      </c>
      <c r="G1539" s="68" t="s">
        <v>3393</v>
      </c>
      <c r="H1539" s="68"/>
    </row>
    <row r="1540" spans="3:8" x14ac:dyDescent="0.25">
      <c r="C1540" s="69"/>
      <c r="D1540" s="68"/>
      <c r="E1540" s="67">
        <v>177</v>
      </c>
      <c r="F1540" s="67" t="s">
        <v>1595</v>
      </c>
      <c r="G1540" s="68" t="s">
        <v>3394</v>
      </c>
      <c r="H1540" s="68"/>
    </row>
    <row r="1541" spans="3:8" x14ac:dyDescent="0.25">
      <c r="C1541" s="69"/>
      <c r="D1541" s="68"/>
      <c r="E1541" s="67">
        <v>179</v>
      </c>
      <c r="F1541" s="67" t="s">
        <v>1596</v>
      </c>
      <c r="G1541" s="68" t="s">
        <v>3395</v>
      </c>
      <c r="H1541" s="68"/>
    </row>
    <row r="1542" spans="3:8" x14ac:dyDescent="0.25">
      <c r="C1542" s="69"/>
      <c r="D1542" s="68"/>
      <c r="E1542" s="67">
        <v>200</v>
      </c>
      <c r="F1542" s="67" t="s">
        <v>1597</v>
      </c>
      <c r="G1542" s="68" t="s">
        <v>3396</v>
      </c>
      <c r="H1542" s="68"/>
    </row>
    <row r="1543" spans="3:8" x14ac:dyDescent="0.25">
      <c r="C1543" s="69"/>
      <c r="D1543" s="68"/>
      <c r="E1543" s="67">
        <v>309</v>
      </c>
      <c r="F1543" s="67" t="s">
        <v>1602</v>
      </c>
      <c r="G1543" s="68" t="s">
        <v>3397</v>
      </c>
      <c r="H1543" s="68"/>
    </row>
    <row r="1544" spans="3:8" x14ac:dyDescent="0.25">
      <c r="C1544" s="69"/>
      <c r="D1544" s="68"/>
      <c r="E1544" s="67">
        <v>353</v>
      </c>
      <c r="F1544" s="67" t="s">
        <v>1603</v>
      </c>
      <c r="G1544" s="68" t="s">
        <v>3398</v>
      </c>
      <c r="H1544" s="68"/>
    </row>
    <row r="1545" spans="3:8" x14ac:dyDescent="0.25">
      <c r="C1545" s="69"/>
      <c r="D1545" s="68"/>
      <c r="E1545" s="67">
        <v>355</v>
      </c>
      <c r="F1545" s="67" t="s">
        <v>1607</v>
      </c>
      <c r="G1545" s="68" t="s">
        <v>3399</v>
      </c>
      <c r="H1545" s="68"/>
    </row>
    <row r="1546" spans="3:8" x14ac:dyDescent="0.25">
      <c r="C1546" s="69"/>
      <c r="D1546" s="68"/>
      <c r="E1546" s="67">
        <v>357</v>
      </c>
      <c r="F1546" s="67" t="s">
        <v>1608</v>
      </c>
      <c r="G1546" s="68" t="s">
        <v>3400</v>
      </c>
      <c r="H1546" s="68"/>
    </row>
    <row r="1547" spans="3:8" x14ac:dyDescent="0.25">
      <c r="C1547" s="69"/>
      <c r="D1547" s="68"/>
      <c r="E1547" s="67">
        <v>359</v>
      </c>
      <c r="F1547" s="67" t="s">
        <v>1606</v>
      </c>
      <c r="G1547" s="68" t="s">
        <v>3401</v>
      </c>
      <c r="H1547" s="68"/>
    </row>
    <row r="1548" spans="3:8" x14ac:dyDescent="0.25">
      <c r="C1548" s="69"/>
      <c r="D1548" s="68"/>
      <c r="E1548" s="67">
        <v>361</v>
      </c>
      <c r="F1548" s="67" t="s">
        <v>1604</v>
      </c>
      <c r="G1548" s="68" t="s">
        <v>3402</v>
      </c>
      <c r="H1548" s="68"/>
    </row>
    <row r="1549" spans="3:8" x14ac:dyDescent="0.25">
      <c r="C1549" s="69"/>
      <c r="D1549" s="68"/>
      <c r="E1549" s="67">
        <v>501</v>
      </c>
      <c r="F1549" s="67" t="s">
        <v>1653</v>
      </c>
      <c r="G1549" s="68" t="s">
        <v>3403</v>
      </c>
      <c r="H1549" s="68"/>
    </row>
    <row r="1550" spans="3:8" x14ac:dyDescent="0.25">
      <c r="C1550" s="69"/>
      <c r="D1550" s="68"/>
      <c r="E1550" s="67">
        <v>544</v>
      </c>
      <c r="F1550" s="67" t="s">
        <v>1612</v>
      </c>
      <c r="G1550" s="68" t="s">
        <v>3404</v>
      </c>
      <c r="H1550" s="68"/>
    </row>
    <row r="1551" spans="3:8" x14ac:dyDescent="0.25">
      <c r="C1551" s="69"/>
      <c r="D1551" s="68"/>
      <c r="E1551" s="67">
        <v>588</v>
      </c>
      <c r="F1551" s="67" t="s">
        <v>1615</v>
      </c>
      <c r="G1551" s="68" t="s">
        <v>3405</v>
      </c>
      <c r="H1551" s="68"/>
    </row>
    <row r="1552" spans="3:8" x14ac:dyDescent="0.25">
      <c r="C1552" s="69"/>
      <c r="D1552" s="68"/>
      <c r="E1552" s="67">
        <v>675</v>
      </c>
      <c r="F1552" s="67" t="s">
        <v>1620</v>
      </c>
      <c r="G1552" s="68" t="s">
        <v>3406</v>
      </c>
      <c r="H1552" s="68"/>
    </row>
    <row r="1553" spans="3:8" x14ac:dyDescent="0.25">
      <c r="C1553" s="69"/>
      <c r="D1553" s="68"/>
      <c r="E1553" s="67">
        <v>871</v>
      </c>
      <c r="F1553" s="67" t="s">
        <v>1631</v>
      </c>
      <c r="G1553" s="68" t="s">
        <v>3407</v>
      </c>
      <c r="H1553" s="68"/>
    </row>
    <row r="1554" spans="3:8" x14ac:dyDescent="0.25">
      <c r="C1554" s="69"/>
      <c r="D1554" s="68"/>
      <c r="E1554" s="67">
        <v>872</v>
      </c>
      <c r="F1554" s="67" t="s">
        <v>3812</v>
      </c>
      <c r="G1554" s="68" t="s">
        <v>3408</v>
      </c>
      <c r="H1554" s="68"/>
    </row>
    <row r="1555" spans="3:8" x14ac:dyDescent="0.25">
      <c r="C1555" s="69"/>
      <c r="D1555" s="68"/>
      <c r="E1555" s="67">
        <v>1</v>
      </c>
      <c r="F1555" s="67" t="s">
        <v>1643</v>
      </c>
      <c r="G1555" s="68" t="s">
        <v>3409</v>
      </c>
      <c r="H1555" s="68"/>
    </row>
    <row r="1556" spans="3:8" x14ac:dyDescent="0.25">
      <c r="C1556" s="69"/>
      <c r="D1556" s="68"/>
      <c r="E1556" s="67">
        <v>2</v>
      </c>
      <c r="F1556" s="67" t="s">
        <v>1565</v>
      </c>
      <c r="G1556" s="68" t="s">
        <v>3410</v>
      </c>
      <c r="H1556" s="68"/>
    </row>
    <row r="1557" spans="3:8" x14ac:dyDescent="0.25">
      <c r="C1557" s="69"/>
      <c r="D1557" s="68"/>
      <c r="E1557" s="67">
        <v>3</v>
      </c>
      <c r="F1557" s="67" t="s">
        <v>1552</v>
      </c>
      <c r="G1557" s="68" t="s">
        <v>3411</v>
      </c>
      <c r="H1557" s="68"/>
    </row>
    <row r="1558" spans="3:8" x14ac:dyDescent="0.25">
      <c r="C1558" s="69"/>
      <c r="D1558" s="68"/>
      <c r="E1558" s="67">
        <v>4</v>
      </c>
      <c r="F1558" s="67" t="s">
        <v>1558</v>
      </c>
      <c r="G1558" s="68" t="s">
        <v>3412</v>
      </c>
      <c r="H1558" s="68"/>
    </row>
    <row r="1559" spans="3:8" x14ac:dyDescent="0.25">
      <c r="C1559" s="69"/>
      <c r="D1559" s="68"/>
      <c r="E1559" s="67">
        <v>5</v>
      </c>
      <c r="F1559" s="67" t="s">
        <v>1555</v>
      </c>
      <c r="G1559" s="68" t="s">
        <v>3413</v>
      </c>
      <c r="H1559" s="68"/>
    </row>
    <row r="1560" spans="3:8" x14ac:dyDescent="0.25">
      <c r="C1560" s="69"/>
      <c r="D1560" s="68"/>
      <c r="E1560" s="67">
        <v>6</v>
      </c>
      <c r="F1560" s="67" t="s">
        <v>1654</v>
      </c>
      <c r="G1560" s="68" t="s">
        <v>3414</v>
      </c>
      <c r="H1560" s="68"/>
    </row>
    <row r="1561" spans="3:8" x14ac:dyDescent="0.25">
      <c r="C1561" s="69"/>
      <c r="D1561" s="68"/>
      <c r="E1561" s="67">
        <v>7</v>
      </c>
      <c r="F1561" s="67" t="s">
        <v>1557</v>
      </c>
      <c r="G1561" s="68" t="s">
        <v>3415</v>
      </c>
      <c r="H1561" s="68"/>
    </row>
    <row r="1562" spans="3:8" x14ac:dyDescent="0.25">
      <c r="C1562" s="69"/>
      <c r="D1562" s="68"/>
      <c r="E1562" s="67">
        <v>8</v>
      </c>
      <c r="F1562" s="67" t="s">
        <v>1547</v>
      </c>
      <c r="G1562" s="68" t="s">
        <v>3416</v>
      </c>
      <c r="H1562" s="68"/>
    </row>
    <row r="1563" spans="3:8" x14ac:dyDescent="0.25">
      <c r="C1563" s="69"/>
      <c r="D1563" s="68"/>
      <c r="E1563" s="67">
        <v>9</v>
      </c>
      <c r="F1563" s="67" t="s">
        <v>1563</v>
      </c>
      <c r="G1563" s="68" t="s">
        <v>3417</v>
      </c>
      <c r="H1563" s="68"/>
    </row>
    <row r="1564" spans="3:8" x14ac:dyDescent="0.25">
      <c r="C1564" s="69"/>
      <c r="D1564" s="68"/>
      <c r="E1564" s="67">
        <v>10</v>
      </c>
      <c r="F1564" s="67" t="s">
        <v>1655</v>
      </c>
      <c r="G1564" s="68" t="s">
        <v>3418</v>
      </c>
      <c r="H1564" s="68"/>
    </row>
    <row r="1565" spans="3:8" x14ac:dyDescent="0.25">
      <c r="C1565" s="69"/>
      <c r="D1565" s="68"/>
      <c r="E1565" s="67">
        <v>11</v>
      </c>
      <c r="F1565" s="67" t="s">
        <v>1568</v>
      </c>
      <c r="G1565" s="68" t="s">
        <v>3419</v>
      </c>
      <c r="H1565" s="68"/>
    </row>
    <row r="1566" spans="3:8" x14ac:dyDescent="0.25">
      <c r="C1566" s="69"/>
      <c r="D1566" s="68"/>
      <c r="E1566" s="67">
        <v>12</v>
      </c>
      <c r="F1566" s="67" t="s">
        <v>1561</v>
      </c>
      <c r="G1566" s="68" t="s">
        <v>3420</v>
      </c>
      <c r="H1566" s="68"/>
    </row>
    <row r="1567" spans="3:8" x14ac:dyDescent="0.25">
      <c r="C1567" s="69"/>
      <c r="D1567" s="68"/>
      <c r="E1567" s="67">
        <v>13</v>
      </c>
      <c r="F1567" s="67" t="s">
        <v>1570</v>
      </c>
      <c r="G1567" s="68" t="s">
        <v>3421</v>
      </c>
      <c r="H1567" s="68"/>
    </row>
    <row r="1568" spans="3:8" x14ac:dyDescent="0.25">
      <c r="C1568" s="69"/>
      <c r="D1568" s="68"/>
      <c r="E1568" s="67">
        <v>14</v>
      </c>
      <c r="F1568" s="67" t="s">
        <v>1577</v>
      </c>
      <c r="G1568" s="68" t="s">
        <v>3422</v>
      </c>
      <c r="H1568" s="68"/>
    </row>
    <row r="1569" spans="3:8" x14ac:dyDescent="0.25">
      <c r="C1569" s="69"/>
      <c r="D1569" s="68"/>
      <c r="E1569" s="67">
        <v>15</v>
      </c>
      <c r="F1569" s="67" t="s">
        <v>1571</v>
      </c>
      <c r="G1569" s="68" t="s">
        <v>3423</v>
      </c>
      <c r="H1569" s="68"/>
    </row>
    <row r="1570" spans="3:8" x14ac:dyDescent="0.25">
      <c r="C1570" s="69"/>
      <c r="D1570" s="68"/>
      <c r="E1570" s="67">
        <v>16</v>
      </c>
      <c r="F1570" s="67" t="s">
        <v>1578</v>
      </c>
      <c r="G1570" s="68" t="s">
        <v>3424</v>
      </c>
      <c r="H1570" s="68"/>
    </row>
    <row r="1571" spans="3:8" x14ac:dyDescent="0.25">
      <c r="C1571" s="69"/>
      <c r="D1571" s="68"/>
      <c r="E1571" s="67">
        <v>17</v>
      </c>
      <c r="F1571" s="67" t="s">
        <v>1573</v>
      </c>
      <c r="G1571" s="68" t="s">
        <v>3425</v>
      </c>
      <c r="H1571" s="68"/>
    </row>
    <row r="1572" spans="3:8" x14ac:dyDescent="0.25">
      <c r="C1572" s="69"/>
      <c r="D1572" s="68"/>
      <c r="E1572" s="67">
        <v>18</v>
      </c>
      <c r="F1572" s="67" t="s">
        <v>1566</v>
      </c>
      <c r="G1572" s="68" t="s">
        <v>3426</v>
      </c>
      <c r="H1572" s="68"/>
    </row>
    <row r="1573" spans="3:8" x14ac:dyDescent="0.25">
      <c r="C1573" s="69"/>
      <c r="D1573" s="68"/>
      <c r="E1573" s="67">
        <v>19</v>
      </c>
      <c r="F1573" s="67" t="s">
        <v>1650</v>
      </c>
      <c r="G1573" s="68" t="s">
        <v>3427</v>
      </c>
      <c r="H1573" s="68"/>
    </row>
    <row r="1574" spans="3:8" x14ac:dyDescent="0.25">
      <c r="C1574" s="69"/>
      <c r="D1574" s="68"/>
      <c r="E1574" s="67">
        <v>20</v>
      </c>
      <c r="F1574" s="67" t="s">
        <v>1574</v>
      </c>
      <c r="G1574" s="68" t="s">
        <v>3428</v>
      </c>
      <c r="H1574" s="68"/>
    </row>
    <row r="1575" spans="3:8" x14ac:dyDescent="0.25">
      <c r="C1575" s="69"/>
      <c r="D1575" s="68"/>
      <c r="E1575" s="67">
        <v>21</v>
      </c>
      <c r="F1575" s="67" t="s">
        <v>1562</v>
      </c>
      <c r="G1575" s="68" t="s">
        <v>3429</v>
      </c>
      <c r="H1575" s="68"/>
    </row>
    <row r="1576" spans="3:8" x14ac:dyDescent="0.25">
      <c r="C1576" s="69"/>
      <c r="D1576" s="68"/>
      <c r="E1576" s="67">
        <v>22</v>
      </c>
      <c r="F1576" s="67" t="s">
        <v>1543</v>
      </c>
      <c r="G1576" s="68" t="s">
        <v>3430</v>
      </c>
      <c r="H1576" s="68"/>
    </row>
    <row r="1577" spans="3:8" x14ac:dyDescent="0.25">
      <c r="C1577" s="69"/>
      <c r="D1577" s="68"/>
      <c r="E1577" s="67">
        <v>24</v>
      </c>
      <c r="F1577" s="67" t="s">
        <v>1549</v>
      </c>
      <c r="G1577" s="68" t="s">
        <v>3431</v>
      </c>
      <c r="H1577" s="68"/>
    </row>
    <row r="1578" spans="3:8" x14ac:dyDescent="0.25">
      <c r="C1578" s="69"/>
      <c r="D1578" s="68"/>
      <c r="E1578" s="67">
        <v>25</v>
      </c>
      <c r="F1578" s="67" t="s">
        <v>1656</v>
      </c>
      <c r="G1578" s="68" t="s">
        <v>3432</v>
      </c>
      <c r="H1578" s="68"/>
    </row>
    <row r="1579" spans="3:8" x14ac:dyDescent="0.25">
      <c r="C1579" s="69"/>
      <c r="D1579" s="68"/>
      <c r="E1579" s="67">
        <v>26</v>
      </c>
      <c r="F1579" s="67" t="s">
        <v>1657</v>
      </c>
      <c r="G1579" s="68" t="s">
        <v>3433</v>
      </c>
      <c r="H1579" s="68"/>
    </row>
    <row r="1580" spans="3:8" x14ac:dyDescent="0.25">
      <c r="C1580" s="69"/>
      <c r="D1580" s="68"/>
      <c r="E1580" s="67">
        <v>27</v>
      </c>
      <c r="F1580" s="67" t="s">
        <v>1658</v>
      </c>
      <c r="G1580" s="68" t="s">
        <v>3434</v>
      </c>
      <c r="H1580" s="68"/>
    </row>
    <row r="1581" spans="3:8" x14ac:dyDescent="0.25">
      <c r="C1581" s="69"/>
      <c r="D1581" s="68"/>
      <c r="E1581" s="67">
        <v>28</v>
      </c>
      <c r="F1581" s="67" t="s">
        <v>1659</v>
      </c>
      <c r="G1581" s="68" t="s">
        <v>3435</v>
      </c>
      <c r="H1581" s="68"/>
    </row>
    <row r="1582" spans="3:8" x14ac:dyDescent="0.25">
      <c r="C1582" s="69"/>
      <c r="D1582" s="68"/>
      <c r="E1582" s="67">
        <v>29</v>
      </c>
      <c r="F1582" s="67" t="s">
        <v>1556</v>
      </c>
      <c r="G1582" s="68" t="s">
        <v>3436</v>
      </c>
      <c r="H1582" s="68"/>
    </row>
    <row r="1583" spans="3:8" x14ac:dyDescent="0.25">
      <c r="C1583" s="69"/>
      <c r="D1583" s="68"/>
      <c r="E1583" s="67">
        <v>30</v>
      </c>
      <c r="F1583" s="67" t="s">
        <v>1660</v>
      </c>
      <c r="G1583" s="68" t="s">
        <v>3437</v>
      </c>
      <c r="H1583" s="68"/>
    </row>
    <row r="1584" spans="3:8" x14ac:dyDescent="0.25">
      <c r="C1584" s="69"/>
      <c r="D1584" s="68"/>
      <c r="E1584" s="67">
        <v>31</v>
      </c>
      <c r="F1584" s="67" t="s">
        <v>1661</v>
      </c>
      <c r="G1584" s="68" t="s">
        <v>3438</v>
      </c>
      <c r="H1584" s="68"/>
    </row>
    <row r="1585" spans="3:8" x14ac:dyDescent="0.25">
      <c r="C1585" s="69"/>
      <c r="D1585" s="68"/>
      <c r="E1585" s="67">
        <v>35</v>
      </c>
      <c r="F1585" s="67" t="s">
        <v>1662</v>
      </c>
      <c r="G1585" s="68" t="s">
        <v>3439</v>
      </c>
      <c r="H1585" s="68"/>
    </row>
    <row r="1586" spans="3:8" x14ac:dyDescent="0.25">
      <c r="C1586" s="69"/>
      <c r="D1586" s="68"/>
      <c r="E1586" s="67">
        <v>45</v>
      </c>
      <c r="F1586" s="67" t="s">
        <v>1581</v>
      </c>
      <c r="G1586" s="68" t="s">
        <v>3440</v>
      </c>
      <c r="H1586" s="68"/>
    </row>
    <row r="1587" spans="3:8" x14ac:dyDescent="0.25">
      <c r="C1587" s="69"/>
      <c r="D1587" s="68"/>
      <c r="E1587" s="67">
        <v>91</v>
      </c>
      <c r="F1587" s="67" t="s">
        <v>1586</v>
      </c>
      <c r="G1587" s="68" t="s">
        <v>3441</v>
      </c>
      <c r="H1587" s="68"/>
    </row>
    <row r="1588" spans="3:8" x14ac:dyDescent="0.25">
      <c r="C1588" s="69"/>
      <c r="D1588" s="68"/>
      <c r="E1588" s="67">
        <v>95</v>
      </c>
      <c r="F1588" s="67" t="s">
        <v>1584</v>
      </c>
      <c r="G1588" s="68" t="s">
        <v>3442</v>
      </c>
      <c r="H1588" s="68"/>
    </row>
    <row r="1589" spans="3:8" x14ac:dyDescent="0.25">
      <c r="C1589" s="69"/>
      <c r="D1589" s="68"/>
      <c r="E1589" s="67">
        <v>135</v>
      </c>
      <c r="F1589" s="67" t="s">
        <v>1589</v>
      </c>
      <c r="G1589" s="68" t="s">
        <v>3443</v>
      </c>
      <c r="H1589" s="68"/>
    </row>
    <row r="1590" spans="3:8" x14ac:dyDescent="0.25">
      <c r="C1590" s="69"/>
      <c r="D1590" s="68"/>
      <c r="E1590" s="67">
        <v>177</v>
      </c>
      <c r="F1590" s="67" t="s">
        <v>1596</v>
      </c>
      <c r="G1590" s="68" t="s">
        <v>3444</v>
      </c>
      <c r="H1590" s="68"/>
    </row>
    <row r="1591" spans="3:8" x14ac:dyDescent="0.25">
      <c r="C1591" s="69"/>
      <c r="D1591" s="68"/>
      <c r="E1591" s="67">
        <v>178</v>
      </c>
      <c r="F1591" s="67" t="s">
        <v>1597</v>
      </c>
      <c r="G1591" s="68" t="s">
        <v>3445</v>
      </c>
      <c r="H1591" s="68"/>
    </row>
    <row r="1592" spans="3:8" x14ac:dyDescent="0.25">
      <c r="C1592" s="69"/>
      <c r="D1592" s="68"/>
      <c r="E1592" s="67">
        <v>250</v>
      </c>
      <c r="F1592" s="67" t="s">
        <v>1602</v>
      </c>
      <c r="G1592" s="68" t="s">
        <v>3446</v>
      </c>
      <c r="H1592" s="68"/>
    </row>
    <row r="1593" spans="3:8" x14ac:dyDescent="0.25">
      <c r="C1593" s="69"/>
      <c r="D1593" s="68"/>
      <c r="E1593" s="67">
        <v>309</v>
      </c>
      <c r="F1593" s="67" t="s">
        <v>1599</v>
      </c>
      <c r="G1593" s="68" t="s">
        <v>3447</v>
      </c>
      <c r="H1593" s="68"/>
    </row>
    <row r="1594" spans="3:8" x14ac:dyDescent="0.25">
      <c r="C1594" s="69"/>
      <c r="D1594" s="68"/>
      <c r="E1594" s="67">
        <v>310</v>
      </c>
      <c r="F1594" s="67" t="s">
        <v>1663</v>
      </c>
      <c r="G1594" s="68" t="s">
        <v>3448</v>
      </c>
      <c r="H1594" s="68"/>
    </row>
    <row r="1595" spans="3:8" x14ac:dyDescent="0.25">
      <c r="C1595" s="69"/>
      <c r="D1595" s="68"/>
      <c r="E1595" s="67">
        <v>353</v>
      </c>
      <c r="F1595" s="67" t="s">
        <v>1603</v>
      </c>
      <c r="G1595" s="68" t="s">
        <v>3449</v>
      </c>
      <c r="H1595" s="68"/>
    </row>
    <row r="1596" spans="3:8" x14ac:dyDescent="0.25">
      <c r="C1596" s="69"/>
      <c r="D1596" s="68"/>
      <c r="E1596" s="67">
        <v>355</v>
      </c>
      <c r="F1596" s="67" t="s">
        <v>1604</v>
      </c>
      <c r="G1596" s="68" t="s">
        <v>3450</v>
      </c>
      <c r="H1596" s="68"/>
    </row>
    <row r="1597" spans="3:8" x14ac:dyDescent="0.25">
      <c r="C1597" s="69"/>
      <c r="D1597" s="68"/>
      <c r="E1597" s="67">
        <v>357</v>
      </c>
      <c r="F1597" s="67" t="s">
        <v>1607</v>
      </c>
      <c r="G1597" s="68" t="s">
        <v>3451</v>
      </c>
      <c r="H1597" s="68"/>
    </row>
    <row r="1598" spans="3:8" x14ac:dyDescent="0.25">
      <c r="C1598" s="69"/>
      <c r="D1598" s="68"/>
      <c r="E1598" s="67">
        <v>359</v>
      </c>
      <c r="F1598" s="67" t="s">
        <v>1608</v>
      </c>
      <c r="G1598" s="68" t="s">
        <v>3452</v>
      </c>
      <c r="H1598" s="68"/>
    </row>
    <row r="1599" spans="3:8" x14ac:dyDescent="0.25">
      <c r="C1599" s="69"/>
      <c r="D1599" s="68"/>
      <c r="E1599" s="67">
        <v>456</v>
      </c>
      <c r="F1599" s="67" t="s">
        <v>1610</v>
      </c>
      <c r="G1599" s="68" t="s">
        <v>3453</v>
      </c>
      <c r="H1599" s="68"/>
    </row>
    <row r="1600" spans="3:8" x14ac:dyDescent="0.25">
      <c r="C1600" s="69"/>
      <c r="D1600" s="68"/>
      <c r="E1600" s="67">
        <v>501</v>
      </c>
      <c r="F1600" s="67" t="s">
        <v>1646</v>
      </c>
      <c r="G1600" s="68" t="s">
        <v>3454</v>
      </c>
      <c r="H1600" s="68"/>
    </row>
    <row r="1601" spans="3:8" x14ac:dyDescent="0.25">
      <c r="C1601" s="69"/>
      <c r="D1601" s="68"/>
      <c r="E1601" s="67">
        <v>588</v>
      </c>
      <c r="F1601" s="67" t="s">
        <v>1615</v>
      </c>
      <c r="G1601" s="68" t="s">
        <v>3455</v>
      </c>
      <c r="H1601" s="68"/>
    </row>
    <row r="1602" spans="3:8" x14ac:dyDescent="0.25">
      <c r="C1602" s="69"/>
      <c r="D1602" s="68"/>
      <c r="E1602" s="67">
        <v>589</v>
      </c>
      <c r="F1602" s="67" t="s">
        <v>1664</v>
      </c>
      <c r="G1602" s="68" t="s">
        <v>3456</v>
      </c>
      <c r="H1602" s="68"/>
    </row>
    <row r="1603" spans="3:8" x14ac:dyDescent="0.25">
      <c r="C1603" s="69"/>
      <c r="D1603" s="68"/>
      <c r="E1603" s="67">
        <v>632</v>
      </c>
      <c r="F1603" s="67" t="s">
        <v>1616</v>
      </c>
      <c r="G1603" s="68" t="s">
        <v>3457</v>
      </c>
      <c r="H1603" s="68"/>
    </row>
    <row r="1604" spans="3:8" x14ac:dyDescent="0.25">
      <c r="C1604" s="69"/>
      <c r="D1604" s="68"/>
      <c r="E1604" s="67">
        <v>634</v>
      </c>
      <c r="F1604" s="67" t="s">
        <v>1617</v>
      </c>
      <c r="G1604" s="68" t="s">
        <v>3458</v>
      </c>
      <c r="H1604" s="68"/>
    </row>
    <row r="1605" spans="3:8" x14ac:dyDescent="0.25">
      <c r="C1605" s="69"/>
      <c r="D1605" s="68"/>
      <c r="E1605" s="67">
        <v>636</v>
      </c>
      <c r="F1605" s="67" t="s">
        <v>1618</v>
      </c>
      <c r="G1605" s="68" t="s">
        <v>3459</v>
      </c>
      <c r="H1605" s="68"/>
    </row>
    <row r="1606" spans="3:8" x14ac:dyDescent="0.25">
      <c r="C1606" s="69"/>
      <c r="D1606" s="68"/>
      <c r="E1606" s="67">
        <v>691</v>
      </c>
      <c r="F1606" s="67" t="s">
        <v>1621</v>
      </c>
      <c r="G1606" s="68" t="s">
        <v>3460</v>
      </c>
      <c r="H1606" s="68"/>
    </row>
    <row r="1607" spans="3:8" x14ac:dyDescent="0.25">
      <c r="C1607" s="69"/>
      <c r="D1607" s="68"/>
      <c r="E1607" s="67">
        <v>692</v>
      </c>
      <c r="F1607" s="67" t="s">
        <v>1665</v>
      </c>
      <c r="G1607" s="68" t="s">
        <v>3461</v>
      </c>
      <c r="H1607" s="68"/>
    </row>
    <row r="1608" spans="3:8" x14ac:dyDescent="0.25">
      <c r="C1608" s="69"/>
      <c r="D1608" s="68"/>
      <c r="E1608" s="67">
        <v>735</v>
      </c>
      <c r="F1608" s="67" t="s">
        <v>1666</v>
      </c>
      <c r="G1608" s="68" t="s">
        <v>3462</v>
      </c>
      <c r="H1608" s="68"/>
    </row>
    <row r="1609" spans="3:8" x14ac:dyDescent="0.25">
      <c r="C1609" s="69"/>
      <c r="D1609" s="68"/>
      <c r="E1609" s="67">
        <v>814</v>
      </c>
      <c r="F1609" s="67" t="s">
        <v>3813</v>
      </c>
      <c r="G1609" s="68" t="s">
        <v>3463</v>
      </c>
      <c r="H1609" s="68"/>
    </row>
    <row r="1610" spans="3:8" x14ac:dyDescent="0.25">
      <c r="C1610" s="69"/>
      <c r="D1610" s="68"/>
      <c r="E1610" s="67">
        <v>815</v>
      </c>
      <c r="F1610" s="67" t="s">
        <v>3814</v>
      </c>
      <c r="G1610" s="68" t="s">
        <v>3464</v>
      </c>
      <c r="H1610" s="68"/>
    </row>
    <row r="1611" spans="3:8" x14ac:dyDescent="0.25">
      <c r="C1611" s="69"/>
      <c r="D1611" s="68"/>
      <c r="E1611" s="67">
        <v>867</v>
      </c>
      <c r="F1611" s="67" t="s">
        <v>1631</v>
      </c>
      <c r="G1611" s="68" t="s">
        <v>3465</v>
      </c>
      <c r="H1611" s="68"/>
    </row>
    <row r="1612" spans="3:8" x14ac:dyDescent="0.25">
      <c r="C1612" s="69"/>
      <c r="D1612" s="68"/>
      <c r="E1612" s="67">
        <v>868</v>
      </c>
      <c r="F1612" s="67" t="s">
        <v>3815</v>
      </c>
      <c r="G1612" s="68" t="s">
        <v>3466</v>
      </c>
      <c r="H1612" s="68"/>
    </row>
    <row r="1613" spans="3:8" x14ac:dyDescent="0.25">
      <c r="C1613" s="69"/>
      <c r="D1613" s="68"/>
      <c r="E1613" s="67">
        <v>869</v>
      </c>
      <c r="F1613" s="67" t="s">
        <v>1667</v>
      </c>
      <c r="G1613" s="68" t="s">
        <v>3467</v>
      </c>
      <c r="H1613" s="68"/>
    </row>
    <row r="1614" spans="3:8" x14ac:dyDescent="0.25">
      <c r="C1614" s="69"/>
      <c r="D1614" s="68"/>
      <c r="E1614" s="67">
        <v>870</v>
      </c>
      <c r="F1614" s="67" t="s">
        <v>1591</v>
      </c>
      <c r="G1614" s="68" t="s">
        <v>3468</v>
      </c>
      <c r="H1614" s="68"/>
    </row>
    <row r="1615" spans="3:8" x14ac:dyDescent="0.25">
      <c r="C1615" s="69"/>
      <c r="D1615" s="68"/>
      <c r="E1615" s="67">
        <v>871</v>
      </c>
      <c r="F1615" s="67" t="s">
        <v>1636</v>
      </c>
      <c r="G1615" s="68" t="s">
        <v>3469</v>
      </c>
      <c r="H1615" s="68"/>
    </row>
    <row r="1616" spans="3:8" x14ac:dyDescent="0.25">
      <c r="C1616" s="69"/>
      <c r="D1616" s="68"/>
      <c r="E1616" s="67">
        <v>872</v>
      </c>
      <c r="F1616" s="67" t="s">
        <v>1668</v>
      </c>
      <c r="G1616" s="68" t="s">
        <v>3470</v>
      </c>
      <c r="H1616" s="68"/>
    </row>
    <row r="1617" spans="3:8" x14ac:dyDescent="0.25">
      <c r="C1617" s="69"/>
      <c r="D1617" s="68"/>
      <c r="E1617" s="67">
        <v>873</v>
      </c>
      <c r="F1617" s="67" t="s">
        <v>1669</v>
      </c>
      <c r="G1617" s="68" t="s">
        <v>3471</v>
      </c>
      <c r="H1617" s="68"/>
    </row>
    <row r="1618" spans="3:8" x14ac:dyDescent="0.25">
      <c r="C1618" s="69"/>
      <c r="D1618" s="68"/>
      <c r="E1618" s="67">
        <v>20</v>
      </c>
      <c r="F1618" s="67" t="s">
        <v>1670</v>
      </c>
      <c r="G1618" s="68" t="s">
        <v>3472</v>
      </c>
      <c r="H1618" s="68"/>
    </row>
    <row r="1619" spans="3:8" x14ac:dyDescent="0.25">
      <c r="C1619" s="69"/>
      <c r="D1619" s="68"/>
      <c r="E1619" s="67">
        <v>21</v>
      </c>
      <c r="F1619" s="67" t="s">
        <v>1671</v>
      </c>
      <c r="G1619" s="68" t="s">
        <v>3473</v>
      </c>
      <c r="H1619" s="68"/>
    </row>
    <row r="1620" spans="3:8" x14ac:dyDescent="0.25">
      <c r="C1620" s="69"/>
      <c r="D1620" s="68"/>
      <c r="E1620" s="67">
        <v>22</v>
      </c>
      <c r="F1620" s="67" t="s">
        <v>1672</v>
      </c>
      <c r="G1620" s="68" t="s">
        <v>3474</v>
      </c>
      <c r="H1620" s="68"/>
    </row>
    <row r="1621" spans="3:8" x14ac:dyDescent="0.25">
      <c r="C1621" s="69"/>
      <c r="D1621" s="68"/>
      <c r="E1621" s="67">
        <v>23</v>
      </c>
      <c r="F1621" s="67" t="s">
        <v>1673</v>
      </c>
      <c r="G1621" s="68" t="s">
        <v>3475</v>
      </c>
      <c r="H1621" s="68"/>
    </row>
    <row r="1622" spans="3:8" x14ac:dyDescent="0.25">
      <c r="C1622" s="69"/>
      <c r="D1622" s="68"/>
      <c r="E1622" s="67">
        <v>24</v>
      </c>
      <c r="F1622" s="67" t="s">
        <v>1674</v>
      </c>
      <c r="G1622" s="68" t="s">
        <v>3476</v>
      </c>
      <c r="H1622" s="68"/>
    </row>
    <row r="1623" spans="3:8" x14ac:dyDescent="0.25">
      <c r="C1623" s="69"/>
      <c r="D1623" s="68"/>
      <c r="E1623" s="67">
        <v>25</v>
      </c>
      <c r="F1623" s="67" t="s">
        <v>1675</v>
      </c>
      <c r="G1623" s="68" t="s">
        <v>3477</v>
      </c>
      <c r="H1623" s="68"/>
    </row>
    <row r="1624" spans="3:8" x14ac:dyDescent="0.25">
      <c r="C1624" s="69"/>
      <c r="D1624" s="68"/>
      <c r="E1624" s="67">
        <v>26</v>
      </c>
      <c r="F1624" s="67" t="s">
        <v>1676</v>
      </c>
      <c r="G1624" s="68" t="s">
        <v>3478</v>
      </c>
      <c r="H1624" s="68"/>
    </row>
    <row r="1625" spans="3:8" x14ac:dyDescent="0.25">
      <c r="C1625" s="69"/>
      <c r="D1625" s="68"/>
      <c r="E1625" s="67">
        <v>27</v>
      </c>
      <c r="F1625" s="67" t="s">
        <v>1677</v>
      </c>
      <c r="G1625" s="68" t="s">
        <v>3479</v>
      </c>
      <c r="H1625" s="68"/>
    </row>
    <row r="1626" spans="3:8" x14ac:dyDescent="0.25">
      <c r="C1626" s="69"/>
      <c r="D1626" s="68"/>
      <c r="E1626" s="67">
        <v>100</v>
      </c>
      <c r="F1626" s="67" t="s">
        <v>1678</v>
      </c>
      <c r="G1626" s="68" t="s">
        <v>3480</v>
      </c>
      <c r="H1626" s="68"/>
    </row>
    <row r="1627" spans="3:8" x14ac:dyDescent="0.25">
      <c r="C1627" s="69"/>
      <c r="D1627" s="68"/>
      <c r="E1627" s="67">
        <v>101</v>
      </c>
      <c r="F1627" s="67" t="s">
        <v>1679</v>
      </c>
      <c r="G1627" s="68" t="s">
        <v>3481</v>
      </c>
      <c r="H1627" s="68"/>
    </row>
    <row r="1628" spans="3:8" x14ac:dyDescent="0.25">
      <c r="C1628" s="69"/>
      <c r="D1628" s="68"/>
      <c r="E1628" s="67">
        <v>102</v>
      </c>
      <c r="F1628" s="67" t="s">
        <v>1680</v>
      </c>
      <c r="G1628" s="68" t="s">
        <v>3482</v>
      </c>
      <c r="H1628" s="68"/>
    </row>
    <row r="1629" spans="3:8" x14ac:dyDescent="0.25">
      <c r="C1629" s="69"/>
      <c r="D1629" s="68"/>
      <c r="E1629" s="67">
        <v>103</v>
      </c>
      <c r="F1629" s="67" t="s">
        <v>1681</v>
      </c>
      <c r="G1629" s="68" t="s">
        <v>3483</v>
      </c>
      <c r="H1629" s="68"/>
    </row>
    <row r="1630" spans="3:8" x14ac:dyDescent="0.25">
      <c r="C1630" s="69"/>
      <c r="D1630" s="68"/>
      <c r="E1630" s="67">
        <v>104</v>
      </c>
      <c r="F1630" s="67" t="s">
        <v>1682</v>
      </c>
      <c r="G1630" s="68" t="s">
        <v>3484</v>
      </c>
      <c r="H1630" s="68"/>
    </row>
    <row r="1631" spans="3:8" x14ac:dyDescent="0.25">
      <c r="C1631" s="69"/>
      <c r="D1631" s="68"/>
      <c r="E1631" s="67">
        <v>105</v>
      </c>
      <c r="F1631" s="67" t="s">
        <v>1683</v>
      </c>
      <c r="G1631" s="68" t="s">
        <v>3485</v>
      </c>
      <c r="H1631" s="68"/>
    </row>
    <row r="1632" spans="3:8" x14ac:dyDescent="0.25">
      <c r="C1632" s="69"/>
      <c r="D1632" s="68"/>
      <c r="E1632" s="67">
        <v>150</v>
      </c>
      <c r="F1632" s="67" t="s">
        <v>1684</v>
      </c>
      <c r="G1632" s="68" t="s">
        <v>3486</v>
      </c>
      <c r="H1632" s="68"/>
    </row>
    <row r="1633" spans="3:8" x14ac:dyDescent="0.25">
      <c r="C1633" s="69"/>
      <c r="D1633" s="68"/>
      <c r="E1633" s="67">
        <v>151</v>
      </c>
      <c r="F1633" s="67" t="s">
        <v>1685</v>
      </c>
      <c r="G1633" s="68" t="s">
        <v>3487</v>
      </c>
      <c r="H1633" s="68"/>
    </row>
    <row r="1634" spans="3:8" x14ac:dyDescent="0.25">
      <c r="C1634" s="69"/>
      <c r="D1634" s="68"/>
      <c r="E1634" s="67">
        <v>152</v>
      </c>
      <c r="F1634" s="67" t="s">
        <v>1686</v>
      </c>
      <c r="G1634" s="68" t="s">
        <v>3488</v>
      </c>
      <c r="H1634" s="68"/>
    </row>
    <row r="1635" spans="3:8" x14ac:dyDescent="0.25">
      <c r="C1635" s="69"/>
      <c r="D1635" s="68"/>
      <c r="E1635" s="67">
        <v>153</v>
      </c>
      <c r="F1635" s="67" t="s">
        <v>1687</v>
      </c>
      <c r="G1635" s="68" t="s">
        <v>3489</v>
      </c>
      <c r="H1635" s="68"/>
    </row>
    <row r="1636" spans="3:8" x14ac:dyDescent="0.25">
      <c r="C1636" s="69"/>
      <c r="D1636" s="68"/>
      <c r="E1636" s="67">
        <v>154</v>
      </c>
      <c r="F1636" s="67" t="s">
        <v>1688</v>
      </c>
      <c r="G1636" s="68" t="s">
        <v>3490</v>
      </c>
      <c r="H1636" s="68"/>
    </row>
    <row r="1637" spans="3:8" x14ac:dyDescent="0.25">
      <c r="C1637" s="69"/>
      <c r="D1637" s="68"/>
      <c r="E1637" s="67">
        <v>155</v>
      </c>
      <c r="F1637" s="67" t="s">
        <v>1689</v>
      </c>
      <c r="G1637" s="68" t="s">
        <v>3491</v>
      </c>
      <c r="H1637" s="68"/>
    </row>
    <row r="1638" spans="3:8" x14ac:dyDescent="0.25">
      <c r="C1638" s="69"/>
      <c r="D1638" s="68"/>
      <c r="E1638" s="67">
        <v>322</v>
      </c>
      <c r="F1638" s="67" t="s">
        <v>1690</v>
      </c>
      <c r="G1638" s="68" t="s">
        <v>3492</v>
      </c>
      <c r="H1638" s="68"/>
    </row>
    <row r="1639" spans="3:8" x14ac:dyDescent="0.25">
      <c r="C1639" s="69"/>
      <c r="D1639" s="68"/>
      <c r="E1639" s="67">
        <v>330</v>
      </c>
      <c r="F1639" s="67" t="s">
        <v>1691</v>
      </c>
      <c r="G1639" s="68" t="s">
        <v>3493</v>
      </c>
      <c r="H1639" s="68"/>
    </row>
    <row r="1640" spans="3:8" x14ac:dyDescent="0.25">
      <c r="C1640" s="69"/>
      <c r="D1640" s="68"/>
      <c r="E1640" s="67">
        <v>331</v>
      </c>
      <c r="F1640" s="67" t="s">
        <v>1692</v>
      </c>
      <c r="G1640" s="68" t="s">
        <v>3494</v>
      </c>
      <c r="H1640" s="68"/>
    </row>
    <row r="1641" spans="3:8" x14ac:dyDescent="0.25">
      <c r="C1641" s="69"/>
      <c r="D1641" s="68"/>
      <c r="E1641" s="67">
        <v>360</v>
      </c>
      <c r="F1641" s="67" t="s">
        <v>1693</v>
      </c>
      <c r="G1641" s="68" t="s">
        <v>3495</v>
      </c>
      <c r="H1641" s="68"/>
    </row>
    <row r="1642" spans="3:8" x14ac:dyDescent="0.25">
      <c r="C1642" s="69"/>
      <c r="D1642" s="68"/>
      <c r="E1642" s="67">
        <v>361</v>
      </c>
      <c r="F1642" s="67" t="s">
        <v>1694</v>
      </c>
      <c r="G1642" s="68" t="s">
        <v>3496</v>
      </c>
      <c r="H1642" s="68"/>
    </row>
    <row r="1643" spans="3:8" x14ac:dyDescent="0.25">
      <c r="C1643" s="69"/>
      <c r="D1643" s="68"/>
      <c r="E1643" s="67">
        <v>362</v>
      </c>
      <c r="F1643" s="67" t="s">
        <v>1695</v>
      </c>
      <c r="G1643" s="68" t="s">
        <v>3497</v>
      </c>
      <c r="H1643" s="68"/>
    </row>
    <row r="1644" spans="3:8" x14ac:dyDescent="0.25">
      <c r="C1644" s="69"/>
      <c r="D1644" s="68"/>
      <c r="E1644" s="67">
        <v>363</v>
      </c>
      <c r="F1644" s="67" t="s">
        <v>1696</v>
      </c>
      <c r="G1644" s="68" t="s">
        <v>3498</v>
      </c>
      <c r="H1644" s="68"/>
    </row>
    <row r="1645" spans="3:8" x14ac:dyDescent="0.25">
      <c r="C1645" s="69"/>
      <c r="D1645" s="68"/>
      <c r="E1645" s="67">
        <v>364</v>
      </c>
      <c r="F1645" s="67" t="s">
        <v>1697</v>
      </c>
      <c r="G1645" s="68" t="s">
        <v>3499</v>
      </c>
      <c r="H1645" s="68"/>
    </row>
    <row r="1646" spans="3:8" x14ac:dyDescent="0.25">
      <c r="C1646" s="69"/>
      <c r="D1646" s="68"/>
      <c r="E1646" s="67">
        <v>365</v>
      </c>
      <c r="F1646" s="67" t="s">
        <v>1698</v>
      </c>
      <c r="G1646" s="68" t="s">
        <v>3500</v>
      </c>
      <c r="H1646" s="68"/>
    </row>
    <row r="1647" spans="3:8" x14ac:dyDescent="0.25">
      <c r="C1647" s="69"/>
      <c r="D1647" s="68"/>
      <c r="E1647" s="67">
        <v>370</v>
      </c>
      <c r="F1647" s="67" t="s">
        <v>1699</v>
      </c>
      <c r="G1647" s="68" t="s">
        <v>3501</v>
      </c>
      <c r="H1647" s="68"/>
    </row>
    <row r="1648" spans="3:8" x14ac:dyDescent="0.25">
      <c r="C1648" s="69"/>
      <c r="D1648" s="68"/>
      <c r="E1648" s="67">
        <v>371</v>
      </c>
      <c r="F1648" s="67" t="s">
        <v>1700</v>
      </c>
      <c r="G1648" s="68" t="s">
        <v>3502</v>
      </c>
      <c r="H1648" s="68"/>
    </row>
    <row r="1649" spans="3:8" x14ac:dyDescent="0.25">
      <c r="C1649" s="69"/>
      <c r="D1649" s="68"/>
      <c r="E1649" s="67">
        <v>520</v>
      </c>
      <c r="F1649" s="67" t="s">
        <v>1701</v>
      </c>
      <c r="G1649" s="68" t="s">
        <v>3503</v>
      </c>
      <c r="H1649" s="68"/>
    </row>
    <row r="1650" spans="3:8" x14ac:dyDescent="0.25">
      <c r="C1650" s="69"/>
      <c r="D1650" s="68"/>
      <c r="E1650" s="67">
        <v>521</v>
      </c>
      <c r="F1650" s="67" t="s">
        <v>1702</v>
      </c>
      <c r="G1650" s="68" t="s">
        <v>3504</v>
      </c>
      <c r="H1650" s="68"/>
    </row>
    <row r="1651" spans="3:8" x14ac:dyDescent="0.25">
      <c r="C1651" s="69"/>
      <c r="D1651" s="68"/>
      <c r="E1651" s="67">
        <v>522</v>
      </c>
      <c r="F1651" s="67" t="s">
        <v>1703</v>
      </c>
      <c r="G1651" s="68" t="s">
        <v>3505</v>
      </c>
      <c r="H1651" s="68"/>
    </row>
    <row r="1652" spans="3:8" x14ac:dyDescent="0.25">
      <c r="C1652" s="69"/>
      <c r="D1652" s="68"/>
      <c r="E1652" s="67">
        <v>523</v>
      </c>
      <c r="F1652" s="67" t="s">
        <v>1704</v>
      </c>
      <c r="G1652" s="68" t="s">
        <v>3506</v>
      </c>
      <c r="H1652" s="68"/>
    </row>
    <row r="1653" spans="3:8" x14ac:dyDescent="0.25">
      <c r="C1653" s="69"/>
      <c r="D1653" s="68"/>
      <c r="E1653" s="67">
        <v>580</v>
      </c>
      <c r="F1653" s="67" t="s">
        <v>1705</v>
      </c>
      <c r="G1653" s="68" t="s">
        <v>3507</v>
      </c>
      <c r="H1653" s="68"/>
    </row>
    <row r="1654" spans="3:8" x14ac:dyDescent="0.25">
      <c r="C1654" s="69"/>
      <c r="D1654" s="68"/>
      <c r="E1654" s="67">
        <v>755</v>
      </c>
      <c r="F1654" s="67" t="s">
        <v>1706</v>
      </c>
      <c r="G1654" s="68" t="s">
        <v>3508</v>
      </c>
      <c r="H1654" s="68"/>
    </row>
    <row r="1655" spans="3:8" x14ac:dyDescent="0.25">
      <c r="C1655" s="69"/>
      <c r="D1655" s="68"/>
      <c r="E1655" s="67">
        <v>756</v>
      </c>
      <c r="F1655" s="67" t="s">
        <v>1707</v>
      </c>
      <c r="G1655" s="68" t="s">
        <v>3509</v>
      </c>
      <c r="H1655" s="68"/>
    </row>
    <row r="1656" spans="3:8" x14ac:dyDescent="0.25">
      <c r="C1656" s="69"/>
      <c r="D1656" s="68"/>
      <c r="E1656" s="67">
        <v>757</v>
      </c>
      <c r="F1656" s="67" t="s">
        <v>1708</v>
      </c>
      <c r="G1656" s="68" t="s">
        <v>3510</v>
      </c>
      <c r="H1656" s="68"/>
    </row>
    <row r="1657" spans="3:8" x14ac:dyDescent="0.25">
      <c r="C1657" s="69"/>
      <c r="D1657" s="68"/>
      <c r="E1657" s="67">
        <v>758</v>
      </c>
      <c r="F1657" s="67" t="s">
        <v>1709</v>
      </c>
      <c r="G1657" s="68" t="s">
        <v>3511</v>
      </c>
      <c r="H1657" s="68"/>
    </row>
    <row r="1658" spans="3:8" x14ac:dyDescent="0.25">
      <c r="C1658" s="69"/>
      <c r="D1658" s="68"/>
      <c r="E1658" s="67">
        <v>759</v>
      </c>
      <c r="F1658" s="67" t="s">
        <v>1710</v>
      </c>
      <c r="G1658" s="68" t="s">
        <v>3512</v>
      </c>
      <c r="H1658" s="68"/>
    </row>
    <row r="1659" spans="3:8" x14ac:dyDescent="0.25">
      <c r="C1659" s="69"/>
      <c r="D1659" s="68"/>
      <c r="E1659" s="67">
        <v>760</v>
      </c>
      <c r="F1659" s="67" t="s">
        <v>1711</v>
      </c>
      <c r="G1659" s="68" t="s">
        <v>3513</v>
      </c>
      <c r="H1659" s="68"/>
    </row>
    <row r="1660" spans="3:8" x14ac:dyDescent="0.25">
      <c r="C1660" s="69"/>
      <c r="D1660" s="68"/>
      <c r="E1660" s="67">
        <v>761</v>
      </c>
      <c r="F1660" s="67" t="s">
        <v>1712</v>
      </c>
      <c r="G1660" s="68" t="s">
        <v>3514</v>
      </c>
      <c r="H1660" s="68"/>
    </row>
    <row r="1661" spans="3:8" x14ac:dyDescent="0.25">
      <c r="C1661" s="69"/>
      <c r="D1661" s="68"/>
      <c r="E1661" s="67">
        <v>762</v>
      </c>
      <c r="F1661" s="67" t="s">
        <v>1713</v>
      </c>
      <c r="G1661" s="68" t="s">
        <v>3515</v>
      </c>
      <c r="H1661" s="68"/>
    </row>
    <row r="1662" spans="3:8" x14ac:dyDescent="0.25">
      <c r="C1662" s="69"/>
      <c r="D1662" s="68"/>
      <c r="E1662" s="67">
        <v>500</v>
      </c>
      <c r="F1662" s="67" t="s">
        <v>1714</v>
      </c>
      <c r="G1662" s="68" t="s">
        <v>3516</v>
      </c>
      <c r="H1662" s="68"/>
    </row>
    <row r="1663" spans="3:8" x14ac:dyDescent="0.25">
      <c r="C1663" s="69"/>
      <c r="D1663" s="68"/>
      <c r="E1663" s="67">
        <v>501</v>
      </c>
      <c r="F1663" s="67" t="s">
        <v>1715</v>
      </c>
      <c r="G1663" s="68" t="s">
        <v>3517</v>
      </c>
      <c r="H1663" s="68"/>
    </row>
    <row r="1664" spans="3:8" x14ac:dyDescent="0.25">
      <c r="C1664" s="69"/>
      <c r="D1664" s="68"/>
      <c r="E1664" s="67">
        <v>502</v>
      </c>
      <c r="F1664" s="67" t="s">
        <v>1716</v>
      </c>
      <c r="G1664" s="68" t="s">
        <v>3518</v>
      </c>
      <c r="H1664" s="68"/>
    </row>
    <row r="1665" spans="3:8" x14ac:dyDescent="0.25">
      <c r="C1665" s="69"/>
      <c r="D1665" s="68"/>
      <c r="E1665" s="67">
        <v>505</v>
      </c>
      <c r="F1665" s="67" t="s">
        <v>1717</v>
      </c>
      <c r="G1665" s="68" t="s">
        <v>3519</v>
      </c>
      <c r="H1665" s="68"/>
    </row>
    <row r="1666" spans="3:8" x14ac:dyDescent="0.25">
      <c r="C1666" s="69"/>
      <c r="D1666" s="68"/>
      <c r="E1666" s="67">
        <v>1</v>
      </c>
      <c r="F1666" s="67" t="s">
        <v>1718</v>
      </c>
      <c r="G1666" s="68" t="s">
        <v>3520</v>
      </c>
      <c r="H1666" s="68"/>
    </row>
    <row r="1667" spans="3:8" x14ac:dyDescent="0.25">
      <c r="C1667" s="69"/>
      <c r="D1667" s="68"/>
      <c r="E1667" s="67">
        <v>45</v>
      </c>
      <c r="F1667" s="67" t="s">
        <v>1719</v>
      </c>
      <c r="G1667" s="68" t="s">
        <v>3521</v>
      </c>
      <c r="H1667" s="68"/>
    </row>
    <row r="1668" spans="3:8" x14ac:dyDescent="0.25">
      <c r="C1668" s="69"/>
      <c r="D1668" s="68"/>
      <c r="E1668" s="67">
        <v>46</v>
      </c>
      <c r="F1668" s="67" t="s">
        <v>1720</v>
      </c>
      <c r="G1668" s="68" t="s">
        <v>3522</v>
      </c>
      <c r="H1668" s="68"/>
    </row>
    <row r="1669" spans="3:8" x14ac:dyDescent="0.25">
      <c r="C1669" s="69"/>
      <c r="D1669" s="68"/>
      <c r="E1669" s="67">
        <v>89</v>
      </c>
      <c r="F1669" s="67" t="s">
        <v>1721</v>
      </c>
      <c r="G1669" s="68" t="s">
        <v>3523</v>
      </c>
      <c r="H1669" s="68"/>
    </row>
    <row r="1670" spans="3:8" x14ac:dyDescent="0.25">
      <c r="C1670" s="69"/>
      <c r="D1670" s="68"/>
      <c r="E1670" s="67">
        <v>353</v>
      </c>
      <c r="F1670" s="67" t="s">
        <v>1722</v>
      </c>
      <c r="G1670" s="68" t="s">
        <v>3524</v>
      </c>
      <c r="H1670" s="68"/>
    </row>
    <row r="1671" spans="3:8" x14ac:dyDescent="0.25">
      <c r="C1671" s="69"/>
      <c r="D1671" s="68"/>
      <c r="E1671" s="67">
        <v>456</v>
      </c>
      <c r="F1671" s="67" t="s">
        <v>1723</v>
      </c>
      <c r="G1671" s="68" t="s">
        <v>3525</v>
      </c>
      <c r="H1671" s="68"/>
    </row>
    <row r="1672" spans="3:8" x14ac:dyDescent="0.25">
      <c r="C1672" s="69"/>
      <c r="D1672" s="68"/>
      <c r="E1672" s="67">
        <v>588</v>
      </c>
      <c r="F1672" s="67" t="s">
        <v>1724</v>
      </c>
      <c r="G1672" s="68" t="s">
        <v>3526</v>
      </c>
      <c r="H1672" s="68"/>
    </row>
    <row r="1673" spans="3:8" x14ac:dyDescent="0.25">
      <c r="C1673" s="69"/>
      <c r="D1673" s="68"/>
      <c r="E1673" s="67">
        <v>632</v>
      </c>
      <c r="F1673" s="67" t="s">
        <v>1725</v>
      </c>
      <c r="G1673" s="68" t="s">
        <v>3527</v>
      </c>
      <c r="H1673" s="68"/>
    </row>
    <row r="1674" spans="3:8" x14ac:dyDescent="0.25">
      <c r="C1674" s="69"/>
      <c r="D1674" s="68"/>
      <c r="E1674" s="67">
        <v>735</v>
      </c>
      <c r="F1674" s="67" t="s">
        <v>1726</v>
      </c>
      <c r="G1674" s="68" t="s">
        <v>3528</v>
      </c>
      <c r="H1674" s="68"/>
    </row>
    <row r="1675" spans="3:8" x14ac:dyDescent="0.25">
      <c r="C1675" s="69"/>
      <c r="D1675" s="68"/>
      <c r="E1675" s="67">
        <v>739</v>
      </c>
      <c r="F1675" s="67" t="s">
        <v>1727</v>
      </c>
      <c r="G1675" s="68" t="s">
        <v>3529</v>
      </c>
      <c r="H1675" s="68"/>
    </row>
    <row r="1676" spans="3:8" x14ac:dyDescent="0.25">
      <c r="C1676" s="69"/>
      <c r="D1676" s="68"/>
      <c r="E1676" s="67">
        <v>1</v>
      </c>
      <c r="F1676" s="67" t="s">
        <v>1728</v>
      </c>
      <c r="G1676" s="68" t="s">
        <v>3530</v>
      </c>
      <c r="H1676" s="68"/>
    </row>
    <row r="1677" spans="3:8" x14ac:dyDescent="0.25">
      <c r="C1677" s="69"/>
      <c r="D1677" s="68"/>
      <c r="E1677" s="67">
        <v>2</v>
      </c>
      <c r="F1677" s="67" t="s">
        <v>1729</v>
      </c>
      <c r="G1677" s="68" t="s">
        <v>3531</v>
      </c>
      <c r="H1677" s="68"/>
    </row>
    <row r="1678" spans="3:8" x14ac:dyDescent="0.25">
      <c r="C1678" s="69"/>
      <c r="D1678" s="68"/>
      <c r="E1678" s="67">
        <v>3</v>
      </c>
      <c r="F1678" s="67" t="s">
        <v>1730</v>
      </c>
      <c r="G1678" s="68" t="s">
        <v>3532</v>
      </c>
      <c r="H1678" s="68"/>
    </row>
    <row r="1679" spans="3:8" x14ac:dyDescent="0.25">
      <c r="C1679" s="69"/>
      <c r="D1679" s="68"/>
      <c r="E1679" s="67">
        <v>4</v>
      </c>
      <c r="F1679" s="67" t="s">
        <v>1731</v>
      </c>
      <c r="G1679" s="68" t="s">
        <v>3533</v>
      </c>
      <c r="H1679" s="68"/>
    </row>
    <row r="1680" spans="3:8" x14ac:dyDescent="0.25">
      <c r="C1680" s="69"/>
      <c r="D1680" s="68"/>
      <c r="E1680" s="67">
        <v>5</v>
      </c>
      <c r="F1680" s="67" t="s">
        <v>1732</v>
      </c>
      <c r="G1680" s="68" t="s">
        <v>3534</v>
      </c>
      <c r="H1680" s="68"/>
    </row>
    <row r="1681" spans="3:8" x14ac:dyDescent="0.25">
      <c r="C1681" s="69"/>
      <c r="D1681" s="68"/>
      <c r="E1681" s="67">
        <v>6</v>
      </c>
      <c r="F1681" s="67" t="s">
        <v>1733</v>
      </c>
      <c r="G1681" s="68" t="s">
        <v>3535</v>
      </c>
      <c r="H1681" s="68"/>
    </row>
    <row r="1682" spans="3:8" x14ac:dyDescent="0.25">
      <c r="C1682" s="69"/>
      <c r="D1682" s="68"/>
      <c r="E1682" s="67">
        <v>8</v>
      </c>
      <c r="F1682" s="67" t="s">
        <v>1734</v>
      </c>
      <c r="G1682" s="68" t="s">
        <v>3536</v>
      </c>
      <c r="H1682" s="68"/>
    </row>
    <row r="1683" spans="3:8" x14ac:dyDescent="0.25">
      <c r="C1683" s="69"/>
      <c r="D1683" s="68"/>
      <c r="E1683" s="67">
        <v>9</v>
      </c>
      <c r="F1683" s="67" t="s">
        <v>1735</v>
      </c>
      <c r="G1683" s="68" t="s">
        <v>3537</v>
      </c>
      <c r="H1683" s="68"/>
    </row>
    <row r="1684" spans="3:8" x14ac:dyDescent="0.25">
      <c r="C1684" s="69"/>
      <c r="D1684" s="68"/>
      <c r="E1684" s="67">
        <v>10</v>
      </c>
      <c r="F1684" s="67" t="s">
        <v>1736</v>
      </c>
      <c r="G1684" s="68" t="s">
        <v>3538</v>
      </c>
      <c r="H1684" s="68"/>
    </row>
    <row r="1685" spans="3:8" x14ac:dyDescent="0.25">
      <c r="C1685" s="69"/>
      <c r="D1685" s="68"/>
      <c r="E1685" s="67">
        <v>45</v>
      </c>
      <c r="F1685" s="67" t="s">
        <v>1737</v>
      </c>
      <c r="G1685" s="68" t="s">
        <v>3539</v>
      </c>
      <c r="H1685" s="68"/>
    </row>
    <row r="1686" spans="3:8" x14ac:dyDescent="0.25">
      <c r="C1686" s="69"/>
      <c r="D1686" s="68"/>
      <c r="E1686" s="67">
        <v>46</v>
      </c>
      <c r="F1686" s="67" t="s">
        <v>1738</v>
      </c>
      <c r="G1686" s="68" t="s">
        <v>3540</v>
      </c>
      <c r="H1686" s="68"/>
    </row>
    <row r="1687" spans="3:8" x14ac:dyDescent="0.25">
      <c r="C1687" s="69"/>
      <c r="D1687" s="68"/>
      <c r="E1687" s="67">
        <v>47</v>
      </c>
      <c r="F1687" s="67" t="s">
        <v>1739</v>
      </c>
      <c r="G1687" s="68" t="s">
        <v>3541</v>
      </c>
      <c r="H1687" s="68"/>
    </row>
    <row r="1688" spans="3:8" x14ac:dyDescent="0.25">
      <c r="C1688" s="69"/>
      <c r="D1688" s="68"/>
      <c r="E1688" s="67">
        <v>48</v>
      </c>
      <c r="F1688" s="67" t="s">
        <v>1740</v>
      </c>
      <c r="G1688" s="68" t="s">
        <v>3542</v>
      </c>
      <c r="H1688" s="68"/>
    </row>
    <row r="1689" spans="3:8" x14ac:dyDescent="0.25">
      <c r="C1689" s="69"/>
      <c r="D1689" s="68"/>
      <c r="E1689" s="67">
        <v>89</v>
      </c>
      <c r="F1689" s="67" t="s">
        <v>1741</v>
      </c>
      <c r="G1689" s="68" t="s">
        <v>3543</v>
      </c>
      <c r="H1689" s="68"/>
    </row>
    <row r="1690" spans="3:8" x14ac:dyDescent="0.25">
      <c r="C1690" s="69"/>
      <c r="D1690" s="68"/>
      <c r="E1690" s="67">
        <v>90</v>
      </c>
      <c r="F1690" s="67" t="s">
        <v>1742</v>
      </c>
      <c r="G1690" s="68" t="s">
        <v>3544</v>
      </c>
      <c r="H1690" s="68"/>
    </row>
    <row r="1691" spans="3:8" x14ac:dyDescent="0.25">
      <c r="C1691" s="69"/>
      <c r="D1691" s="68"/>
      <c r="E1691" s="67">
        <v>91</v>
      </c>
      <c r="F1691" s="67" t="s">
        <v>1743</v>
      </c>
      <c r="G1691" s="68" t="s">
        <v>3545</v>
      </c>
      <c r="H1691" s="68"/>
    </row>
    <row r="1692" spans="3:8" x14ac:dyDescent="0.25">
      <c r="C1692" s="69"/>
      <c r="D1692" s="68"/>
      <c r="E1692" s="67">
        <v>92</v>
      </c>
      <c r="F1692" s="67" t="s">
        <v>1744</v>
      </c>
      <c r="G1692" s="68" t="s">
        <v>3546</v>
      </c>
      <c r="H1692" s="68"/>
    </row>
    <row r="1693" spans="3:8" x14ac:dyDescent="0.25">
      <c r="C1693" s="69"/>
      <c r="D1693" s="68"/>
      <c r="E1693" s="67">
        <v>93</v>
      </c>
      <c r="F1693" s="67" t="s">
        <v>1745</v>
      </c>
      <c r="G1693" s="68" t="s">
        <v>3547</v>
      </c>
      <c r="H1693" s="68"/>
    </row>
    <row r="1694" spans="3:8" x14ac:dyDescent="0.25">
      <c r="C1694" s="69"/>
      <c r="D1694" s="68"/>
      <c r="E1694" s="67">
        <v>94</v>
      </c>
      <c r="F1694" s="67" t="s">
        <v>1746</v>
      </c>
      <c r="G1694" s="68" t="s">
        <v>3548</v>
      </c>
      <c r="H1694" s="68"/>
    </row>
    <row r="1695" spans="3:8" x14ac:dyDescent="0.25">
      <c r="C1695" s="69"/>
      <c r="D1695" s="68"/>
      <c r="E1695" s="67">
        <v>95</v>
      </c>
      <c r="F1695" s="67" t="s">
        <v>1455</v>
      </c>
      <c r="G1695" s="68" t="s">
        <v>3549</v>
      </c>
      <c r="H1695" s="68"/>
    </row>
    <row r="1696" spans="3:8" x14ac:dyDescent="0.25">
      <c r="C1696" s="69"/>
      <c r="D1696" s="68"/>
      <c r="E1696" s="67">
        <v>96</v>
      </c>
      <c r="F1696" s="67" t="s">
        <v>1747</v>
      </c>
      <c r="G1696" s="68" t="s">
        <v>3550</v>
      </c>
      <c r="H1696" s="68"/>
    </row>
    <row r="1697" spans="3:8" x14ac:dyDescent="0.25">
      <c r="C1697" s="69"/>
      <c r="D1697" s="68"/>
      <c r="E1697" s="67">
        <v>97</v>
      </c>
      <c r="F1697" s="67" t="s">
        <v>1748</v>
      </c>
      <c r="G1697" s="68" t="s">
        <v>3551</v>
      </c>
      <c r="H1697" s="68"/>
    </row>
    <row r="1698" spans="3:8" x14ac:dyDescent="0.25">
      <c r="C1698" s="69"/>
      <c r="D1698" s="68"/>
      <c r="E1698" s="67">
        <v>98</v>
      </c>
      <c r="F1698" s="67" t="s">
        <v>1749</v>
      </c>
      <c r="G1698" s="68" t="s">
        <v>3552</v>
      </c>
      <c r="H1698" s="68"/>
    </row>
    <row r="1699" spans="3:8" x14ac:dyDescent="0.25">
      <c r="C1699" s="69"/>
      <c r="D1699" s="68"/>
      <c r="E1699" s="67">
        <v>99</v>
      </c>
      <c r="F1699" s="67" t="s">
        <v>1454</v>
      </c>
      <c r="G1699" s="68" t="s">
        <v>3553</v>
      </c>
      <c r="H1699" s="68"/>
    </row>
    <row r="1700" spans="3:8" x14ac:dyDescent="0.25">
      <c r="C1700" s="69"/>
      <c r="D1700" s="68"/>
      <c r="E1700" s="67">
        <v>100</v>
      </c>
      <c r="F1700" s="67" t="s">
        <v>1750</v>
      </c>
      <c r="G1700" s="68" t="s">
        <v>3554</v>
      </c>
      <c r="H1700" s="68"/>
    </row>
    <row r="1701" spans="3:8" x14ac:dyDescent="0.25">
      <c r="C1701" s="69"/>
      <c r="D1701" s="68"/>
      <c r="E1701" s="67">
        <v>101</v>
      </c>
      <c r="F1701" s="67" t="s">
        <v>1751</v>
      </c>
      <c r="G1701" s="68" t="s">
        <v>3555</v>
      </c>
      <c r="H1701" s="68"/>
    </row>
    <row r="1702" spans="3:8" x14ac:dyDescent="0.25">
      <c r="C1702" s="69"/>
      <c r="D1702" s="68"/>
      <c r="E1702" s="67">
        <v>102</v>
      </c>
      <c r="F1702" s="67" t="s">
        <v>1752</v>
      </c>
      <c r="G1702" s="68" t="s">
        <v>3556</v>
      </c>
      <c r="H1702" s="68"/>
    </row>
    <row r="1703" spans="3:8" x14ac:dyDescent="0.25">
      <c r="C1703" s="69"/>
      <c r="D1703" s="68"/>
      <c r="E1703" s="67">
        <v>133</v>
      </c>
      <c r="F1703" s="67" t="s">
        <v>1753</v>
      </c>
      <c r="G1703" s="68" t="s">
        <v>3557</v>
      </c>
      <c r="H1703" s="68"/>
    </row>
    <row r="1704" spans="3:8" x14ac:dyDescent="0.25">
      <c r="C1704" s="69"/>
      <c r="D1704" s="68"/>
      <c r="E1704" s="67">
        <v>134</v>
      </c>
      <c r="F1704" s="67" t="s">
        <v>1754</v>
      </c>
      <c r="G1704" s="68" t="s">
        <v>3558</v>
      </c>
      <c r="H1704" s="68"/>
    </row>
    <row r="1705" spans="3:8" x14ac:dyDescent="0.25">
      <c r="C1705" s="69"/>
      <c r="D1705" s="68"/>
      <c r="E1705" s="67">
        <v>135</v>
      </c>
      <c r="F1705" s="67" t="s">
        <v>1755</v>
      </c>
      <c r="G1705" s="68" t="s">
        <v>3559</v>
      </c>
      <c r="H1705" s="68"/>
    </row>
    <row r="1706" spans="3:8" x14ac:dyDescent="0.25">
      <c r="C1706" s="69"/>
      <c r="D1706" s="68"/>
      <c r="E1706" s="67">
        <v>136</v>
      </c>
      <c r="F1706" s="67" t="s">
        <v>1756</v>
      </c>
      <c r="G1706" s="68" t="s">
        <v>3560</v>
      </c>
      <c r="H1706" s="68"/>
    </row>
    <row r="1707" spans="3:8" x14ac:dyDescent="0.25">
      <c r="C1707" s="69"/>
      <c r="D1707" s="68"/>
      <c r="E1707" s="67">
        <v>177</v>
      </c>
      <c r="F1707" s="67" t="s">
        <v>1757</v>
      </c>
      <c r="G1707" s="68" t="s">
        <v>3561</v>
      </c>
      <c r="H1707" s="68"/>
    </row>
    <row r="1708" spans="3:8" x14ac:dyDescent="0.25">
      <c r="C1708" s="69"/>
      <c r="D1708" s="68"/>
      <c r="E1708" s="67">
        <v>178</v>
      </c>
      <c r="F1708" s="67" t="s">
        <v>1758</v>
      </c>
      <c r="G1708" s="68" t="s">
        <v>3562</v>
      </c>
      <c r="H1708" s="68"/>
    </row>
    <row r="1709" spans="3:8" x14ac:dyDescent="0.25">
      <c r="C1709" s="69"/>
      <c r="D1709" s="68"/>
      <c r="E1709" s="67">
        <v>179</v>
      </c>
      <c r="F1709" s="67" t="s">
        <v>1759</v>
      </c>
      <c r="G1709" s="68" t="s">
        <v>3563</v>
      </c>
      <c r="H1709" s="68"/>
    </row>
    <row r="1710" spans="3:8" x14ac:dyDescent="0.25">
      <c r="C1710" s="69"/>
      <c r="D1710" s="68"/>
      <c r="E1710" s="67">
        <v>180</v>
      </c>
      <c r="F1710" s="67" t="s">
        <v>1760</v>
      </c>
      <c r="G1710" s="68" t="s">
        <v>3564</v>
      </c>
      <c r="H1710" s="68"/>
    </row>
    <row r="1711" spans="3:8" x14ac:dyDescent="0.25">
      <c r="C1711" s="69"/>
      <c r="D1711" s="68"/>
      <c r="E1711" s="67">
        <v>181</v>
      </c>
      <c r="F1711" s="67" t="s">
        <v>1761</v>
      </c>
      <c r="G1711" s="68" t="s">
        <v>3565</v>
      </c>
      <c r="H1711" s="68"/>
    </row>
    <row r="1712" spans="3:8" x14ac:dyDescent="0.25">
      <c r="C1712" s="69"/>
      <c r="D1712" s="68"/>
      <c r="E1712" s="67">
        <v>182</v>
      </c>
      <c r="F1712" s="67" t="s">
        <v>1762</v>
      </c>
      <c r="G1712" s="68" t="s">
        <v>3566</v>
      </c>
      <c r="H1712" s="68"/>
    </row>
    <row r="1713" spans="3:8" x14ac:dyDescent="0.25">
      <c r="C1713" s="69"/>
      <c r="D1713" s="68"/>
      <c r="E1713" s="67">
        <v>183</v>
      </c>
      <c r="F1713" s="67" t="s">
        <v>1333</v>
      </c>
      <c r="G1713" s="68" t="s">
        <v>3567</v>
      </c>
      <c r="H1713" s="68"/>
    </row>
    <row r="1714" spans="3:8" x14ac:dyDescent="0.25">
      <c r="C1714" s="69"/>
      <c r="D1714" s="68"/>
      <c r="E1714" s="67">
        <v>184</v>
      </c>
      <c r="F1714" s="67" t="s">
        <v>1763</v>
      </c>
      <c r="G1714" s="68" t="s">
        <v>3568</v>
      </c>
      <c r="H1714" s="68"/>
    </row>
    <row r="1715" spans="3:8" x14ac:dyDescent="0.25">
      <c r="C1715" s="69"/>
      <c r="D1715" s="68"/>
      <c r="E1715" s="67">
        <v>185</v>
      </c>
      <c r="F1715" s="67" t="s">
        <v>1764</v>
      </c>
      <c r="G1715" s="68" t="s">
        <v>3569</v>
      </c>
      <c r="H1715" s="68"/>
    </row>
    <row r="1716" spans="3:8" x14ac:dyDescent="0.25">
      <c r="C1716" s="69"/>
      <c r="D1716" s="68"/>
      <c r="E1716" s="67">
        <v>186</v>
      </c>
      <c r="F1716" s="67" t="s">
        <v>1136</v>
      </c>
      <c r="G1716" s="68" t="s">
        <v>3570</v>
      </c>
      <c r="H1716" s="68"/>
    </row>
    <row r="1717" spans="3:8" x14ac:dyDescent="0.25">
      <c r="C1717" s="69"/>
      <c r="D1717" s="68"/>
      <c r="E1717" s="67">
        <v>221</v>
      </c>
      <c r="F1717" s="67" t="s">
        <v>1765</v>
      </c>
      <c r="G1717" s="68" t="s">
        <v>3571</v>
      </c>
      <c r="H1717" s="68"/>
    </row>
    <row r="1718" spans="3:8" x14ac:dyDescent="0.25">
      <c r="C1718" s="69"/>
      <c r="D1718" s="68"/>
      <c r="E1718" s="67">
        <v>222</v>
      </c>
      <c r="F1718" s="67" t="s">
        <v>1477</v>
      </c>
      <c r="G1718" s="68" t="s">
        <v>3572</v>
      </c>
      <c r="H1718" s="68"/>
    </row>
    <row r="1719" spans="3:8" x14ac:dyDescent="0.25">
      <c r="C1719" s="69"/>
      <c r="D1719" s="68"/>
      <c r="E1719" s="67">
        <v>223</v>
      </c>
      <c r="F1719" s="67" t="s">
        <v>1766</v>
      </c>
      <c r="G1719" s="68" t="s">
        <v>3573</v>
      </c>
      <c r="H1719" s="68"/>
    </row>
    <row r="1720" spans="3:8" x14ac:dyDescent="0.25">
      <c r="C1720" s="69"/>
      <c r="D1720" s="68"/>
      <c r="E1720" s="67">
        <v>224</v>
      </c>
      <c r="F1720" s="67" t="s">
        <v>1767</v>
      </c>
      <c r="G1720" s="68" t="s">
        <v>3574</v>
      </c>
      <c r="H1720" s="68"/>
    </row>
    <row r="1721" spans="3:8" x14ac:dyDescent="0.25">
      <c r="C1721" s="69"/>
      <c r="D1721" s="68"/>
      <c r="E1721" s="67">
        <v>225</v>
      </c>
      <c r="F1721" s="67" t="s">
        <v>991</v>
      </c>
      <c r="G1721" s="68" t="s">
        <v>3575</v>
      </c>
      <c r="H1721" s="68"/>
    </row>
    <row r="1722" spans="3:8" x14ac:dyDescent="0.25">
      <c r="C1722" s="69"/>
      <c r="D1722" s="68"/>
      <c r="E1722" s="67">
        <v>226</v>
      </c>
      <c r="F1722" s="67" t="s">
        <v>1768</v>
      </c>
      <c r="G1722" s="68" t="s">
        <v>3576</v>
      </c>
      <c r="H1722" s="68"/>
    </row>
    <row r="1723" spans="3:8" x14ac:dyDescent="0.25">
      <c r="C1723" s="69"/>
      <c r="D1723" s="68"/>
      <c r="E1723" s="67">
        <v>227</v>
      </c>
      <c r="F1723" s="67" t="s">
        <v>1769</v>
      </c>
      <c r="G1723" s="68" t="s">
        <v>3577</v>
      </c>
      <c r="H1723" s="68"/>
    </row>
    <row r="1724" spans="3:8" x14ac:dyDescent="0.25">
      <c r="C1724" s="69"/>
      <c r="D1724" s="68"/>
      <c r="E1724" s="67">
        <v>228</v>
      </c>
      <c r="F1724" s="67" t="s">
        <v>1770</v>
      </c>
      <c r="G1724" s="68" t="s">
        <v>3578</v>
      </c>
      <c r="H1724" s="68"/>
    </row>
    <row r="1725" spans="3:8" x14ac:dyDescent="0.25">
      <c r="C1725" s="69"/>
      <c r="D1725" s="68"/>
      <c r="E1725" s="67">
        <v>229</v>
      </c>
      <c r="F1725" s="67" t="s">
        <v>1771</v>
      </c>
      <c r="G1725" s="68" t="s">
        <v>3579</v>
      </c>
      <c r="H1725" s="68"/>
    </row>
    <row r="1726" spans="3:8" x14ac:dyDescent="0.25">
      <c r="C1726" s="69"/>
      <c r="D1726" s="68"/>
      <c r="E1726" s="67">
        <v>265</v>
      </c>
      <c r="F1726" s="67" t="s">
        <v>1772</v>
      </c>
      <c r="G1726" s="68" t="s">
        <v>3580</v>
      </c>
      <c r="H1726" s="68"/>
    </row>
    <row r="1727" spans="3:8" x14ac:dyDescent="0.25">
      <c r="C1727" s="69"/>
      <c r="D1727" s="68"/>
      <c r="E1727" s="67">
        <v>266</v>
      </c>
      <c r="F1727" s="67" t="s">
        <v>966</v>
      </c>
      <c r="G1727" s="68" t="s">
        <v>3581</v>
      </c>
      <c r="H1727" s="68"/>
    </row>
    <row r="1728" spans="3:8" x14ac:dyDescent="0.25">
      <c r="C1728" s="69"/>
      <c r="D1728" s="68"/>
      <c r="E1728" s="67">
        <v>267</v>
      </c>
      <c r="F1728" s="67" t="s">
        <v>1773</v>
      </c>
      <c r="G1728" s="68" t="s">
        <v>3582</v>
      </c>
      <c r="H1728" s="68"/>
    </row>
    <row r="1729" spans="3:8" x14ac:dyDescent="0.25">
      <c r="C1729" s="69"/>
      <c r="D1729" s="68"/>
      <c r="E1729" s="67">
        <v>268</v>
      </c>
      <c r="F1729" s="67" t="s">
        <v>1774</v>
      </c>
      <c r="G1729" s="68" t="s">
        <v>3583</v>
      </c>
      <c r="H1729" s="68"/>
    </row>
    <row r="1730" spans="3:8" x14ac:dyDescent="0.25">
      <c r="C1730" s="69"/>
      <c r="D1730" s="68"/>
      <c r="E1730" s="67">
        <v>269</v>
      </c>
      <c r="F1730" s="67" t="s">
        <v>1775</v>
      </c>
      <c r="G1730" s="68" t="s">
        <v>3584</v>
      </c>
      <c r="H1730" s="68"/>
    </row>
    <row r="1731" spans="3:8" x14ac:dyDescent="0.25">
      <c r="C1731" s="69"/>
      <c r="D1731" s="68"/>
      <c r="E1731" s="67">
        <v>353</v>
      </c>
      <c r="F1731" s="67" t="s">
        <v>1487</v>
      </c>
      <c r="G1731" s="68" t="s">
        <v>3585</v>
      </c>
      <c r="H1731" s="68"/>
    </row>
    <row r="1732" spans="3:8" x14ac:dyDescent="0.25">
      <c r="C1732" s="69"/>
      <c r="D1732" s="68"/>
      <c r="E1732" s="67">
        <v>397</v>
      </c>
      <c r="F1732" s="67" t="s">
        <v>1776</v>
      </c>
      <c r="G1732" s="68" t="s">
        <v>3586</v>
      </c>
      <c r="H1732" s="68"/>
    </row>
    <row r="1733" spans="3:8" x14ac:dyDescent="0.25">
      <c r="C1733" s="69"/>
      <c r="D1733" s="68"/>
      <c r="E1733" s="67">
        <v>445</v>
      </c>
      <c r="F1733" s="67" t="s">
        <v>1777</v>
      </c>
      <c r="G1733" s="68" t="s">
        <v>3587</v>
      </c>
      <c r="H1733" s="68"/>
    </row>
    <row r="1734" spans="3:8" x14ac:dyDescent="0.25">
      <c r="C1734" s="69"/>
      <c r="D1734" s="68"/>
      <c r="E1734" s="67">
        <v>456</v>
      </c>
      <c r="F1734" s="67" t="s">
        <v>1778</v>
      </c>
      <c r="G1734" s="68" t="s">
        <v>3588</v>
      </c>
      <c r="H1734" s="68"/>
    </row>
    <row r="1735" spans="3:8" x14ac:dyDescent="0.25">
      <c r="C1735" s="69"/>
      <c r="D1735" s="68"/>
      <c r="E1735" s="67">
        <v>457</v>
      </c>
      <c r="F1735" s="67" t="s">
        <v>1779</v>
      </c>
      <c r="G1735" s="68" t="s">
        <v>3589</v>
      </c>
      <c r="H1735" s="68"/>
    </row>
    <row r="1736" spans="3:8" x14ac:dyDescent="0.25">
      <c r="C1736" s="69"/>
      <c r="D1736" s="68"/>
      <c r="E1736" s="67">
        <v>500</v>
      </c>
      <c r="F1736" s="67" t="s">
        <v>1497</v>
      </c>
      <c r="G1736" s="68" t="s">
        <v>3590</v>
      </c>
      <c r="H1736" s="68"/>
    </row>
    <row r="1737" spans="3:8" x14ac:dyDescent="0.25">
      <c r="C1737" s="69"/>
      <c r="D1737" s="68"/>
      <c r="E1737" s="67">
        <v>501</v>
      </c>
      <c r="F1737" s="67" t="s">
        <v>1780</v>
      </c>
      <c r="G1737" s="68" t="s">
        <v>3591</v>
      </c>
      <c r="H1737" s="68"/>
    </row>
    <row r="1738" spans="3:8" x14ac:dyDescent="0.25">
      <c r="C1738" s="69"/>
      <c r="D1738" s="68"/>
      <c r="E1738" s="67">
        <v>502</v>
      </c>
      <c r="F1738" s="67" t="s">
        <v>1781</v>
      </c>
      <c r="G1738" s="68" t="s">
        <v>3592</v>
      </c>
      <c r="H1738" s="68"/>
    </row>
    <row r="1739" spans="3:8" x14ac:dyDescent="0.25">
      <c r="C1739" s="69"/>
      <c r="D1739" s="68"/>
      <c r="E1739" s="67">
        <v>503</v>
      </c>
      <c r="F1739" s="67" t="s">
        <v>1782</v>
      </c>
      <c r="G1739" s="68" t="s">
        <v>3593</v>
      </c>
      <c r="H1739" s="68"/>
    </row>
    <row r="1740" spans="3:8" x14ac:dyDescent="0.25">
      <c r="C1740" s="69"/>
      <c r="D1740" s="68"/>
      <c r="E1740" s="67">
        <v>504</v>
      </c>
      <c r="F1740" s="67" t="s">
        <v>1783</v>
      </c>
      <c r="G1740" s="68" t="s">
        <v>3594</v>
      </c>
      <c r="H1740" s="68"/>
    </row>
    <row r="1741" spans="3:8" x14ac:dyDescent="0.25">
      <c r="C1741" s="69"/>
      <c r="D1741" s="68"/>
      <c r="E1741" s="67">
        <v>505</v>
      </c>
      <c r="F1741" s="67" t="s">
        <v>1784</v>
      </c>
      <c r="G1741" s="68" t="s">
        <v>3595</v>
      </c>
      <c r="H1741" s="68"/>
    </row>
    <row r="1742" spans="3:8" x14ac:dyDescent="0.25">
      <c r="C1742" s="69"/>
      <c r="D1742" s="68"/>
      <c r="E1742" s="67">
        <v>506</v>
      </c>
      <c r="F1742" s="67" t="s">
        <v>1785</v>
      </c>
      <c r="G1742" s="68" t="s">
        <v>3596</v>
      </c>
      <c r="H1742" s="68"/>
    </row>
    <row r="1743" spans="3:8" x14ac:dyDescent="0.25">
      <c r="C1743" s="69"/>
      <c r="D1743" s="68"/>
      <c r="E1743" s="67">
        <v>507</v>
      </c>
      <c r="F1743" s="67" t="s">
        <v>1786</v>
      </c>
      <c r="G1743" s="68" t="s">
        <v>3597</v>
      </c>
      <c r="H1743" s="68"/>
    </row>
    <row r="1744" spans="3:8" x14ac:dyDescent="0.25">
      <c r="C1744" s="69"/>
      <c r="D1744" s="68"/>
      <c r="E1744" s="67">
        <v>508</v>
      </c>
      <c r="F1744" s="67" t="s">
        <v>1787</v>
      </c>
      <c r="G1744" s="68" t="s">
        <v>3598</v>
      </c>
      <c r="H1744" s="68"/>
    </row>
    <row r="1745" spans="3:8" x14ac:dyDescent="0.25">
      <c r="C1745" s="69"/>
      <c r="D1745" s="68"/>
      <c r="E1745" s="67">
        <v>509</v>
      </c>
      <c r="F1745" s="67" t="s">
        <v>1788</v>
      </c>
      <c r="G1745" s="68" t="s">
        <v>3599</v>
      </c>
      <c r="H1745" s="68"/>
    </row>
    <row r="1746" spans="3:8" x14ac:dyDescent="0.25">
      <c r="C1746" s="69"/>
      <c r="D1746" s="68"/>
      <c r="E1746" s="67">
        <v>632</v>
      </c>
      <c r="F1746" s="67" t="s">
        <v>1789</v>
      </c>
      <c r="G1746" s="68" t="s">
        <v>3600</v>
      </c>
      <c r="H1746" s="68"/>
    </row>
    <row r="1747" spans="3:8" x14ac:dyDescent="0.25">
      <c r="C1747" s="69"/>
      <c r="D1747" s="68"/>
      <c r="E1747" s="67">
        <v>633</v>
      </c>
      <c r="F1747" s="67" t="s">
        <v>1790</v>
      </c>
      <c r="G1747" s="68" t="s">
        <v>3601</v>
      </c>
      <c r="H1747" s="68"/>
    </row>
    <row r="1748" spans="3:8" x14ac:dyDescent="0.25">
      <c r="C1748" s="69"/>
      <c r="D1748" s="68"/>
      <c r="E1748" s="67">
        <v>634</v>
      </c>
      <c r="F1748" s="67" t="s">
        <v>1791</v>
      </c>
      <c r="G1748" s="68" t="s">
        <v>3602</v>
      </c>
      <c r="H1748" s="68"/>
    </row>
    <row r="1749" spans="3:8" x14ac:dyDescent="0.25">
      <c r="C1749" s="69"/>
      <c r="D1749" s="68"/>
      <c r="E1749" s="67">
        <v>635</v>
      </c>
      <c r="F1749" s="67" t="s">
        <v>1792</v>
      </c>
      <c r="G1749" s="68" t="s">
        <v>3603</v>
      </c>
      <c r="H1749" s="68"/>
    </row>
    <row r="1750" spans="3:8" x14ac:dyDescent="0.25">
      <c r="C1750" s="69"/>
      <c r="D1750" s="68"/>
      <c r="E1750" s="67">
        <v>636</v>
      </c>
      <c r="F1750" s="67" t="s">
        <v>1793</v>
      </c>
      <c r="G1750" s="68" t="s">
        <v>3604</v>
      </c>
      <c r="H1750" s="68"/>
    </row>
    <row r="1751" spans="3:8" x14ac:dyDescent="0.25">
      <c r="C1751" s="69"/>
      <c r="D1751" s="68"/>
      <c r="E1751" s="67">
        <v>637</v>
      </c>
      <c r="F1751" s="67" t="s">
        <v>1794</v>
      </c>
      <c r="G1751" s="68" t="s">
        <v>3605</v>
      </c>
      <c r="H1751" s="68"/>
    </row>
    <row r="1752" spans="3:8" x14ac:dyDescent="0.25">
      <c r="C1752" s="69"/>
      <c r="D1752" s="68"/>
      <c r="E1752" s="67">
        <v>638</v>
      </c>
      <c r="F1752" s="67" t="s">
        <v>1795</v>
      </c>
      <c r="G1752" s="68" t="s">
        <v>3606</v>
      </c>
      <c r="H1752" s="68"/>
    </row>
    <row r="1753" spans="3:8" x14ac:dyDescent="0.25">
      <c r="C1753" s="69"/>
      <c r="D1753" s="68"/>
      <c r="E1753" s="67">
        <v>639</v>
      </c>
      <c r="F1753" s="67" t="s">
        <v>1796</v>
      </c>
      <c r="G1753" s="68" t="s">
        <v>3607</v>
      </c>
      <c r="H1753" s="68"/>
    </row>
    <row r="1754" spans="3:8" x14ac:dyDescent="0.25">
      <c r="C1754" s="69"/>
      <c r="D1754" s="68"/>
      <c r="E1754" s="67">
        <v>640</v>
      </c>
      <c r="F1754" s="67" t="s">
        <v>1797</v>
      </c>
      <c r="G1754" s="68" t="s">
        <v>3608</v>
      </c>
      <c r="H1754" s="68"/>
    </row>
    <row r="1755" spans="3:8" x14ac:dyDescent="0.25">
      <c r="C1755" s="69"/>
      <c r="D1755" s="68"/>
      <c r="E1755" s="67">
        <v>641</v>
      </c>
      <c r="F1755" s="67" t="s">
        <v>1798</v>
      </c>
      <c r="G1755" s="68" t="s">
        <v>3609</v>
      </c>
      <c r="H1755" s="68"/>
    </row>
    <row r="1756" spans="3:8" x14ac:dyDescent="0.25">
      <c r="C1756" s="69"/>
      <c r="D1756" s="68"/>
      <c r="E1756" s="67">
        <v>643</v>
      </c>
      <c r="F1756" s="67" t="s">
        <v>1799</v>
      </c>
      <c r="G1756" s="68" t="s">
        <v>3610</v>
      </c>
      <c r="H1756" s="68"/>
    </row>
    <row r="1757" spans="3:8" x14ac:dyDescent="0.25">
      <c r="C1757" s="69"/>
      <c r="D1757" s="68"/>
      <c r="E1757" s="67">
        <v>691</v>
      </c>
      <c r="F1757" s="67" t="s">
        <v>1800</v>
      </c>
      <c r="G1757" s="68" t="s">
        <v>3611</v>
      </c>
      <c r="H1757" s="68"/>
    </row>
    <row r="1758" spans="3:8" x14ac:dyDescent="0.25">
      <c r="C1758" s="69"/>
      <c r="D1758" s="68"/>
      <c r="E1758" s="67">
        <v>692</v>
      </c>
      <c r="F1758" s="67" t="s">
        <v>1801</v>
      </c>
      <c r="G1758" s="68" t="s">
        <v>3612</v>
      </c>
      <c r="H1758" s="68"/>
    </row>
    <row r="1759" spans="3:8" x14ac:dyDescent="0.25">
      <c r="C1759" s="69"/>
      <c r="D1759" s="68"/>
      <c r="E1759" s="67">
        <v>693</v>
      </c>
      <c r="F1759" s="67" t="s">
        <v>1802</v>
      </c>
      <c r="G1759" s="68" t="s">
        <v>3613</v>
      </c>
      <c r="H1759" s="68"/>
    </row>
    <row r="1760" spans="3:8" x14ac:dyDescent="0.25">
      <c r="C1760" s="69"/>
      <c r="D1760" s="68"/>
      <c r="E1760" s="67">
        <v>694</v>
      </c>
      <c r="F1760" s="67" t="s">
        <v>1803</v>
      </c>
      <c r="G1760" s="68" t="s">
        <v>3614</v>
      </c>
      <c r="H1760" s="68"/>
    </row>
    <row r="1761" spans="3:8" x14ac:dyDescent="0.25">
      <c r="C1761" s="69"/>
      <c r="D1761" s="68"/>
      <c r="E1761" s="67">
        <v>735</v>
      </c>
      <c r="F1761" s="67" t="s">
        <v>1804</v>
      </c>
      <c r="G1761" s="68" t="s">
        <v>3615</v>
      </c>
      <c r="H1761" s="68"/>
    </row>
    <row r="1762" spans="3:8" x14ac:dyDescent="0.25">
      <c r="C1762" s="69"/>
      <c r="D1762" s="68"/>
      <c r="E1762" s="67">
        <v>736</v>
      </c>
      <c r="F1762" s="67" t="s">
        <v>1805</v>
      </c>
      <c r="G1762" s="68" t="s">
        <v>3616</v>
      </c>
      <c r="H1762" s="68"/>
    </row>
    <row r="1763" spans="3:8" x14ac:dyDescent="0.25">
      <c r="C1763" s="69"/>
      <c r="D1763" s="68"/>
      <c r="E1763" s="67">
        <v>737</v>
      </c>
      <c r="F1763" s="67" t="s">
        <v>1806</v>
      </c>
      <c r="G1763" s="68" t="s">
        <v>3617</v>
      </c>
      <c r="H1763" s="68"/>
    </row>
    <row r="1764" spans="3:8" x14ac:dyDescent="0.25">
      <c r="C1764" s="69"/>
      <c r="D1764" s="68"/>
      <c r="E1764" s="67">
        <v>738</v>
      </c>
      <c r="F1764" s="67" t="s">
        <v>1006</v>
      </c>
      <c r="G1764" s="68" t="s">
        <v>3618</v>
      </c>
      <c r="H1764" s="68"/>
    </row>
    <row r="1765" spans="3:8" x14ac:dyDescent="0.25">
      <c r="C1765" s="69"/>
      <c r="D1765" s="68"/>
      <c r="E1765" s="67">
        <v>779</v>
      </c>
      <c r="F1765" s="67" t="s">
        <v>1532</v>
      </c>
      <c r="G1765" s="68" t="s">
        <v>3619</v>
      </c>
      <c r="H1765" s="68"/>
    </row>
    <row r="1766" spans="3:8" x14ac:dyDescent="0.25">
      <c r="C1766" s="69"/>
      <c r="D1766" s="68"/>
      <c r="E1766" s="67">
        <v>780</v>
      </c>
      <c r="F1766" s="67" t="s">
        <v>913</v>
      </c>
      <c r="G1766" s="68" t="s">
        <v>3620</v>
      </c>
      <c r="H1766" s="68"/>
    </row>
    <row r="1767" spans="3:8" x14ac:dyDescent="0.25">
      <c r="C1767" s="69"/>
      <c r="D1767" s="68"/>
      <c r="E1767" s="67">
        <v>781</v>
      </c>
      <c r="F1767" s="67" t="s">
        <v>1807</v>
      </c>
      <c r="G1767" s="68" t="s">
        <v>3621</v>
      </c>
      <c r="H1767" s="68"/>
    </row>
    <row r="1768" spans="3:8" x14ac:dyDescent="0.25">
      <c r="C1768" s="69"/>
      <c r="D1768" s="68"/>
      <c r="E1768" s="67">
        <v>823</v>
      </c>
      <c r="F1768" s="67" t="s">
        <v>1808</v>
      </c>
      <c r="G1768" s="68" t="s">
        <v>3622</v>
      </c>
      <c r="H1768" s="68"/>
    </row>
    <row r="1769" spans="3:8" x14ac:dyDescent="0.25">
      <c r="C1769" s="69"/>
      <c r="D1769" s="68"/>
      <c r="E1769" s="67">
        <v>2</v>
      </c>
      <c r="F1769" s="67" t="s">
        <v>1809</v>
      </c>
      <c r="G1769" s="68" t="s">
        <v>3623</v>
      </c>
      <c r="H1769" s="68"/>
    </row>
    <row r="1770" spans="3:8" x14ac:dyDescent="0.25">
      <c r="C1770" s="69"/>
      <c r="D1770" s="68"/>
      <c r="E1770" s="67">
        <v>3</v>
      </c>
      <c r="F1770" s="67" t="s">
        <v>1810</v>
      </c>
      <c r="G1770" s="68" t="s">
        <v>3624</v>
      </c>
      <c r="H1770" s="68"/>
    </row>
    <row r="1771" spans="3:8" x14ac:dyDescent="0.25">
      <c r="C1771" s="69"/>
      <c r="D1771" s="68"/>
      <c r="E1771" s="67">
        <v>4</v>
      </c>
      <c r="F1771" s="67" t="s">
        <v>1811</v>
      </c>
      <c r="G1771" s="68" t="s">
        <v>3625</v>
      </c>
      <c r="H1771" s="68"/>
    </row>
    <row r="1772" spans="3:8" x14ac:dyDescent="0.25">
      <c r="C1772" s="69"/>
      <c r="D1772" s="68"/>
      <c r="E1772" s="67">
        <v>90</v>
      </c>
      <c r="F1772" s="67" t="s">
        <v>1812</v>
      </c>
      <c r="G1772" s="68" t="s">
        <v>3626</v>
      </c>
      <c r="H1772" s="68"/>
    </row>
    <row r="1773" spans="3:8" x14ac:dyDescent="0.25">
      <c r="C1773" s="69"/>
      <c r="D1773" s="68"/>
      <c r="E1773" s="67">
        <v>91</v>
      </c>
      <c r="F1773" s="67" t="s">
        <v>1813</v>
      </c>
      <c r="G1773" s="68" t="s">
        <v>3627</v>
      </c>
      <c r="H1773" s="68"/>
    </row>
    <row r="1774" spans="3:8" x14ac:dyDescent="0.25">
      <c r="C1774" s="69"/>
      <c r="D1774" s="68"/>
      <c r="E1774" s="67">
        <v>177</v>
      </c>
      <c r="F1774" s="67" t="s">
        <v>1814</v>
      </c>
      <c r="G1774" s="68" t="s">
        <v>3628</v>
      </c>
      <c r="H1774" s="68"/>
    </row>
    <row r="1775" spans="3:8" x14ac:dyDescent="0.25">
      <c r="C1775" s="69"/>
      <c r="D1775" s="68"/>
      <c r="E1775" s="67">
        <v>500</v>
      </c>
      <c r="F1775" s="67" t="s">
        <v>1815</v>
      </c>
      <c r="G1775" s="68" t="s">
        <v>3629</v>
      </c>
      <c r="H1775" s="68"/>
    </row>
    <row r="1776" spans="3:8" x14ac:dyDescent="0.25">
      <c r="C1776" s="69"/>
      <c r="D1776" s="68"/>
      <c r="E1776" s="67">
        <v>501</v>
      </c>
      <c r="F1776" s="67" t="s">
        <v>1816</v>
      </c>
      <c r="G1776" s="68" t="s">
        <v>3630</v>
      </c>
      <c r="H1776" s="68"/>
    </row>
    <row r="1777" spans="3:8" x14ac:dyDescent="0.25">
      <c r="C1777" s="69"/>
      <c r="D1777" s="68"/>
      <c r="E1777" s="67">
        <v>691</v>
      </c>
      <c r="F1777" s="67" t="s">
        <v>1817</v>
      </c>
      <c r="G1777" s="68" t="s">
        <v>3631</v>
      </c>
      <c r="H1777" s="68"/>
    </row>
    <row r="1778" spans="3:8" x14ac:dyDescent="0.25">
      <c r="C1778" s="69"/>
      <c r="D1778" s="68"/>
      <c r="E1778" s="67">
        <v>740</v>
      </c>
      <c r="F1778" s="67" t="s">
        <v>1818</v>
      </c>
      <c r="G1778" s="68" t="s">
        <v>3632</v>
      </c>
      <c r="H1778" s="68"/>
    </row>
    <row r="1779" spans="3:8" x14ac:dyDescent="0.25">
      <c r="C1779" s="69"/>
      <c r="D1779" s="68"/>
      <c r="E1779" s="67">
        <v>1</v>
      </c>
      <c r="F1779" s="67" t="s">
        <v>1819</v>
      </c>
      <c r="G1779" s="68" t="s">
        <v>3633</v>
      </c>
      <c r="H1779" s="68"/>
    </row>
    <row r="1780" spans="3:8" x14ac:dyDescent="0.25">
      <c r="C1780" s="69"/>
      <c r="D1780" s="68"/>
      <c r="E1780" s="67">
        <v>177</v>
      </c>
      <c r="F1780" s="67" t="s">
        <v>1820</v>
      </c>
      <c r="G1780" s="68" t="s">
        <v>3634</v>
      </c>
      <c r="H1780" s="68"/>
    </row>
    <row r="1781" spans="3:8" x14ac:dyDescent="0.25">
      <c r="C1781" s="69"/>
      <c r="D1781" s="68"/>
      <c r="E1781" s="67">
        <v>180</v>
      </c>
      <c r="F1781" s="67" t="s">
        <v>1821</v>
      </c>
      <c r="G1781" s="68" t="s">
        <v>3635</v>
      </c>
      <c r="H1781" s="68"/>
    </row>
    <row r="1782" spans="3:8" x14ac:dyDescent="0.25">
      <c r="C1782" s="69"/>
      <c r="D1782" s="68"/>
      <c r="E1782" s="67">
        <v>200</v>
      </c>
      <c r="F1782" s="67" t="s">
        <v>1822</v>
      </c>
      <c r="G1782" s="68" t="s">
        <v>3636</v>
      </c>
      <c r="H1782" s="68"/>
    </row>
    <row r="1783" spans="3:8" x14ac:dyDescent="0.25">
      <c r="C1783" s="69"/>
      <c r="D1783" s="68"/>
      <c r="E1783" s="67">
        <v>250</v>
      </c>
      <c r="F1783" s="67" t="s">
        <v>1823</v>
      </c>
      <c r="G1783" s="68" t="s">
        <v>3637</v>
      </c>
      <c r="H1783" s="68"/>
    </row>
    <row r="1784" spans="3:8" x14ac:dyDescent="0.25">
      <c r="C1784" s="69"/>
      <c r="D1784" s="68"/>
      <c r="E1784" s="67">
        <v>300</v>
      </c>
      <c r="F1784" s="67" t="s">
        <v>1824</v>
      </c>
      <c r="G1784" s="68" t="s">
        <v>3638</v>
      </c>
      <c r="H1784" s="68"/>
    </row>
    <row r="1785" spans="3:8" x14ac:dyDescent="0.25">
      <c r="C1785" s="69"/>
      <c r="D1785" s="68"/>
      <c r="E1785" s="67">
        <v>1</v>
      </c>
      <c r="F1785" s="67" t="s">
        <v>1367</v>
      </c>
      <c r="G1785" s="68" t="s">
        <v>3639</v>
      </c>
      <c r="H1785" s="68"/>
    </row>
    <row r="1786" spans="3:8" x14ac:dyDescent="0.25">
      <c r="C1786" s="69"/>
      <c r="D1786" s="68"/>
      <c r="E1786" s="67">
        <v>2</v>
      </c>
      <c r="F1786" s="67" t="s">
        <v>1825</v>
      </c>
      <c r="G1786" s="68" t="s">
        <v>3640</v>
      </c>
      <c r="H1786" s="68"/>
    </row>
    <row r="1787" spans="3:8" x14ac:dyDescent="0.25">
      <c r="C1787" s="69"/>
      <c r="D1787" s="68"/>
      <c r="E1787" s="67">
        <v>3</v>
      </c>
      <c r="F1787" s="67" t="s">
        <v>1826</v>
      </c>
      <c r="G1787" s="68" t="s">
        <v>3641</v>
      </c>
      <c r="H1787" s="68"/>
    </row>
    <row r="1788" spans="3:8" x14ac:dyDescent="0.25">
      <c r="C1788" s="69"/>
      <c r="D1788" s="68"/>
      <c r="E1788" s="67">
        <v>89</v>
      </c>
      <c r="F1788" s="67" t="s">
        <v>1827</v>
      </c>
      <c r="G1788" s="68" t="s">
        <v>3642</v>
      </c>
      <c r="H1788" s="68"/>
    </row>
    <row r="1789" spans="3:8" x14ac:dyDescent="0.25">
      <c r="C1789" s="69"/>
      <c r="D1789" s="68"/>
      <c r="E1789" s="67">
        <v>177</v>
      </c>
      <c r="F1789" s="67" t="s">
        <v>1828</v>
      </c>
      <c r="G1789" s="68" t="s">
        <v>3643</v>
      </c>
      <c r="H1789" s="68"/>
    </row>
    <row r="1790" spans="3:8" x14ac:dyDescent="0.25">
      <c r="C1790" s="69"/>
      <c r="D1790" s="68"/>
      <c r="E1790" s="67">
        <v>221</v>
      </c>
      <c r="F1790" s="67" t="s">
        <v>1829</v>
      </c>
      <c r="G1790" s="68" t="s">
        <v>3644</v>
      </c>
      <c r="H1790" s="68"/>
    </row>
    <row r="1791" spans="3:8" x14ac:dyDescent="0.25">
      <c r="C1791" s="69"/>
      <c r="D1791" s="68"/>
      <c r="E1791" s="67">
        <v>691</v>
      </c>
      <c r="F1791" s="67" t="s">
        <v>1830</v>
      </c>
      <c r="G1791" s="68" t="s">
        <v>3645</v>
      </c>
      <c r="H1791" s="68"/>
    </row>
    <row r="1792" spans="3:8" x14ac:dyDescent="0.25">
      <c r="C1792" s="69"/>
      <c r="D1792" s="68"/>
      <c r="E1792" s="67">
        <v>735</v>
      </c>
      <c r="F1792" s="67" t="s">
        <v>1831</v>
      </c>
      <c r="G1792" s="68" t="s">
        <v>3646</v>
      </c>
      <c r="H1792" s="68"/>
    </row>
    <row r="1793" spans="3:8" x14ac:dyDescent="0.25">
      <c r="C1793" s="69"/>
      <c r="D1793" s="68"/>
      <c r="E1793" s="67">
        <v>736</v>
      </c>
      <c r="F1793" s="67" t="s">
        <v>1832</v>
      </c>
      <c r="G1793" s="68" t="s">
        <v>3647</v>
      </c>
      <c r="H1793" s="68"/>
    </row>
    <row r="1794" spans="3:8" x14ac:dyDescent="0.25">
      <c r="C1794" s="69"/>
      <c r="D1794" s="68"/>
      <c r="E1794" s="67">
        <v>1</v>
      </c>
      <c r="F1794" s="67" t="s">
        <v>1833</v>
      </c>
      <c r="G1794" s="68" t="s">
        <v>3648</v>
      </c>
      <c r="H1794" s="68"/>
    </row>
    <row r="1795" spans="3:8" x14ac:dyDescent="0.25">
      <c r="C1795" s="69"/>
      <c r="D1795" s="68"/>
      <c r="E1795" s="67">
        <v>89</v>
      </c>
      <c r="F1795" s="67" t="s">
        <v>1834</v>
      </c>
      <c r="G1795" s="68" t="s">
        <v>3649</v>
      </c>
      <c r="H1795" s="68"/>
    </row>
    <row r="1796" spans="3:8" x14ac:dyDescent="0.25">
      <c r="C1796" s="69"/>
      <c r="D1796" s="68"/>
      <c r="E1796" s="67">
        <v>133</v>
      </c>
      <c r="F1796" s="67" t="s">
        <v>1835</v>
      </c>
      <c r="G1796" s="68" t="s">
        <v>3650</v>
      </c>
      <c r="H1796" s="68"/>
    </row>
    <row r="1797" spans="3:8" x14ac:dyDescent="0.25">
      <c r="C1797" s="69"/>
      <c r="D1797" s="68"/>
      <c r="E1797" s="67">
        <v>134</v>
      </c>
      <c r="F1797" s="67" t="s">
        <v>1836</v>
      </c>
      <c r="G1797" s="68" t="s">
        <v>3651</v>
      </c>
      <c r="H1797" s="68"/>
    </row>
    <row r="1798" spans="3:8" x14ac:dyDescent="0.25">
      <c r="C1798" s="69"/>
      <c r="D1798" s="68"/>
      <c r="E1798" s="67">
        <v>45</v>
      </c>
      <c r="F1798" s="67" t="s">
        <v>1837</v>
      </c>
      <c r="G1798" s="68" t="s">
        <v>3652</v>
      </c>
      <c r="H1798" s="68"/>
    </row>
    <row r="1799" spans="3:8" x14ac:dyDescent="0.25">
      <c r="C1799" s="69"/>
      <c r="D1799" s="68"/>
      <c r="E1799" s="67">
        <v>500</v>
      </c>
      <c r="F1799" s="67" t="s">
        <v>1838</v>
      </c>
      <c r="G1799" s="68" t="s">
        <v>3653</v>
      </c>
      <c r="H1799" s="68"/>
    </row>
    <row r="1800" spans="3:8" x14ac:dyDescent="0.25">
      <c r="C1800" s="69"/>
      <c r="D1800" s="68"/>
      <c r="E1800" s="67">
        <v>501</v>
      </c>
      <c r="F1800" s="67" t="s">
        <v>1839</v>
      </c>
      <c r="G1800" s="68" t="s">
        <v>3654</v>
      </c>
      <c r="H1800" s="68"/>
    </row>
    <row r="1801" spans="3:8" x14ac:dyDescent="0.25">
      <c r="C1801" s="69"/>
      <c r="D1801" s="68"/>
      <c r="E1801" s="67">
        <v>502</v>
      </c>
      <c r="F1801" s="67" t="s">
        <v>1840</v>
      </c>
      <c r="G1801" s="68" t="s">
        <v>3655</v>
      </c>
      <c r="H1801" s="68"/>
    </row>
    <row r="1802" spans="3:8" x14ac:dyDescent="0.25">
      <c r="C1802" s="69"/>
      <c r="D1802" s="68"/>
      <c r="E1802" s="67">
        <v>735</v>
      </c>
      <c r="F1802" s="67" t="s">
        <v>1841</v>
      </c>
      <c r="G1802" s="68" t="s">
        <v>3656</v>
      </c>
      <c r="H1802" s="68"/>
    </row>
    <row r="1803" spans="3:8" x14ac:dyDescent="0.25">
      <c r="C1803" s="69"/>
      <c r="D1803" s="68"/>
      <c r="E1803" s="67">
        <v>736</v>
      </c>
      <c r="F1803" s="67" t="s">
        <v>1842</v>
      </c>
      <c r="G1803" s="68" t="s">
        <v>3657</v>
      </c>
      <c r="H1803" s="68"/>
    </row>
    <row r="1804" spans="3:8" x14ac:dyDescent="0.25">
      <c r="C1804" s="69"/>
      <c r="D1804" s="68"/>
      <c r="E1804" s="67">
        <v>1</v>
      </c>
      <c r="F1804" s="67" t="s">
        <v>1843</v>
      </c>
      <c r="G1804" s="68" t="s">
        <v>3658</v>
      </c>
      <c r="H1804" s="68"/>
    </row>
    <row r="1805" spans="3:8" x14ac:dyDescent="0.25">
      <c r="C1805" s="69"/>
      <c r="D1805" s="68"/>
      <c r="E1805" s="67">
        <v>2</v>
      </c>
      <c r="F1805" s="67" t="s">
        <v>1844</v>
      </c>
      <c r="G1805" s="68" t="s">
        <v>3659</v>
      </c>
      <c r="H1805" s="68"/>
    </row>
    <row r="1806" spans="3:8" x14ac:dyDescent="0.25">
      <c r="C1806" s="69"/>
      <c r="D1806" s="68"/>
      <c r="E1806" s="67">
        <v>3</v>
      </c>
      <c r="F1806" s="67" t="s">
        <v>1845</v>
      </c>
      <c r="G1806" s="68" t="s">
        <v>3660</v>
      </c>
      <c r="H1806" s="68"/>
    </row>
    <row r="1807" spans="3:8" x14ac:dyDescent="0.25">
      <c r="C1807" s="69"/>
      <c r="D1807" s="68"/>
      <c r="E1807" s="67">
        <v>4</v>
      </c>
      <c r="F1807" s="67" t="s">
        <v>1846</v>
      </c>
      <c r="G1807" s="68" t="s">
        <v>3661</v>
      </c>
      <c r="H1807" s="68"/>
    </row>
    <row r="1808" spans="3:8" x14ac:dyDescent="0.25">
      <c r="C1808" s="69"/>
      <c r="D1808" s="68"/>
      <c r="E1808" s="67">
        <v>5</v>
      </c>
      <c r="F1808" s="67" t="s">
        <v>1550</v>
      </c>
      <c r="G1808" s="68" t="s">
        <v>3662</v>
      </c>
      <c r="H1808" s="68"/>
    </row>
    <row r="1809" spans="3:8" x14ac:dyDescent="0.25">
      <c r="C1809" s="69"/>
      <c r="D1809" s="68"/>
      <c r="E1809" s="67">
        <v>6</v>
      </c>
      <c r="F1809" s="67" t="s">
        <v>1847</v>
      </c>
      <c r="G1809" s="68" t="s">
        <v>3663</v>
      </c>
      <c r="H1809" s="68"/>
    </row>
    <row r="1810" spans="3:8" x14ac:dyDescent="0.25">
      <c r="C1810" s="69"/>
      <c r="D1810" s="68"/>
      <c r="E1810" s="67">
        <v>89</v>
      </c>
      <c r="F1810" s="67" t="s">
        <v>1848</v>
      </c>
      <c r="G1810" s="68" t="s">
        <v>3664</v>
      </c>
      <c r="H1810" s="68"/>
    </row>
    <row r="1811" spans="3:8" x14ac:dyDescent="0.25">
      <c r="C1811" s="69"/>
      <c r="D1811" s="68"/>
      <c r="E1811" s="67">
        <v>133</v>
      </c>
      <c r="F1811" s="67" t="s">
        <v>1849</v>
      </c>
      <c r="G1811" s="68" t="s">
        <v>3665</v>
      </c>
      <c r="H1811" s="68"/>
    </row>
    <row r="1812" spans="3:8" x14ac:dyDescent="0.25">
      <c r="C1812" s="69"/>
      <c r="D1812" s="68"/>
      <c r="E1812" s="67">
        <v>177</v>
      </c>
      <c r="F1812" s="67" t="s">
        <v>1850</v>
      </c>
      <c r="G1812" s="68" t="s">
        <v>3666</v>
      </c>
      <c r="H1812" s="68"/>
    </row>
    <row r="1813" spans="3:8" x14ac:dyDescent="0.25">
      <c r="C1813" s="69"/>
      <c r="D1813" s="68"/>
      <c r="E1813" s="67">
        <v>456</v>
      </c>
      <c r="F1813" s="67" t="s">
        <v>1851</v>
      </c>
      <c r="G1813" s="68" t="s">
        <v>3667</v>
      </c>
      <c r="H1813" s="68"/>
    </row>
    <row r="1814" spans="3:8" x14ac:dyDescent="0.25">
      <c r="C1814" s="69"/>
      <c r="D1814" s="68"/>
      <c r="E1814" s="67">
        <v>632</v>
      </c>
      <c r="F1814" s="67" t="s">
        <v>1852</v>
      </c>
      <c r="G1814" s="68" t="s">
        <v>3668</v>
      </c>
      <c r="H1814" s="68"/>
    </row>
    <row r="1815" spans="3:8" x14ac:dyDescent="0.25">
      <c r="C1815" s="69"/>
      <c r="D1815" s="68"/>
      <c r="E1815" s="67">
        <v>633</v>
      </c>
      <c r="F1815" s="67" t="s">
        <v>1853</v>
      </c>
      <c r="G1815" s="68" t="s">
        <v>3669</v>
      </c>
      <c r="H1815" s="68"/>
    </row>
    <row r="1816" spans="3:8" x14ac:dyDescent="0.25">
      <c r="C1816" s="69"/>
      <c r="D1816" s="68"/>
      <c r="E1816" s="67">
        <v>735</v>
      </c>
      <c r="F1816" s="67" t="s">
        <v>1854</v>
      </c>
      <c r="G1816" s="68" t="s">
        <v>3670</v>
      </c>
      <c r="H1816" s="68"/>
    </row>
    <row r="1817" spans="3:8" x14ac:dyDescent="0.25">
      <c r="C1817" s="69"/>
      <c r="D1817" s="68"/>
      <c r="E1817" s="67">
        <v>736</v>
      </c>
      <c r="F1817" s="67" t="s">
        <v>1855</v>
      </c>
      <c r="G1817" s="68" t="s">
        <v>3671</v>
      </c>
      <c r="H1817" s="68"/>
    </row>
  </sheetData>
  <sheetProtection password="DEF7" sheet="1" objects="1" scenarios="1"/>
  <sortState xmlns:xlrd2="http://schemas.microsoft.com/office/spreadsheetml/2017/richdata2" ref="K2:K17">
    <sortCondition ref="K2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134</vt:i4>
      </vt:variant>
    </vt:vector>
  </HeadingPairs>
  <TitlesOfParts>
    <vt:vector size="142" baseType="lpstr">
      <vt:lpstr>Identificação</vt:lpstr>
      <vt:lpstr>Orçamento-base</vt:lpstr>
      <vt:lpstr>Composições</vt:lpstr>
      <vt:lpstr>Preço de Mercado</vt:lpstr>
      <vt:lpstr>Proposta</vt:lpstr>
      <vt:lpstr>Pesquisa Familia e Subfamilia</vt:lpstr>
      <vt:lpstr>Tipo de Objeto x Familia</vt:lpstr>
      <vt:lpstr>base</vt:lpstr>
      <vt:lpstr>'Preço de Mercado'!Area_de_impressao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Andrea Spohn Rockenbach</cp:lastModifiedBy>
  <cp:lastPrinted>2024-08-29T17:20:21Z</cp:lastPrinted>
  <dcterms:created xsi:type="dcterms:W3CDTF">2014-12-09T12:52:40Z</dcterms:created>
  <dcterms:modified xsi:type="dcterms:W3CDTF">2024-09-03T17:08:31Z</dcterms:modified>
</cp:coreProperties>
</file>