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InkAnnotation="0" defaultThemeVersion="124226"/>
  <mc:AlternateContent xmlns:mc="http://schemas.openxmlformats.org/markup-compatibility/2006">
    <mc:Choice Requires="x15">
      <x15ac:absPath xmlns:x15ac="http://schemas.microsoft.com/office/spreadsheetml/2010/11/ac" url="I:\COMISSÃO DE LICITAÇÃO\KATIANA\CO 2025\CO 40-2025 - Capeamento asfáltico e sinalização viária (horizontal e vertical) da Rua Espírito Santo\"/>
    </mc:Choice>
  </mc:AlternateContent>
  <bookViews>
    <workbookView xWindow="0" yWindow="0" windowWidth="28800" windowHeight="12315" tabRatio="502" activeTab="2"/>
  </bookViews>
  <sheets>
    <sheet name="Dados" sheetId="21" r:id="rId1"/>
    <sheet name="Identificação" sheetId="15" r:id="rId2"/>
    <sheet name="Orçamento-base" sheetId="14" r:id="rId3"/>
    <sheet name="Cronograma" sheetId="12" r:id="rId4"/>
    <sheet name="Memória de Cálculo" sheetId="20" r:id="rId5"/>
    <sheet name="Composições" sheetId="19" r:id="rId6"/>
    <sheet name="DMT" sheetId="24" r:id="rId7"/>
    <sheet name="Proposta" sheetId="22" r:id="rId8"/>
    <sheet name="Pesquisa Familia e Subfamilia" sheetId="9" state="hidden" r:id="rId9"/>
    <sheet name="base" sheetId="5" state="hidden" r:id="rId10"/>
    <sheet name="Tipo de Objeto x Familia" sheetId="18" state="hidden" r:id="rId11"/>
  </sheets>
  <externalReferences>
    <externalReference r:id="rId12"/>
    <externalReference r:id="rId13"/>
    <externalReference r:id="rId14"/>
    <externalReference r:id="rId15"/>
    <externalReference r:id="rId16"/>
  </externalReferences>
  <definedNames>
    <definedName name="_xlnm._FilterDatabase" localSheetId="2" hidden="1">'Orçamento-base'!$A$9:$T$23</definedName>
    <definedName name="_xlnm._FilterDatabase" localSheetId="8" hidden="1">'Pesquisa Familia e Subfamilia'!$A$1:$E$3482</definedName>
    <definedName name="_xlnm.Print_Area" localSheetId="5">Composições!$A$1:$J$132</definedName>
    <definedName name="_xlnm.Print_Area" localSheetId="3">Cronograma!$A$1:$G$52</definedName>
    <definedName name="_xlnm.Print_Area" localSheetId="1">Identificação!$B$1:$H$28</definedName>
    <definedName name="_xlnm.Print_Area" localSheetId="4">'Memória de Cálculo'!$A$1:$H$110</definedName>
    <definedName name="_xlnm.Print_Area" localSheetId="2">'Orçamento-base'!$A$1:$T$64</definedName>
    <definedName name="F_10">base!$E$62:$E$66</definedName>
    <definedName name="F_105">base!$E$362:$E$381</definedName>
    <definedName name="F_107">base!$E$382:$E$384</definedName>
    <definedName name="F_11">base!$E$67:$E$82</definedName>
    <definedName name="F_112">base!$E$385:$E$402</definedName>
    <definedName name="F_113">base!$E$403</definedName>
    <definedName name="F_117">base!$E$404:$E$411</definedName>
    <definedName name="F_12">base!$E$83:$E$91</definedName>
    <definedName name="F_120">base!$E$412:$E$421</definedName>
    <definedName name="F_122">base!$E$422:$E$424</definedName>
    <definedName name="F_127">base!$E$425:$E$430</definedName>
    <definedName name="F_13">base!$E$92:$E$107</definedName>
    <definedName name="F_14">base!$E$108:$E$118</definedName>
    <definedName name="F_140">base!$E$431:$E$438</definedName>
    <definedName name="F_15">base!$E$119:$E$132</definedName>
    <definedName name="F_150">base!$E$439:$E$444</definedName>
    <definedName name="F_16">base!$E$133:$E$145</definedName>
    <definedName name="F_160">base!$E$445:$E$452</definedName>
    <definedName name="F_17">base!$E$146:$E$164</definedName>
    <definedName name="F_185">base!$E$453:$E$464</definedName>
    <definedName name="F_2">base!$E$2:$E$15</definedName>
    <definedName name="F_205">base!$E$465:$E$471</definedName>
    <definedName name="F_215">base!$E$472:$E$491</definedName>
    <definedName name="F_245">base!$E$492:$E$517</definedName>
    <definedName name="F_250">base!$E$518:$E$525</definedName>
    <definedName name="F_255">base!$E$526:$E$529</definedName>
    <definedName name="F_260">base!$E$530:$E$533</definedName>
    <definedName name="F_270">base!$E$534:$E$540</definedName>
    <definedName name="F_285">base!$E$541:$E$552</definedName>
    <definedName name="F_29">base!$E$165:$E$168</definedName>
    <definedName name="F_290">base!$E$553:$E$558</definedName>
    <definedName name="F_295">base!$E$559:$E$572</definedName>
    <definedName name="F_3">base!$E$16:$E$22</definedName>
    <definedName name="F_30">base!$E$169:$E$171</definedName>
    <definedName name="F_31">base!$E$172:$E$201</definedName>
    <definedName name="F_320">base!$E$573:$E$592</definedName>
    <definedName name="F_33">base!$E$202</definedName>
    <definedName name="F_34">base!$E$203:$E$209</definedName>
    <definedName name="F_345">base!$E$593:$E$595</definedName>
    <definedName name="F_35">base!$E$210:$E$234</definedName>
    <definedName name="F_350">base!$E$596:$E$625</definedName>
    <definedName name="F_360">base!$E$626:$E$652</definedName>
    <definedName name="F_37">base!$E$235:$E$257</definedName>
    <definedName name="F_380">base!$E$653:$E$668</definedName>
    <definedName name="F_390">base!$E$669:$E$681</definedName>
    <definedName name="F_395">base!$E$682:$E$695</definedName>
    <definedName name="F_397">base!$E$696:$E$706</definedName>
    <definedName name="F_400">base!$E$707:$E$714</definedName>
    <definedName name="F_405">base!$E$715:$E$732</definedName>
    <definedName name="F_410">base!$E$733:$E$738</definedName>
    <definedName name="F_42">base!$E$258:$E$269</definedName>
    <definedName name="F_420">base!$E$739:$E$756</definedName>
    <definedName name="F_428">base!$E$757:$E$768</definedName>
    <definedName name="F_435">base!$E$769:$E$772</definedName>
    <definedName name="F_440">base!$E$773:$E$810</definedName>
    <definedName name="F_445">base!$E$811:$E$832</definedName>
    <definedName name="F_45">base!$E$270:$E$284</definedName>
    <definedName name="F_450">base!$E$833:$E$858</definedName>
    <definedName name="F_452">base!$E$859:$E$865</definedName>
    <definedName name="F_460">base!$E$866:$E$881</definedName>
    <definedName name="F_461">base!$E$882:$E$886</definedName>
    <definedName name="F_463">base!$E$887:$E$888</definedName>
    <definedName name="F_465">base!$E$889:$E$918</definedName>
    <definedName name="F_47">base!$E$285:$E$293</definedName>
    <definedName name="F_475">base!$E$919:$E$934</definedName>
    <definedName name="F_480">base!$E$935:$E$962</definedName>
    <definedName name="F_495">base!$E$963:$E$966</definedName>
    <definedName name="F_505">base!$E$967:$E$974</definedName>
    <definedName name="F_510">base!$E$975:$E$976</definedName>
    <definedName name="F_515">base!$E$977:$E$1005</definedName>
    <definedName name="F_52">base!$E$294:$E$311</definedName>
    <definedName name="F_535">base!$E$1006:$E$1012</definedName>
    <definedName name="F_540">base!$E$1013:$E$1015</definedName>
    <definedName name="F_548">base!$E$1016:$E$1019</definedName>
    <definedName name="F_550">base!$E$1020:$E$1022</definedName>
    <definedName name="F_555">base!$E$1023:$E$1033</definedName>
    <definedName name="F_565">base!$E$1034:$E$1037</definedName>
    <definedName name="F_57">base!$E$312:$E$317</definedName>
    <definedName name="F_580">base!$E$1038:$E$1048</definedName>
    <definedName name="F_59">base!$E$318:$E$327</definedName>
    <definedName name="F_593">base!$E$1049:$E$1055</definedName>
    <definedName name="F_595">base!$E$1056:$E$1065</definedName>
    <definedName name="F_600">base!$E$1066:$E$1087</definedName>
    <definedName name="F_62">base!$E$328:$E$339</definedName>
    <definedName name="F_63">base!$E$340</definedName>
    <definedName name="F_64">base!$E$341</definedName>
    <definedName name="F_685">base!$E$1088:$E$1116</definedName>
    <definedName name="F_7">base!$E$23:$E$35</definedName>
    <definedName name="F_70">base!$E$342:$E$352</definedName>
    <definedName name="F_72">base!$E$353:$E$355</definedName>
    <definedName name="F_736">base!$E$1117:$E$1121</definedName>
    <definedName name="F_745">base!$E$1122:$E$1126</definedName>
    <definedName name="F_748">base!$E$1127:$E$1134</definedName>
    <definedName name="F_750">base!$E$1135</definedName>
    <definedName name="F_754">base!$E$1136:$E$1142</definedName>
    <definedName name="F_757">base!$E$1143:$E$1151</definedName>
    <definedName name="F_758">base!$E$1152:$E$1154</definedName>
    <definedName name="F_760">base!$E$1155:$E$1165</definedName>
    <definedName name="F_77">base!$E$356</definedName>
    <definedName name="F_773">base!$E$1166:$E$1175</definedName>
    <definedName name="F_775">base!$E$1176:$E$1182</definedName>
    <definedName name="F_779">base!$E$1183:$E$1186</definedName>
    <definedName name="F_784">base!$E$1187:$E$1189</definedName>
    <definedName name="F_788">base!$E$1190:$E$1194</definedName>
    <definedName name="F_792">base!$E$1195:$E$1220</definedName>
    <definedName name="F_796">base!$E$1221:$E$1224</definedName>
    <definedName name="F_8">base!$E$36:$E$54</definedName>
    <definedName name="F_802">base!$E$1225:$E$1226</definedName>
    <definedName name="F_803">base!$E$1227:$E$1232</definedName>
    <definedName name="F_805">base!$E$1233:$E$1235</definedName>
    <definedName name="F_82">base!$E$357:$E$358</definedName>
    <definedName name="F_820">base!$E$1236:$E$1240</definedName>
    <definedName name="F_830">base!$E$1241:$E$1257</definedName>
    <definedName name="F_855">base!$E$1258:$E$1260</definedName>
    <definedName name="F_870">base!$E$1261:$E$1388</definedName>
    <definedName name="F_880">base!$E$1389:$E$1505</definedName>
    <definedName name="F_882">base!$E$1506:$E$1519</definedName>
    <definedName name="F_884">base!$E$1520:$E$1554</definedName>
    <definedName name="F_886">base!$E$1555:$E$1617</definedName>
    <definedName name="F_888">base!$E$1618:$E$1661</definedName>
    <definedName name="F_890">base!$E$1662:$E$1665</definedName>
    <definedName name="F_9">base!$E$55:$E$61</definedName>
    <definedName name="F_905">base!$E$1666:$E$1675</definedName>
    <definedName name="F_910">base!$E$1676:$E$1768</definedName>
    <definedName name="F_930">base!$E$1769:$E$1778</definedName>
    <definedName name="F_950">base!$E$1779:$E$1784</definedName>
    <definedName name="F_960">base!$E$1785:$E$1793</definedName>
    <definedName name="F_965">base!$E$1794:$E$1795</definedName>
    <definedName name="F_97">base!$E$359:$E$361</definedName>
    <definedName name="F_970">base!$E$1796:$E$1797</definedName>
    <definedName name="F_980">base!$E$1798:$E$1803</definedName>
    <definedName name="F_990">base!$E$1804:$E$1817</definedName>
    <definedName name="Modalidades">base!$K$1:$K$22</definedName>
    <definedName name="Serviços">[1]Solum!$A$3:$AD$2430</definedName>
    <definedName name="Serviços_1">[2]Serviços!$A$3:$AE$2694</definedName>
    <definedName name="Serviços_10">[2]Serviços!$A$3:$AE$2694</definedName>
    <definedName name="Serviços_11">[2]Serviços!$A$3:$AE$2694</definedName>
    <definedName name="Serviços_12">[2]Serviços!$A$3:$AE$2694</definedName>
    <definedName name="Serviços_2">[2]Serviços!$A$3:$AE$2694</definedName>
    <definedName name="Serviços_3">[2]Serviços!$A$3:$AE$2694</definedName>
    <definedName name="Serviços_4">[2]Serviços!$A$3:$AE$2694</definedName>
    <definedName name="Serviços_5">[2]Serviços!$A$3:$AE$2694</definedName>
    <definedName name="Serviços_6">[2]Serviços!$A$3:$AE$2694</definedName>
    <definedName name="Serviços_7">[2]Serviços!$A$3:$AE$2694</definedName>
    <definedName name="Serviços_8">[2]Serviços!$A$3:$AE$2694</definedName>
    <definedName name="Serviços_9">[2]Serviços!$A$3:$AE$2694</definedName>
    <definedName name="_xlnm.Print_Titles" localSheetId="3">Cronograma!$8:$9</definedName>
    <definedName name="_xlnm.Print_Titles" localSheetId="4">'Memória de Cálculo'!$8:$8</definedName>
    <definedName name="_xlnm.Print_Titles" localSheetId="2">'Orçamento-base'!$9:$10</definedName>
  </definedNames>
  <calcPr calcId="181029"/>
</workbook>
</file>

<file path=xl/calcChain.xml><?xml version="1.0" encoding="utf-8"?>
<calcChain xmlns="http://schemas.openxmlformats.org/spreadsheetml/2006/main">
  <c r="G40" i="22" l="1"/>
  <c r="G41" i="22"/>
  <c r="G42" i="22"/>
  <c r="G43" i="22"/>
  <c r="G44" i="22"/>
  <c r="G45" i="22"/>
  <c r="G46" i="22"/>
  <c r="G47" i="22"/>
  <c r="G48" i="22"/>
  <c r="G27" i="22"/>
  <c r="G28" i="22"/>
  <c r="G29" i="22"/>
  <c r="G30" i="22"/>
  <c r="G31" i="22"/>
  <c r="G32" i="22"/>
  <c r="G33" i="22"/>
  <c r="G34" i="22"/>
  <c r="G35" i="22"/>
  <c r="G36" i="22"/>
  <c r="G37" i="22"/>
  <c r="G39" i="22"/>
  <c r="G26" i="22"/>
  <c r="G24" i="22"/>
  <c r="G23" i="22"/>
  <c r="G22" i="22"/>
  <c r="G21" i="22"/>
  <c r="G20" i="22"/>
  <c r="G14" i="22"/>
  <c r="G15" i="22"/>
  <c r="G16" i="22"/>
  <c r="G17" i="22"/>
  <c r="G18" i="22"/>
  <c r="G13" i="22"/>
  <c r="J40" i="22" l="1"/>
  <c r="J41" i="22"/>
  <c r="J42" i="22"/>
  <c r="J43" i="22"/>
  <c r="J44" i="22"/>
  <c r="J45" i="22"/>
  <c r="J46" i="22"/>
  <c r="J47" i="22"/>
  <c r="J48" i="22"/>
  <c r="F40" i="22" l="1"/>
  <c r="F41" i="22"/>
  <c r="F42" i="22"/>
  <c r="F43" i="22"/>
  <c r="F44" i="22"/>
  <c r="F45" i="22"/>
  <c r="F46" i="22"/>
  <c r="F47" i="22"/>
  <c r="F48" i="22"/>
  <c r="A40" i="22"/>
  <c r="C40" i="22"/>
  <c r="D40" i="22"/>
  <c r="A41" i="22"/>
  <c r="C41" i="22"/>
  <c r="D41" i="22"/>
  <c r="A42" i="22"/>
  <c r="C42" i="22"/>
  <c r="D42" i="22"/>
  <c r="A43" i="22"/>
  <c r="C43" i="22"/>
  <c r="D43" i="22"/>
  <c r="A44" i="22"/>
  <c r="C44" i="22"/>
  <c r="D44" i="22"/>
  <c r="A45" i="22"/>
  <c r="C45" i="22"/>
  <c r="D45" i="22"/>
  <c r="A46" i="22"/>
  <c r="C46" i="22"/>
  <c r="D46" i="22"/>
  <c r="A47" i="22"/>
  <c r="C47" i="22"/>
  <c r="D47" i="22"/>
  <c r="A48" i="22"/>
  <c r="C48" i="22"/>
  <c r="D48" i="22"/>
  <c r="A39" i="22"/>
  <c r="A34" i="22"/>
  <c r="A35" i="22"/>
  <c r="A36" i="22"/>
  <c r="A37" i="22"/>
  <c r="A38" i="22"/>
  <c r="A41" i="12" l="1"/>
  <c r="A42" i="12"/>
  <c r="A43" i="12"/>
  <c r="A44" i="12"/>
  <c r="A45" i="12"/>
  <c r="A46" i="12"/>
  <c r="A47" i="12"/>
  <c r="A48" i="12"/>
  <c r="A49" i="12"/>
  <c r="A40" i="12"/>
  <c r="A27" i="12"/>
  <c r="A28" i="12"/>
  <c r="A29" i="12"/>
  <c r="A30" i="12"/>
  <c r="A31" i="12"/>
  <c r="A32" i="12"/>
  <c r="A33" i="12"/>
  <c r="A34" i="12"/>
  <c r="A35" i="12"/>
  <c r="A36" i="12"/>
  <c r="A37" i="12"/>
  <c r="A26" i="12"/>
  <c r="A20" i="12"/>
  <c r="A21" i="12"/>
  <c r="A22" i="12"/>
  <c r="A23" i="12"/>
  <c r="A19" i="12"/>
  <c r="A12" i="12"/>
  <c r="A13" i="12"/>
  <c r="A14" i="12"/>
  <c r="A15" i="12"/>
  <c r="A16" i="12"/>
  <c r="A11" i="12"/>
  <c r="B41" i="12" l="1"/>
  <c r="B42" i="12"/>
  <c r="B43" i="12"/>
  <c r="B44" i="12"/>
  <c r="B45" i="12"/>
  <c r="B46" i="12"/>
  <c r="B47" i="12"/>
  <c r="B48" i="12"/>
  <c r="B49" i="12"/>
  <c r="B40" i="12"/>
  <c r="B27" i="12"/>
  <c r="B28" i="12"/>
  <c r="B29" i="12"/>
  <c r="B30" i="12"/>
  <c r="B31" i="12"/>
  <c r="B32" i="12"/>
  <c r="B33" i="12"/>
  <c r="B34" i="12"/>
  <c r="B35" i="12"/>
  <c r="B36" i="12"/>
  <c r="B37" i="12"/>
  <c r="B26" i="12"/>
  <c r="L45" i="14" l="1"/>
  <c r="H45" i="14"/>
  <c r="Y45" i="14" l="1"/>
  <c r="E46" i="22"/>
  <c r="H46" i="22" s="1"/>
  <c r="T45" i="14"/>
  <c r="I46" i="22"/>
  <c r="S45" i="14"/>
  <c r="J45" i="14" s="1"/>
  <c r="K45" i="14" s="1"/>
  <c r="C47" i="12" s="1"/>
  <c r="X45" i="14"/>
  <c r="H19" i="14"/>
  <c r="A134" i="20" l="1"/>
  <c r="A133" i="20"/>
  <c r="A132" i="20"/>
  <c r="D131" i="20"/>
  <c r="A131" i="20"/>
  <c r="A128" i="20"/>
  <c r="D125" i="20"/>
  <c r="A120" i="20"/>
  <c r="A119" i="20"/>
  <c r="D118" i="20"/>
  <c r="A118" i="20"/>
  <c r="A121" i="20" s="1"/>
  <c r="D117" i="20"/>
  <c r="D116" i="20"/>
  <c r="L35" i="14"/>
  <c r="L30" i="14"/>
  <c r="L47" i="14"/>
  <c r="I48" i="22" s="1"/>
  <c r="L46" i="14"/>
  <c r="I47" i="22" s="1"/>
  <c r="L44" i="14"/>
  <c r="I45" i="22" s="1"/>
  <c r="L43" i="14"/>
  <c r="L42" i="14"/>
  <c r="L41" i="14"/>
  <c r="L40" i="14"/>
  <c r="L39" i="14"/>
  <c r="L38" i="14"/>
  <c r="I39" i="22" s="1"/>
  <c r="L36" i="14"/>
  <c r="L34" i="14"/>
  <c r="L33" i="14"/>
  <c r="L32" i="14"/>
  <c r="L31" i="14"/>
  <c r="L29" i="14"/>
  <c r="L28" i="14"/>
  <c r="L27" i="14"/>
  <c r="L26" i="14"/>
  <c r="L25" i="14"/>
  <c r="L23" i="14"/>
  <c r="L22" i="14"/>
  <c r="L21" i="14"/>
  <c r="L20" i="14"/>
  <c r="L19" i="14"/>
  <c r="L13" i="14"/>
  <c r="L14" i="14"/>
  <c r="L15" i="14"/>
  <c r="L16" i="14"/>
  <c r="L17" i="14"/>
  <c r="L12" i="14"/>
  <c r="H26" i="14"/>
  <c r="H27" i="14"/>
  <c r="H28" i="14"/>
  <c r="H29" i="14"/>
  <c r="H30" i="14"/>
  <c r="H31" i="14"/>
  <c r="H32" i="14"/>
  <c r="H33" i="14"/>
  <c r="H34" i="14"/>
  <c r="H35" i="14"/>
  <c r="H25" i="14"/>
  <c r="H36" i="14"/>
  <c r="H43" i="14"/>
  <c r="H42" i="14"/>
  <c r="E43" i="22" s="1"/>
  <c r="H43" i="22" s="1"/>
  <c r="H41" i="14"/>
  <c r="H40" i="14"/>
  <c r="H39" i="14"/>
  <c r="H2" i="22"/>
  <c r="C5" i="22"/>
  <c r="C3" i="22"/>
  <c r="C2" i="22"/>
  <c r="K4" i="24"/>
  <c r="D5" i="24"/>
  <c r="D4" i="24"/>
  <c r="D3" i="24"/>
  <c r="K2" i="24"/>
  <c r="I2" i="24"/>
  <c r="D2" i="24"/>
  <c r="D193" i="24"/>
  <c r="D199" i="24" s="1"/>
  <c r="B192" i="24"/>
  <c r="B191" i="24"/>
  <c r="B190" i="24"/>
  <c r="D187" i="24"/>
  <c r="D198" i="24" s="1"/>
  <c r="S39" i="14" l="1"/>
  <c r="I40" i="22"/>
  <c r="S40" i="14"/>
  <c r="I41" i="22"/>
  <c r="Y41" i="14"/>
  <c r="E42" i="22"/>
  <c r="H42" i="22" s="1"/>
  <c r="T42" i="14"/>
  <c r="I43" i="22"/>
  <c r="T41" i="14"/>
  <c r="I42" i="22"/>
  <c r="T43" i="14"/>
  <c r="I44" i="22"/>
  <c r="Y43" i="14"/>
  <c r="E44" i="22"/>
  <c r="H44" i="22" s="1"/>
  <c r="Y39" i="14"/>
  <c r="E40" i="22"/>
  <c r="H40" i="22" s="1"/>
  <c r="Y40" i="14"/>
  <c r="E41" i="22"/>
  <c r="H41" i="22" s="1"/>
  <c r="S41" i="14"/>
  <c r="J41" i="14" s="1"/>
  <c r="K41" i="14" s="1"/>
  <c r="C43" i="12" s="1"/>
  <c r="S42" i="14"/>
  <c r="S43" i="14"/>
  <c r="T40" i="14"/>
  <c r="J40" i="14" s="1"/>
  <c r="K40" i="14" s="1"/>
  <c r="C42" i="12" s="1"/>
  <c r="A137" i="20"/>
  <c r="D119" i="20"/>
  <c r="C137" i="20" s="1"/>
  <c r="T39" i="14"/>
  <c r="J39" i="14" s="1"/>
  <c r="K39" i="14" s="1"/>
  <c r="C41" i="12" s="1"/>
  <c r="X43" i="14"/>
  <c r="X42" i="14"/>
  <c r="Y42" i="14"/>
  <c r="X41" i="14"/>
  <c r="X40" i="14"/>
  <c r="X39" i="14"/>
  <c r="H4" i="20"/>
  <c r="H2" i="20"/>
  <c r="F2" i="20"/>
  <c r="C5" i="20"/>
  <c r="C4" i="20"/>
  <c r="C3" i="20"/>
  <c r="C2" i="20"/>
  <c r="F4" i="12"/>
  <c r="G2" i="12"/>
  <c r="E2" i="12"/>
  <c r="A12" i="22"/>
  <c r="C39" i="22"/>
  <c r="D39" i="22"/>
  <c r="F39" i="22"/>
  <c r="J39" i="22"/>
  <c r="A25" i="22"/>
  <c r="A26" i="22"/>
  <c r="C26" i="22"/>
  <c r="D26" i="22"/>
  <c r="F26" i="22"/>
  <c r="I26" i="22"/>
  <c r="J26" i="22"/>
  <c r="A27" i="22"/>
  <c r="C27" i="22"/>
  <c r="D27" i="22"/>
  <c r="F27" i="22"/>
  <c r="I27" i="22"/>
  <c r="J27" i="22"/>
  <c r="A28" i="22"/>
  <c r="C28" i="22"/>
  <c r="D28" i="22"/>
  <c r="F28" i="22"/>
  <c r="I28" i="22"/>
  <c r="J28" i="22"/>
  <c r="A29" i="22"/>
  <c r="C29" i="22"/>
  <c r="D29" i="22"/>
  <c r="F29" i="22"/>
  <c r="I29" i="22"/>
  <c r="J29" i="22"/>
  <c r="A30" i="22"/>
  <c r="C30" i="22"/>
  <c r="D30" i="22"/>
  <c r="F30" i="22"/>
  <c r="I30" i="22"/>
  <c r="J30" i="22"/>
  <c r="A31" i="22"/>
  <c r="C31" i="22"/>
  <c r="D31" i="22"/>
  <c r="F31" i="22"/>
  <c r="I31" i="22"/>
  <c r="J31" i="22"/>
  <c r="A32" i="22"/>
  <c r="C32" i="22"/>
  <c r="D32" i="22"/>
  <c r="F32" i="22"/>
  <c r="I32" i="22"/>
  <c r="J32" i="22"/>
  <c r="A33" i="22"/>
  <c r="C33" i="22"/>
  <c r="D33" i="22"/>
  <c r="F33" i="22"/>
  <c r="I33" i="22"/>
  <c r="J33" i="22"/>
  <c r="C34" i="22"/>
  <c r="D34" i="22"/>
  <c r="F34" i="22"/>
  <c r="I34" i="22"/>
  <c r="J34" i="22"/>
  <c r="C35" i="22"/>
  <c r="D35" i="22"/>
  <c r="F35" i="22"/>
  <c r="I35" i="22"/>
  <c r="J35" i="22"/>
  <c r="C36" i="22"/>
  <c r="D36" i="22"/>
  <c r="F36" i="22"/>
  <c r="I36" i="22"/>
  <c r="J36" i="22"/>
  <c r="C37" i="22"/>
  <c r="D37" i="22"/>
  <c r="F37" i="22"/>
  <c r="I37" i="22"/>
  <c r="J37" i="22"/>
  <c r="J42" i="14" l="1"/>
  <c r="K42" i="14" s="1"/>
  <c r="C44" i="12" s="1"/>
  <c r="J43" i="14"/>
  <c r="K43" i="14" s="1"/>
  <c r="C45" i="12" s="1"/>
  <c r="B20" i="12"/>
  <c r="B21" i="12"/>
  <c r="B22" i="12"/>
  <c r="B23" i="12"/>
  <c r="T47" i="14"/>
  <c r="S47" i="14"/>
  <c r="H47" i="14"/>
  <c r="E48" i="22" s="1"/>
  <c r="H48" i="22" s="1"/>
  <c r="T46" i="14"/>
  <c r="S46" i="14"/>
  <c r="H46" i="14"/>
  <c r="E47" i="22" s="1"/>
  <c r="H47" i="22" s="1"/>
  <c r="T44" i="14"/>
  <c r="S44" i="14"/>
  <c r="H44" i="14"/>
  <c r="E45" i="22" s="1"/>
  <c r="H45" i="22" s="1"/>
  <c r="T38" i="14"/>
  <c r="S38" i="14"/>
  <c r="H38" i="14"/>
  <c r="T36" i="14"/>
  <c r="S36" i="14"/>
  <c r="T35" i="14"/>
  <c r="S35" i="14"/>
  <c r="T34" i="14"/>
  <c r="S34" i="14"/>
  <c r="T33" i="14"/>
  <c r="S33" i="14"/>
  <c r="T32" i="14"/>
  <c r="S32" i="14"/>
  <c r="T31" i="14"/>
  <c r="S31" i="14"/>
  <c r="T30" i="14"/>
  <c r="S30" i="14"/>
  <c r="T29" i="14"/>
  <c r="S29" i="14"/>
  <c r="T28" i="14"/>
  <c r="S28" i="14"/>
  <c r="T27" i="14"/>
  <c r="S27" i="14"/>
  <c r="T26" i="14"/>
  <c r="S26" i="14"/>
  <c r="T25" i="14"/>
  <c r="S25" i="14"/>
  <c r="Y36" i="14" l="1"/>
  <c r="E37" i="22"/>
  <c r="H37" i="22" s="1"/>
  <c r="Y29" i="14"/>
  <c r="E30" i="22"/>
  <c r="H30" i="22" s="1"/>
  <c r="Y38" i="14"/>
  <c r="E39" i="22"/>
  <c r="H39" i="22" s="1"/>
  <c r="Y32" i="14"/>
  <c r="E33" i="22"/>
  <c r="H33" i="22" s="1"/>
  <c r="Y27" i="14"/>
  <c r="E28" i="22"/>
  <c r="H28" i="22" s="1"/>
  <c r="Y35" i="14"/>
  <c r="E36" i="22"/>
  <c r="H36" i="22" s="1"/>
  <c r="Y30" i="14"/>
  <c r="E31" i="22"/>
  <c r="H31" i="22" s="1"/>
  <c r="Y44" i="14"/>
  <c r="Y28" i="14"/>
  <c r="E29" i="22"/>
  <c r="H29" i="22" s="1"/>
  <c r="Y25" i="14"/>
  <c r="E26" i="22"/>
  <c r="H26" i="22" s="1"/>
  <c r="Y33" i="14"/>
  <c r="E34" i="22"/>
  <c r="H34" i="22" s="1"/>
  <c r="Y46" i="14"/>
  <c r="Y31" i="14"/>
  <c r="E32" i="22"/>
  <c r="H32" i="22" s="1"/>
  <c r="Y26" i="14"/>
  <c r="E27" i="22"/>
  <c r="H27" i="22" s="1"/>
  <c r="Y34" i="14"/>
  <c r="E35" i="22"/>
  <c r="H35" i="22" s="1"/>
  <c r="Y47" i="14"/>
  <c r="J25" i="14"/>
  <c r="K25" i="14" s="1"/>
  <c r="C26" i="12" s="1"/>
  <c r="J46" i="14"/>
  <c r="K46" i="14" s="1"/>
  <c r="C48" i="12" s="1"/>
  <c r="J38" i="14"/>
  <c r="K38" i="14" s="1"/>
  <c r="C40" i="12" s="1"/>
  <c r="J33" i="14"/>
  <c r="K33" i="14" s="1"/>
  <c r="C34" i="12" s="1"/>
  <c r="J29" i="14"/>
  <c r="K29" i="14" s="1"/>
  <c r="C30" i="12" s="1"/>
  <c r="J28" i="14"/>
  <c r="K28" i="14" s="1"/>
  <c r="C29" i="12" s="1"/>
  <c r="J36" i="14"/>
  <c r="J31" i="14"/>
  <c r="K31" i="14" s="1"/>
  <c r="C32" i="12" s="1"/>
  <c r="J26" i="14"/>
  <c r="K26" i="14" s="1"/>
  <c r="C27" i="12" s="1"/>
  <c r="J34" i="14"/>
  <c r="K34" i="14" s="1"/>
  <c r="C35" i="12" s="1"/>
  <c r="J47" i="14"/>
  <c r="K47" i="14" s="1"/>
  <c r="C49" i="12" s="1"/>
  <c r="J32" i="14"/>
  <c r="K32" i="14" s="1"/>
  <c r="C33" i="12" s="1"/>
  <c r="J27" i="14"/>
  <c r="K27" i="14" s="1"/>
  <c r="C28" i="12" s="1"/>
  <c r="J35" i="14"/>
  <c r="K35" i="14" s="1"/>
  <c r="C36" i="12" s="1"/>
  <c r="J30" i="14"/>
  <c r="K30" i="14" s="1"/>
  <c r="C31" i="12" s="1"/>
  <c r="J44" i="14"/>
  <c r="K44" i="14" s="1"/>
  <c r="C46" i="12" s="1"/>
  <c r="X25" i="14"/>
  <c r="X26" i="14"/>
  <c r="X27" i="14"/>
  <c r="X28" i="14"/>
  <c r="X29" i="14"/>
  <c r="X30" i="14"/>
  <c r="X31" i="14"/>
  <c r="X32" i="14"/>
  <c r="X33" i="14"/>
  <c r="X34" i="14"/>
  <c r="X35" i="14"/>
  <c r="X36" i="14"/>
  <c r="X38" i="14"/>
  <c r="X44" i="14"/>
  <c r="X46" i="14"/>
  <c r="X47" i="14"/>
  <c r="J24" i="22"/>
  <c r="J14" i="22"/>
  <c r="J15" i="22"/>
  <c r="J16" i="22"/>
  <c r="J17" i="22"/>
  <c r="J18" i="22"/>
  <c r="J20" i="22"/>
  <c r="J21" i="22"/>
  <c r="J22" i="22"/>
  <c r="J23" i="22"/>
  <c r="J13" i="22"/>
  <c r="I23" i="22"/>
  <c r="I24" i="22"/>
  <c r="I14" i="22"/>
  <c r="I15" i="22"/>
  <c r="I16" i="22"/>
  <c r="I17" i="22"/>
  <c r="I18" i="22"/>
  <c r="I20" i="22"/>
  <c r="I21" i="22"/>
  <c r="I22" i="22"/>
  <c r="I13" i="22"/>
  <c r="F22" i="22"/>
  <c r="F23" i="22"/>
  <c r="F24" i="22"/>
  <c r="F14" i="22"/>
  <c r="F15" i="22"/>
  <c r="F16" i="22"/>
  <c r="F17" i="22"/>
  <c r="F18" i="22"/>
  <c r="F20" i="22"/>
  <c r="F21" i="22"/>
  <c r="F13" i="22"/>
  <c r="D14" i="22"/>
  <c r="D15" i="22"/>
  <c r="D16" i="22"/>
  <c r="D17" i="22"/>
  <c r="D18" i="22"/>
  <c r="D20" i="22"/>
  <c r="D21" i="22"/>
  <c r="D22" i="22"/>
  <c r="D23" i="22"/>
  <c r="D24" i="22"/>
  <c r="D13" i="22"/>
  <c r="C14" i="22"/>
  <c r="C15" i="22"/>
  <c r="C16" i="22"/>
  <c r="C17" i="22"/>
  <c r="C18" i="22"/>
  <c r="C20" i="22"/>
  <c r="C21" i="22"/>
  <c r="C22" i="22"/>
  <c r="C23" i="22"/>
  <c r="C24" i="22"/>
  <c r="C13" i="22"/>
  <c r="A14" i="22"/>
  <c r="A15" i="22"/>
  <c r="A16" i="22"/>
  <c r="A17" i="22"/>
  <c r="A18" i="22"/>
  <c r="A19" i="22"/>
  <c r="A20" i="22"/>
  <c r="A21" i="22"/>
  <c r="A22" i="22"/>
  <c r="A23" i="22"/>
  <c r="A24" i="22"/>
  <c r="A13" i="22"/>
  <c r="F2" i="22"/>
  <c r="K36" i="14" l="1"/>
  <c r="C37" i="12" s="1"/>
  <c r="W76" i="14"/>
  <c r="D41" i="12"/>
  <c r="F41" i="12"/>
  <c r="D43" i="12"/>
  <c r="F43" i="12"/>
  <c r="D44" i="12"/>
  <c r="F44" i="12"/>
  <c r="D45" i="12"/>
  <c r="F45" i="12"/>
  <c r="F48" i="12"/>
  <c r="D48" i="12"/>
  <c r="F46" i="12"/>
  <c r="D46" i="12"/>
  <c r="F40" i="12"/>
  <c r="C50" i="12"/>
  <c r="D40" i="12"/>
  <c r="F49" i="12"/>
  <c r="D49" i="12"/>
  <c r="F47" i="12"/>
  <c r="D47" i="12"/>
  <c r="D42" i="12"/>
  <c r="F42" i="12"/>
  <c r="C20" i="15"/>
  <c r="W75" i="14" l="1"/>
  <c r="H20" i="14"/>
  <c r="E21" i="22" s="1"/>
  <c r="H21" i="22" s="1"/>
  <c r="H21" i="14"/>
  <c r="E22" i="22" s="1"/>
  <c r="H22" i="22" s="1"/>
  <c r="H22" i="14"/>
  <c r="E23" i="22" s="1"/>
  <c r="H23" i="22" s="1"/>
  <c r="H23" i="14"/>
  <c r="E24" i="22" s="1"/>
  <c r="H24" i="22" s="1"/>
  <c r="E20" i="22"/>
  <c r="H20" i="22" s="1"/>
  <c r="H13" i="14"/>
  <c r="H14" i="14"/>
  <c r="H15" i="14"/>
  <c r="H16" i="14"/>
  <c r="H17" i="14"/>
  <c r="H12" i="14"/>
  <c r="S12" i="14"/>
  <c r="E18" i="22" l="1"/>
  <c r="H18" i="22" s="1"/>
  <c r="E17" i="22"/>
  <c r="H17" i="22" s="1"/>
  <c r="E16" i="22"/>
  <c r="H16" i="22" s="1"/>
  <c r="E14" i="22"/>
  <c r="H14" i="22" s="1"/>
  <c r="E13" i="22"/>
  <c r="H13" i="22" s="1"/>
  <c r="E15" i="22"/>
  <c r="H15" i="22" s="1"/>
  <c r="X12" i="14"/>
  <c r="B22" i="15" l="1"/>
  <c r="B19" i="12" l="1"/>
  <c r="B12" i="12"/>
  <c r="B13" i="12"/>
  <c r="B14" i="12"/>
  <c r="B15" i="12"/>
  <c r="B16" i="12"/>
  <c r="B11" i="12"/>
  <c r="D51" i="14" l="1"/>
  <c r="S20" i="14"/>
  <c r="T20" i="14"/>
  <c r="S21" i="14"/>
  <c r="T21" i="14"/>
  <c r="S22" i="14"/>
  <c r="T22" i="14"/>
  <c r="S23" i="14"/>
  <c r="T23" i="14"/>
  <c r="T19" i="14"/>
  <c r="S19" i="14"/>
  <c r="S13" i="14"/>
  <c r="T13" i="14"/>
  <c r="S14" i="14"/>
  <c r="T14" i="14"/>
  <c r="S15" i="14"/>
  <c r="T15" i="14"/>
  <c r="S16" i="14"/>
  <c r="T16" i="14"/>
  <c r="S17" i="14"/>
  <c r="T17" i="14"/>
  <c r="T12" i="14"/>
  <c r="J12" i="14" s="1"/>
  <c r="J21" i="14" l="1"/>
  <c r="K21" i="14" s="1"/>
  <c r="J23" i="14"/>
  <c r="K23" i="14" s="1"/>
  <c r="J22" i="14"/>
  <c r="K22" i="14" s="1"/>
  <c r="J20" i="14"/>
  <c r="K20" i="14" s="1"/>
  <c r="J14" i="14"/>
  <c r="K14" i="14" s="1"/>
  <c r="J13" i="14"/>
  <c r="K13" i="14" s="1"/>
  <c r="J16" i="14"/>
  <c r="K16" i="14" s="1"/>
  <c r="J17" i="14"/>
  <c r="K17" i="14" s="1"/>
  <c r="J15" i="14"/>
  <c r="K15" i="14" s="1"/>
  <c r="J19" i="14"/>
  <c r="K19" i="14" s="1"/>
  <c r="K12" i="14"/>
  <c r="X16" i="14"/>
  <c r="W73" i="14" l="1"/>
  <c r="W72" i="14"/>
  <c r="W74" i="14"/>
  <c r="K66" i="14"/>
  <c r="C11" i="12"/>
  <c r="B12" i="14"/>
  <c r="C19" i="12"/>
  <c r="W77" i="14" l="1"/>
  <c r="B13" i="14"/>
  <c r="B14" i="14" s="1"/>
  <c r="C21" i="12"/>
  <c r="C13" i="12"/>
  <c r="F19" i="12"/>
  <c r="D19" i="12"/>
  <c r="C20" i="12"/>
  <c r="C15" i="12"/>
  <c r="C23" i="12"/>
  <c r="C22" i="12"/>
  <c r="C16" i="12"/>
  <c r="D11" i="12"/>
  <c r="F11" i="12"/>
  <c r="C12" i="12"/>
  <c r="C14" i="12"/>
  <c r="C24" i="12" l="1"/>
  <c r="C38" i="12"/>
  <c r="B15" i="14"/>
  <c r="F33" i="12"/>
  <c r="D33" i="12"/>
  <c r="F36" i="12"/>
  <c r="D36" i="12"/>
  <c r="D29" i="12"/>
  <c r="F29" i="12"/>
  <c r="D16" i="12"/>
  <c r="F16" i="12"/>
  <c r="F32" i="12"/>
  <c r="D32" i="12"/>
  <c r="F26" i="12"/>
  <c r="D26" i="12"/>
  <c r="F15" i="12"/>
  <c r="D15" i="12"/>
  <c r="D21" i="12"/>
  <c r="F21" i="12"/>
  <c r="D14" i="12"/>
  <c r="F14" i="12"/>
  <c r="F37" i="12"/>
  <c r="D37" i="12"/>
  <c r="F12" i="12"/>
  <c r="D12" i="12"/>
  <c r="C17" i="12"/>
  <c r="C51" i="12" s="1"/>
  <c r="D35" i="12"/>
  <c r="F35" i="12"/>
  <c r="F28" i="12"/>
  <c r="D28" i="12"/>
  <c r="D30" i="12"/>
  <c r="F30" i="12"/>
  <c r="D22" i="12"/>
  <c r="F22" i="12"/>
  <c r="F20" i="12"/>
  <c r="D20" i="12"/>
  <c r="F13" i="12"/>
  <c r="D13" i="12"/>
  <c r="F23" i="12"/>
  <c r="D23" i="12"/>
  <c r="D34" i="12"/>
  <c r="F34" i="12"/>
  <c r="D31" i="12"/>
  <c r="F31" i="12"/>
  <c r="F27" i="12"/>
  <c r="D27" i="12"/>
  <c r="D51" i="12" l="1"/>
  <c r="F51" i="12"/>
  <c r="B16" i="14"/>
  <c r="B17" i="14" l="1"/>
  <c r="G51" i="12"/>
  <c r="D52" i="12"/>
  <c r="E51" i="12"/>
  <c r="X23" i="14"/>
  <c r="F52" i="12" l="1"/>
  <c r="E52" i="12"/>
  <c r="J4" i="19" l="1"/>
  <c r="X13" i="14" l="1"/>
  <c r="Y13" i="14"/>
  <c r="X14" i="14"/>
  <c r="Y14" i="14"/>
  <c r="X15" i="14"/>
  <c r="Y15" i="14"/>
  <c r="X17" i="14"/>
  <c r="Y17" i="14"/>
  <c r="Y16" i="14"/>
  <c r="X19" i="14"/>
  <c r="Y19" i="14"/>
  <c r="X20" i="14"/>
  <c r="Y20" i="14"/>
  <c r="X21" i="14"/>
  <c r="Y21" i="14"/>
  <c r="X22" i="14"/>
  <c r="Y22" i="14"/>
  <c r="Y23" i="14"/>
  <c r="Y12" i="14"/>
  <c r="Y49" i="14" l="1"/>
  <c r="X49" i="14"/>
  <c r="X63" i="14"/>
  <c r="Y63" i="14"/>
  <c r="A56" i="14"/>
  <c r="A57" i="14"/>
  <c r="A58" i="14"/>
  <c r="A59" i="14"/>
  <c r="A60" i="14"/>
  <c r="A61" i="14"/>
  <c r="A55" i="14"/>
  <c r="D53" i="14"/>
  <c r="G50" i="14"/>
  <c r="D16" i="15"/>
  <c r="B28" i="15"/>
  <c r="B27" i="15"/>
  <c r="B26" i="15"/>
  <c r="B25" i="15"/>
  <c r="B24" i="15"/>
  <c r="B23" i="15"/>
  <c r="Y65" i="14" l="1"/>
  <c r="X51" i="14"/>
  <c r="B5" i="12" l="1"/>
  <c r="B4" i="12"/>
  <c r="C5" i="19"/>
  <c r="C4" i="19"/>
  <c r="C3" i="19"/>
  <c r="J2" i="19"/>
  <c r="H2" i="19"/>
  <c r="C2" i="19"/>
  <c r="D52" i="14" l="1"/>
  <c r="B14" i="22" l="1"/>
  <c r="C13" i="15" l="1"/>
  <c r="F2" i="18" l="1"/>
  <c r="E247" i="18" s="1"/>
  <c r="E155" i="18" l="1"/>
  <c r="E207" i="18"/>
  <c r="E119" i="18"/>
  <c r="E215" i="18"/>
  <c r="E27" i="18"/>
  <c r="E75" i="18"/>
  <c r="E123" i="18"/>
  <c r="E171" i="18"/>
  <c r="E219" i="18"/>
  <c r="E59" i="18"/>
  <c r="E63" i="18"/>
  <c r="E211" i="18"/>
  <c r="E179" i="18"/>
  <c r="E227" i="18"/>
  <c r="E107" i="18"/>
  <c r="E159" i="18"/>
  <c r="E115" i="18"/>
  <c r="E79" i="18"/>
  <c r="E39" i="18"/>
  <c r="E135" i="18"/>
  <c r="E183" i="18"/>
  <c r="E231" i="18"/>
  <c r="E11" i="18"/>
  <c r="E15" i="18"/>
  <c r="E167" i="18"/>
  <c r="E19" i="18"/>
  <c r="E163" i="18"/>
  <c r="E23" i="18"/>
  <c r="E31" i="18"/>
  <c r="E175" i="18"/>
  <c r="E35" i="18"/>
  <c r="E131" i="18"/>
  <c r="E87" i="18"/>
  <c r="E43" i="18"/>
  <c r="E91" i="18"/>
  <c r="E139" i="18"/>
  <c r="E187" i="18"/>
  <c r="E235" i="18"/>
  <c r="E250" i="18"/>
  <c r="E47" i="18"/>
  <c r="E95" i="18"/>
  <c r="E143" i="18"/>
  <c r="E191" i="18"/>
  <c r="E239" i="18"/>
  <c r="E203" i="18"/>
  <c r="E111" i="18"/>
  <c r="E67" i="18"/>
  <c r="E71" i="18"/>
  <c r="E127" i="18"/>
  <c r="E223" i="18"/>
  <c r="E83" i="18"/>
  <c r="E3" i="18"/>
  <c r="E51" i="18"/>
  <c r="E99" i="18"/>
  <c r="E147" i="18"/>
  <c r="E195" i="18"/>
  <c r="E243" i="18"/>
  <c r="E7" i="18"/>
  <c r="E55" i="18"/>
  <c r="E103" i="18"/>
  <c r="E151" i="18"/>
  <c r="E199" i="18"/>
  <c r="E4" i="18"/>
  <c r="E8" i="18"/>
  <c r="E12" i="18"/>
  <c r="E16" i="18"/>
  <c r="E20" i="18"/>
  <c r="E24" i="18"/>
  <c r="E28" i="18"/>
  <c r="E32" i="18"/>
  <c r="E36" i="18"/>
  <c r="E40" i="18"/>
  <c r="E44" i="18"/>
  <c r="E48" i="18"/>
  <c r="E52" i="18"/>
  <c r="E56" i="18"/>
  <c r="E60" i="18"/>
  <c r="E64" i="18"/>
  <c r="E68" i="18"/>
  <c r="E72" i="18"/>
  <c r="E76" i="18"/>
  <c r="E80" i="18"/>
  <c r="E84" i="18"/>
  <c r="E88" i="18"/>
  <c r="E92" i="18"/>
  <c r="E96" i="18"/>
  <c r="E100" i="18"/>
  <c r="E104" i="18"/>
  <c r="E108" i="18"/>
  <c r="E112" i="18"/>
  <c r="E116" i="18"/>
  <c r="E120" i="18"/>
  <c r="E124" i="18"/>
  <c r="E128" i="18"/>
  <c r="E132" i="18"/>
  <c r="E136" i="18"/>
  <c r="E140" i="18"/>
  <c r="E144" i="18"/>
  <c r="E148" i="18"/>
  <c r="E152" i="18"/>
  <c r="E156" i="18"/>
  <c r="E160" i="18"/>
  <c r="E164" i="18"/>
  <c r="E168" i="18"/>
  <c r="E172" i="18"/>
  <c r="E176" i="18"/>
  <c r="E180" i="18"/>
  <c r="E184" i="18"/>
  <c r="E188" i="18"/>
  <c r="E192" i="18"/>
  <c r="E196" i="18"/>
  <c r="E200" i="18"/>
  <c r="E204" i="18"/>
  <c r="E208" i="18"/>
  <c r="E212" i="18"/>
  <c r="E216" i="18"/>
  <c r="E220" i="18"/>
  <c r="E224" i="18"/>
  <c r="E228" i="18"/>
  <c r="E232" i="18"/>
  <c r="E236" i="18"/>
  <c r="E240" i="18"/>
  <c r="E244" i="18"/>
  <c r="E248" i="18"/>
  <c r="E5" i="18"/>
  <c r="E9" i="18"/>
  <c r="E13" i="18"/>
  <c r="E17" i="18"/>
  <c r="E21" i="18"/>
  <c r="E25" i="18"/>
  <c r="E29" i="18"/>
  <c r="E33" i="18"/>
  <c r="E37" i="18"/>
  <c r="E41" i="18"/>
  <c r="E45" i="18"/>
  <c r="E49" i="18"/>
  <c r="E53" i="18"/>
  <c r="E57" i="18"/>
  <c r="E61" i="18"/>
  <c r="E65" i="18"/>
  <c r="E69" i="18"/>
  <c r="E73" i="18"/>
  <c r="E77" i="18"/>
  <c r="E81" i="18"/>
  <c r="E85" i="18"/>
  <c r="E89" i="18"/>
  <c r="E93" i="18"/>
  <c r="E97" i="18"/>
  <c r="E101" i="18"/>
  <c r="E105" i="18"/>
  <c r="E109" i="18"/>
  <c r="E113" i="18"/>
  <c r="E117" i="18"/>
  <c r="E121" i="18"/>
  <c r="E125" i="18"/>
  <c r="E129" i="18"/>
  <c r="E133" i="18"/>
  <c r="E137" i="18"/>
  <c r="E141" i="18"/>
  <c r="E145" i="18"/>
  <c r="E149" i="18"/>
  <c r="E153" i="18"/>
  <c r="E157" i="18"/>
  <c r="E161" i="18"/>
  <c r="E165" i="18"/>
  <c r="E169" i="18"/>
  <c r="E173" i="18"/>
  <c r="E177" i="18"/>
  <c r="E181" i="18"/>
  <c r="E185" i="18"/>
  <c r="E189" i="18"/>
  <c r="E193" i="18"/>
  <c r="E197" i="18"/>
  <c r="E201" i="18"/>
  <c r="E205" i="18"/>
  <c r="E209" i="18"/>
  <c r="E213" i="18"/>
  <c r="E217" i="18"/>
  <c r="E221" i="18"/>
  <c r="E225" i="18"/>
  <c r="E229" i="18"/>
  <c r="E233" i="18"/>
  <c r="E237" i="18"/>
  <c r="E241" i="18"/>
  <c r="E245" i="18"/>
  <c r="E249" i="18"/>
  <c r="E2" i="18"/>
  <c r="E6" i="18"/>
  <c r="E10" i="18"/>
  <c r="E14" i="18"/>
  <c r="E18" i="18"/>
  <c r="E22" i="18"/>
  <c r="E26" i="18"/>
  <c r="E30" i="18"/>
  <c r="E34" i="18"/>
  <c r="E38" i="18"/>
  <c r="E42" i="18"/>
  <c r="E46" i="18"/>
  <c r="E50" i="18"/>
  <c r="E54" i="18"/>
  <c r="E58" i="18"/>
  <c r="E62" i="18"/>
  <c r="E66" i="18"/>
  <c r="E70" i="18"/>
  <c r="E74" i="18"/>
  <c r="E78" i="18"/>
  <c r="E82" i="18"/>
  <c r="E86" i="18"/>
  <c r="E90" i="18"/>
  <c r="E94" i="18"/>
  <c r="E98" i="18"/>
  <c r="E102" i="18"/>
  <c r="E106" i="18"/>
  <c r="E110" i="18"/>
  <c r="E114" i="18"/>
  <c r="E118" i="18"/>
  <c r="E122" i="18"/>
  <c r="E126" i="18"/>
  <c r="E130" i="18"/>
  <c r="E134" i="18"/>
  <c r="E138" i="18"/>
  <c r="E142" i="18"/>
  <c r="E146" i="18"/>
  <c r="E150" i="18"/>
  <c r="E154" i="18"/>
  <c r="E158" i="18"/>
  <c r="E162" i="18"/>
  <c r="E166" i="18"/>
  <c r="E170" i="18"/>
  <c r="E174" i="18"/>
  <c r="E178" i="18"/>
  <c r="E182" i="18"/>
  <c r="E186" i="18"/>
  <c r="E190" i="18"/>
  <c r="E194" i="18"/>
  <c r="E198" i="18"/>
  <c r="E202" i="18"/>
  <c r="E206" i="18"/>
  <c r="E210" i="18"/>
  <c r="E214" i="18"/>
  <c r="E218" i="18"/>
  <c r="E222" i="18"/>
  <c r="E226" i="18"/>
  <c r="E230" i="18"/>
  <c r="E234" i="18"/>
  <c r="E238" i="18"/>
  <c r="E242" i="18"/>
  <c r="E246" i="18"/>
  <c r="G49" i="14"/>
  <c r="G241" i="18" l="1"/>
  <c r="H241" i="18" s="1"/>
  <c r="G201" i="18"/>
  <c r="H201" i="18" s="1"/>
  <c r="G181" i="18"/>
  <c r="H181" i="18" s="1"/>
  <c r="G169" i="18"/>
  <c r="H169" i="18" s="1"/>
  <c r="G157" i="18"/>
  <c r="H157" i="18" s="1"/>
  <c r="G141" i="18"/>
  <c r="H141" i="18" s="1"/>
  <c r="G121" i="18"/>
  <c r="H121" i="18" s="1"/>
  <c r="G109" i="18"/>
  <c r="H109" i="18" s="1"/>
  <c r="G93" i="18"/>
  <c r="H93" i="18" s="1"/>
  <c r="G81" i="18"/>
  <c r="H81" i="18" s="1"/>
  <c r="G57" i="18"/>
  <c r="H57" i="18" s="1"/>
  <c r="G33" i="18"/>
  <c r="H33" i="18" s="1"/>
  <c r="G250" i="18"/>
  <c r="H250" i="18" s="1"/>
  <c r="G246" i="18"/>
  <c r="H246" i="18" s="1"/>
  <c r="G242" i="18"/>
  <c r="H242" i="18" s="1"/>
  <c r="G238" i="18"/>
  <c r="H238" i="18" s="1"/>
  <c r="G234" i="18"/>
  <c r="H234" i="18" s="1"/>
  <c r="G230" i="18"/>
  <c r="H230" i="18" s="1"/>
  <c r="G226" i="18"/>
  <c r="H226" i="18" s="1"/>
  <c r="G222" i="18"/>
  <c r="H222" i="18" s="1"/>
  <c r="G218" i="18"/>
  <c r="H218" i="18" s="1"/>
  <c r="G214" i="18"/>
  <c r="H214" i="18" s="1"/>
  <c r="G210" i="18"/>
  <c r="H210" i="18" s="1"/>
  <c r="G206" i="18"/>
  <c r="H206" i="18" s="1"/>
  <c r="G202" i="18"/>
  <c r="H202" i="18" s="1"/>
  <c r="G198" i="18"/>
  <c r="H198" i="18" s="1"/>
  <c r="G194" i="18"/>
  <c r="H194" i="18" s="1"/>
  <c r="G190" i="18"/>
  <c r="H190" i="18" s="1"/>
  <c r="G186" i="18"/>
  <c r="H186" i="18" s="1"/>
  <c r="G182" i="18"/>
  <c r="H182" i="18" s="1"/>
  <c r="G178" i="18"/>
  <c r="H178" i="18" s="1"/>
  <c r="G174" i="18"/>
  <c r="H174" i="18" s="1"/>
  <c r="G170" i="18"/>
  <c r="H170" i="18" s="1"/>
  <c r="G166" i="18"/>
  <c r="H166" i="18" s="1"/>
  <c r="G162" i="18"/>
  <c r="H162" i="18" s="1"/>
  <c r="G158" i="18"/>
  <c r="H158" i="18" s="1"/>
  <c r="G154" i="18"/>
  <c r="H154" i="18" s="1"/>
  <c r="G150" i="18"/>
  <c r="H150" i="18" s="1"/>
  <c r="G146" i="18"/>
  <c r="H146" i="18" s="1"/>
  <c r="G142" i="18"/>
  <c r="H142" i="18" s="1"/>
  <c r="G138" i="18"/>
  <c r="H138" i="18" s="1"/>
  <c r="G134" i="18"/>
  <c r="H134" i="18" s="1"/>
  <c r="G130" i="18"/>
  <c r="H130" i="18" s="1"/>
  <c r="G126" i="18"/>
  <c r="H126" i="18" s="1"/>
  <c r="G122" i="18"/>
  <c r="H122" i="18" s="1"/>
  <c r="G118" i="18"/>
  <c r="H118" i="18" s="1"/>
  <c r="G114" i="18"/>
  <c r="H114" i="18" s="1"/>
  <c r="G110" i="18"/>
  <c r="H110" i="18" s="1"/>
  <c r="G106" i="18"/>
  <c r="H106" i="18" s="1"/>
  <c r="G102" i="18"/>
  <c r="H102" i="18" s="1"/>
  <c r="G98" i="18"/>
  <c r="H98" i="18" s="1"/>
  <c r="G94" i="18"/>
  <c r="H94" i="18" s="1"/>
  <c r="G90" i="18"/>
  <c r="H90" i="18" s="1"/>
  <c r="G86" i="18"/>
  <c r="H86" i="18" s="1"/>
  <c r="G82" i="18"/>
  <c r="H82" i="18" s="1"/>
  <c r="G78" i="18"/>
  <c r="H78" i="18" s="1"/>
  <c r="G74" i="18"/>
  <c r="H74" i="18" s="1"/>
  <c r="G70" i="18"/>
  <c r="H70" i="18" s="1"/>
  <c r="G66" i="18"/>
  <c r="H66" i="18" s="1"/>
  <c r="G62" i="18"/>
  <c r="H62" i="18" s="1"/>
  <c r="G58" i="18"/>
  <c r="H58" i="18" s="1"/>
  <c r="G54" i="18"/>
  <c r="H54" i="18" s="1"/>
  <c r="G50" i="18"/>
  <c r="H50" i="18" s="1"/>
  <c r="G46" i="18"/>
  <c r="H46" i="18" s="1"/>
  <c r="G42" i="18"/>
  <c r="H42" i="18" s="1"/>
  <c r="G38" i="18"/>
  <c r="H38" i="18" s="1"/>
  <c r="G34" i="18"/>
  <c r="H34" i="18" s="1"/>
  <c r="G30" i="18"/>
  <c r="H30" i="18" s="1"/>
  <c r="G26" i="18"/>
  <c r="H26" i="18" s="1"/>
  <c r="G22" i="18"/>
  <c r="H22" i="18" s="1"/>
  <c r="G18" i="18"/>
  <c r="H18" i="18" s="1"/>
  <c r="G14" i="18"/>
  <c r="H14" i="18" s="1"/>
  <c r="G10" i="18"/>
  <c r="H10" i="18" s="1"/>
  <c r="G6" i="18"/>
  <c r="H6" i="18" s="1"/>
  <c r="G2" i="18"/>
  <c r="H2" i="18" s="1"/>
  <c r="G237" i="18"/>
  <c r="H237" i="18" s="1"/>
  <c r="G233" i="18"/>
  <c r="H233" i="18" s="1"/>
  <c r="G229" i="18"/>
  <c r="H229" i="18" s="1"/>
  <c r="G221" i="18"/>
  <c r="H221" i="18" s="1"/>
  <c r="G217" i="18"/>
  <c r="H217" i="18" s="1"/>
  <c r="G213" i="18"/>
  <c r="H213" i="18" s="1"/>
  <c r="G205" i="18"/>
  <c r="H205" i="18" s="1"/>
  <c r="G197" i="18"/>
  <c r="H197" i="18" s="1"/>
  <c r="G193" i="18"/>
  <c r="H193" i="18" s="1"/>
  <c r="G189" i="18"/>
  <c r="H189" i="18" s="1"/>
  <c r="G177" i="18"/>
  <c r="H177" i="18" s="1"/>
  <c r="G165" i="18"/>
  <c r="H165" i="18" s="1"/>
  <c r="G153" i="18"/>
  <c r="H153" i="18" s="1"/>
  <c r="G137" i="18"/>
  <c r="H137" i="18" s="1"/>
  <c r="G129" i="18"/>
  <c r="H129" i="18" s="1"/>
  <c r="G117" i="18"/>
  <c r="H117" i="18" s="1"/>
  <c r="G105" i="18"/>
  <c r="H105" i="18" s="1"/>
  <c r="G89" i="18"/>
  <c r="H89" i="18" s="1"/>
  <c r="G77" i="18"/>
  <c r="H77" i="18" s="1"/>
  <c r="G61" i="18"/>
  <c r="H61" i="18" s="1"/>
  <c r="G49" i="18"/>
  <c r="H49" i="18" s="1"/>
  <c r="G41" i="18"/>
  <c r="H41" i="18" s="1"/>
  <c r="G225" i="18"/>
  <c r="H225" i="18" s="1"/>
  <c r="G149" i="18"/>
  <c r="H149" i="18" s="1"/>
  <c r="G97" i="18"/>
  <c r="H97" i="18" s="1"/>
  <c r="G65" i="18"/>
  <c r="H65" i="18" s="1"/>
  <c r="G37" i="18"/>
  <c r="H37" i="18" s="1"/>
  <c r="G245" i="18"/>
  <c r="H245" i="18" s="1"/>
  <c r="G209" i="18"/>
  <c r="H209" i="18" s="1"/>
  <c r="G185" i="18"/>
  <c r="H185" i="18" s="1"/>
  <c r="G173" i="18"/>
  <c r="H173" i="18" s="1"/>
  <c r="G161" i="18"/>
  <c r="H161" i="18" s="1"/>
  <c r="G145" i="18"/>
  <c r="H145" i="18" s="1"/>
  <c r="G125" i="18"/>
  <c r="H125" i="18" s="1"/>
  <c r="G113" i="18"/>
  <c r="H113" i="18" s="1"/>
  <c r="G101" i="18"/>
  <c r="H101" i="18" s="1"/>
  <c r="G85" i="18"/>
  <c r="H85" i="18" s="1"/>
  <c r="G73" i="18"/>
  <c r="H73" i="18" s="1"/>
  <c r="G53" i="18"/>
  <c r="H53" i="18" s="1"/>
  <c r="G45" i="18"/>
  <c r="H45" i="18" s="1"/>
  <c r="G29" i="18"/>
  <c r="H29" i="18" s="1"/>
  <c r="G17" i="18"/>
  <c r="H17" i="18" s="1"/>
  <c r="G249" i="18"/>
  <c r="H249" i="18" s="1"/>
  <c r="G133" i="18"/>
  <c r="H133" i="18" s="1"/>
  <c r="G69" i="18"/>
  <c r="H69" i="18" s="1"/>
  <c r="G71" i="18"/>
  <c r="H71" i="18" s="1"/>
  <c r="G7" i="18"/>
  <c r="H7" i="18" s="1"/>
  <c r="G63" i="18"/>
  <c r="H63" i="18" s="1"/>
  <c r="G11" i="18"/>
  <c r="H11" i="18" s="1"/>
  <c r="G248" i="18"/>
  <c r="H248" i="18" s="1"/>
  <c r="G244" i="18"/>
  <c r="H244" i="18" s="1"/>
  <c r="G240" i="18"/>
  <c r="H240" i="18" s="1"/>
  <c r="G236" i="18"/>
  <c r="H236" i="18" s="1"/>
  <c r="G232" i="18"/>
  <c r="H232" i="18" s="1"/>
  <c r="G228" i="18"/>
  <c r="H228" i="18" s="1"/>
  <c r="G224" i="18"/>
  <c r="H224" i="18" s="1"/>
  <c r="G220" i="18"/>
  <c r="H220" i="18" s="1"/>
  <c r="G216" i="18"/>
  <c r="H216" i="18" s="1"/>
  <c r="G212" i="18"/>
  <c r="H212" i="18" s="1"/>
  <c r="G208" i="18"/>
  <c r="H208" i="18" s="1"/>
  <c r="G204" i="18"/>
  <c r="H204" i="18" s="1"/>
  <c r="G200" i="18"/>
  <c r="H200" i="18" s="1"/>
  <c r="G196" i="18"/>
  <c r="H196" i="18" s="1"/>
  <c r="G192" i="18"/>
  <c r="H192" i="18" s="1"/>
  <c r="G188" i="18"/>
  <c r="H188" i="18" s="1"/>
  <c r="G184" i="18"/>
  <c r="H184" i="18" s="1"/>
  <c r="G180" i="18"/>
  <c r="H180" i="18" s="1"/>
  <c r="G176" i="18"/>
  <c r="H176" i="18" s="1"/>
  <c r="G172" i="18"/>
  <c r="H172" i="18" s="1"/>
  <c r="G168" i="18"/>
  <c r="H168" i="18" s="1"/>
  <c r="G164" i="18"/>
  <c r="H164" i="18" s="1"/>
  <c r="G160" i="18"/>
  <c r="H160" i="18" s="1"/>
  <c r="G156" i="18"/>
  <c r="H156" i="18" s="1"/>
  <c r="G152" i="18"/>
  <c r="H152" i="18" s="1"/>
  <c r="G148" i="18"/>
  <c r="H148" i="18" s="1"/>
  <c r="G144" i="18"/>
  <c r="H144" i="18" s="1"/>
  <c r="G140" i="18"/>
  <c r="H140" i="18" s="1"/>
  <c r="G136" i="18"/>
  <c r="H136" i="18" s="1"/>
  <c r="G132" i="18"/>
  <c r="H132" i="18" s="1"/>
  <c r="G128" i="18"/>
  <c r="H128" i="18" s="1"/>
  <c r="G124" i="18"/>
  <c r="H124" i="18" s="1"/>
  <c r="G120" i="18"/>
  <c r="H120" i="18" s="1"/>
  <c r="G116" i="18"/>
  <c r="H116" i="18" s="1"/>
  <c r="G112" i="18"/>
  <c r="H112" i="18" s="1"/>
  <c r="G108" i="18"/>
  <c r="H108" i="18" s="1"/>
  <c r="G104" i="18"/>
  <c r="H104" i="18" s="1"/>
  <c r="G100" i="18"/>
  <c r="H100" i="18" s="1"/>
  <c r="G96" i="18"/>
  <c r="H96" i="18" s="1"/>
  <c r="G92" i="18"/>
  <c r="H92" i="18" s="1"/>
  <c r="G88" i="18"/>
  <c r="H88" i="18" s="1"/>
  <c r="G84" i="18"/>
  <c r="H84" i="18" s="1"/>
  <c r="G80" i="18"/>
  <c r="H80" i="18" s="1"/>
  <c r="G76" i="18"/>
  <c r="H76" i="18" s="1"/>
  <c r="G72" i="18"/>
  <c r="H72" i="18" s="1"/>
  <c r="G68" i="18"/>
  <c r="H68" i="18" s="1"/>
  <c r="G64" i="18"/>
  <c r="H64" i="18" s="1"/>
  <c r="G60" i="18"/>
  <c r="H60" i="18" s="1"/>
  <c r="G56" i="18"/>
  <c r="H56" i="18" s="1"/>
  <c r="G52" i="18"/>
  <c r="H52" i="18" s="1"/>
  <c r="G48" i="18"/>
  <c r="H48" i="18" s="1"/>
  <c r="G44" i="18"/>
  <c r="H44" i="18" s="1"/>
  <c r="G40" i="18"/>
  <c r="H40" i="18" s="1"/>
  <c r="G36" i="18"/>
  <c r="H36" i="18" s="1"/>
  <c r="G32" i="18"/>
  <c r="H32" i="18" s="1"/>
  <c r="G28" i="18"/>
  <c r="H28" i="18" s="1"/>
  <c r="G24" i="18"/>
  <c r="H24" i="18" s="1"/>
  <c r="G20" i="18"/>
  <c r="H20" i="18" s="1"/>
  <c r="G16" i="18"/>
  <c r="H16" i="18" s="1"/>
  <c r="G12" i="18"/>
  <c r="H12" i="18" s="1"/>
  <c r="G8" i="18"/>
  <c r="H8" i="18" s="1"/>
  <c r="G4" i="18"/>
  <c r="H4" i="18" s="1"/>
  <c r="G59" i="18"/>
  <c r="H59" i="18" s="1"/>
  <c r="G51" i="18"/>
  <c r="H51" i="18" s="1"/>
  <c r="G43" i="18"/>
  <c r="H43" i="18" s="1"/>
  <c r="G35" i="18"/>
  <c r="H35" i="18" s="1"/>
  <c r="G27" i="18"/>
  <c r="H27" i="18" s="1"/>
  <c r="G19" i="18"/>
  <c r="H19" i="18" s="1"/>
  <c r="G75" i="18"/>
  <c r="H75" i="18" s="1"/>
  <c r="G3" i="18"/>
  <c r="H3" i="18" s="1"/>
  <c r="G79" i="18"/>
  <c r="H79" i="18" s="1"/>
  <c r="G23" i="18"/>
  <c r="H23" i="18" s="1"/>
  <c r="G247" i="18"/>
  <c r="H247" i="18" s="1"/>
  <c r="G243" i="18"/>
  <c r="H243" i="18" s="1"/>
  <c r="G239" i="18"/>
  <c r="H239" i="18" s="1"/>
  <c r="G235" i="18"/>
  <c r="H235" i="18" s="1"/>
  <c r="G231" i="18"/>
  <c r="H231" i="18" s="1"/>
  <c r="G227" i="18"/>
  <c r="H227" i="18" s="1"/>
  <c r="G223" i="18"/>
  <c r="H223" i="18" s="1"/>
  <c r="G219" i="18"/>
  <c r="H219" i="18" s="1"/>
  <c r="G215" i="18"/>
  <c r="H215" i="18" s="1"/>
  <c r="G211" i="18"/>
  <c r="H211" i="18" s="1"/>
  <c r="G207" i="18"/>
  <c r="H207" i="18" s="1"/>
  <c r="G203" i="18"/>
  <c r="H203" i="18" s="1"/>
  <c r="G199" i="18"/>
  <c r="H199" i="18" s="1"/>
  <c r="G195" i="18"/>
  <c r="H195" i="18" s="1"/>
  <c r="G191" i="18"/>
  <c r="H191" i="18" s="1"/>
  <c r="G187" i="18"/>
  <c r="H187" i="18" s="1"/>
  <c r="G183" i="18"/>
  <c r="H183" i="18" s="1"/>
  <c r="G179" i="18"/>
  <c r="H179" i="18" s="1"/>
  <c r="G175" i="18"/>
  <c r="H175" i="18" s="1"/>
  <c r="G171" i="18"/>
  <c r="H171" i="18" s="1"/>
  <c r="G167" i="18"/>
  <c r="H167" i="18" s="1"/>
  <c r="G163" i="18"/>
  <c r="H163" i="18" s="1"/>
  <c r="G159" i="18"/>
  <c r="H159" i="18" s="1"/>
  <c r="G155" i="18"/>
  <c r="H155" i="18" s="1"/>
  <c r="G151" i="18"/>
  <c r="H151" i="18" s="1"/>
  <c r="G147" i="18"/>
  <c r="H147" i="18" s="1"/>
  <c r="G143" i="18"/>
  <c r="H143" i="18" s="1"/>
  <c r="G139" i="18"/>
  <c r="H139" i="18" s="1"/>
  <c r="G135" i="18"/>
  <c r="H135" i="18" s="1"/>
  <c r="G131" i="18"/>
  <c r="H131" i="18" s="1"/>
  <c r="G127" i="18"/>
  <c r="H127" i="18" s="1"/>
  <c r="G123" i="18"/>
  <c r="H123" i="18" s="1"/>
  <c r="G119" i="18"/>
  <c r="H119" i="18" s="1"/>
  <c r="G115" i="18"/>
  <c r="H115" i="18" s="1"/>
  <c r="G111" i="18"/>
  <c r="H111" i="18" s="1"/>
  <c r="G107" i="18"/>
  <c r="H107" i="18" s="1"/>
  <c r="G103" i="18"/>
  <c r="H103" i="18" s="1"/>
  <c r="G99" i="18"/>
  <c r="H99" i="18" s="1"/>
  <c r="G95" i="18"/>
  <c r="H95" i="18" s="1"/>
  <c r="G91" i="18"/>
  <c r="H91" i="18" s="1"/>
  <c r="G87" i="18"/>
  <c r="H87" i="18" s="1"/>
  <c r="G83" i="18"/>
  <c r="H83" i="18" s="1"/>
  <c r="G67" i="18"/>
  <c r="H67" i="18" s="1"/>
  <c r="G55" i="18"/>
  <c r="H55" i="18" s="1"/>
  <c r="G47" i="18"/>
  <c r="H47" i="18" s="1"/>
  <c r="G39" i="18"/>
  <c r="H39" i="18" s="1"/>
  <c r="G31" i="18"/>
  <c r="H31" i="18" s="1"/>
  <c r="G15" i="18"/>
  <c r="H15" i="18" s="1"/>
  <c r="G9" i="18"/>
  <c r="H9" i="18" s="1"/>
  <c r="G5" i="18"/>
  <c r="H5" i="18" s="1"/>
  <c r="G25" i="18"/>
  <c r="H25" i="18" s="1"/>
  <c r="G21" i="18"/>
  <c r="H21" i="18" s="1"/>
  <c r="G13" i="18"/>
  <c r="H13" i="18" s="1"/>
  <c r="B3" i="12" l="1"/>
  <c r="B2" i="12"/>
  <c r="K4" i="14"/>
  <c r="C5" i="14"/>
  <c r="C4" i="14"/>
  <c r="C3" i="14"/>
  <c r="K2" i="14"/>
  <c r="I2" i="14"/>
  <c r="C2" i="14"/>
  <c r="B13" i="22" l="1"/>
  <c r="B16" i="22"/>
  <c r="B15" i="22"/>
  <c r="B18" i="22" l="1"/>
  <c r="B17" i="22" l="1"/>
  <c r="G52" i="12" l="1"/>
  <c r="B19" i="14" l="1"/>
  <c r="B20" i="22" s="1"/>
  <c r="B20" i="14" l="1"/>
  <c r="B21" i="22" l="1"/>
  <c r="B21" i="14"/>
  <c r="B22" i="22" l="1"/>
  <c r="B22" i="14"/>
  <c r="B23" i="14" s="1"/>
  <c r="B23" i="22" l="1"/>
  <c r="B24" i="22"/>
  <c r="B25" i="14"/>
  <c r="X74" i="14" l="1"/>
  <c r="X73" i="14" l="1"/>
  <c r="X75" i="14"/>
  <c r="X76" i="14"/>
  <c r="X72" i="14"/>
  <c r="Y80" i="14" l="1"/>
  <c r="Y81" i="14"/>
  <c r="X77" i="14"/>
  <c r="B26" i="22" l="1"/>
  <c r="B26" i="14"/>
  <c r="B27" i="14" l="1"/>
  <c r="B27" i="22"/>
  <c r="B28" i="14" l="1"/>
  <c r="B28" i="22"/>
  <c r="B29" i="14" l="1"/>
  <c r="B29" i="22"/>
  <c r="B30" i="14" l="1"/>
  <c r="B30" i="22"/>
  <c r="B31" i="14" l="1"/>
  <c r="B31" i="22"/>
  <c r="B32" i="14" l="1"/>
  <c r="B32" i="22"/>
  <c r="B33" i="22" l="1"/>
  <c r="B33" i="14"/>
  <c r="B34" i="22" l="1"/>
  <c r="B34" i="14"/>
  <c r="B35" i="14" l="1"/>
  <c r="B36" i="14" s="1"/>
  <c r="B37" i="22" s="1"/>
  <c r="B35" i="22"/>
  <c r="B38" i="14" l="1"/>
  <c r="B36" i="22"/>
  <c r="B39" i="14" l="1"/>
  <c r="B39" i="22"/>
  <c r="B40" i="14" l="1"/>
  <c r="B40" i="22"/>
  <c r="B41" i="14" l="1"/>
  <c r="B41" i="22"/>
  <c r="B42" i="22" l="1"/>
  <c r="B42" i="14"/>
  <c r="B43" i="22" l="1"/>
  <c r="B43" i="14"/>
  <c r="B44" i="14" l="1"/>
  <c r="B44" i="22"/>
  <c r="B45" i="14"/>
  <c r="B46" i="14" l="1"/>
  <c r="B46" i="22"/>
  <c r="B45" i="22"/>
  <c r="B47" i="14"/>
  <c r="B48" i="22" s="1"/>
  <c r="C6" i="22" l="1"/>
  <c r="B47" i="22"/>
  <c r="C6" i="14"/>
  <c r="C6" i="15" s="1"/>
  <c r="C8" i="15"/>
  <c r="D13" i="15" l="1"/>
  <c r="D6" i="24"/>
  <c r="C6" i="20"/>
  <c r="B6" i="12"/>
  <c r="C6" i="19"/>
</calcChain>
</file>

<file path=xl/comments1.xml><?xml version="1.0" encoding="utf-8"?>
<comments xmlns="http://schemas.openxmlformats.org/spreadsheetml/2006/main">
  <authors>
    <author>Clauber Bridi</author>
  </authors>
  <commentList>
    <comment ref="B1" authorId="0" shapeId="0">
      <text>
        <r>
          <rPr>
            <sz val="9"/>
            <color indexed="81"/>
            <rFont val="Tahoma"/>
            <family val="2"/>
          </rPr>
          <t xml:space="preserve">Esta planilha serve para a Identificação da licitação correspondente. 
</t>
        </r>
        <r>
          <rPr>
            <b/>
            <sz val="9"/>
            <color indexed="81"/>
            <rFont val="Tahoma"/>
            <family val="2"/>
          </rPr>
          <t xml:space="preserve">Instruções de preenchimento:
</t>
        </r>
        <r>
          <rPr>
            <sz val="9"/>
            <color indexed="81"/>
            <rFont val="Tahoma"/>
            <family val="2"/>
          </rPr>
          <t xml:space="preserve">Os campos com asterisco (*) são de preenchimento obrigatório.
Os campos de cor cinza são de preenchimento automático.
O número do lote é obrigatório quando a Característica do Objeto for Lotes ou Lote Único.
</t>
        </r>
        <r>
          <rPr>
            <b/>
            <sz val="10"/>
            <color indexed="81"/>
            <rFont val="Tahoma"/>
            <family val="2"/>
          </rPr>
          <t>Para incluir mais de 50 lotes, selecione as células A62 a G62 e arraste de acordo com o número de lotes necessário.</t>
        </r>
        <r>
          <rPr>
            <b/>
            <sz val="9"/>
            <color indexed="81"/>
            <rFont val="Tahoma"/>
            <family val="2"/>
          </rPr>
          <t xml:space="preserve">
</t>
        </r>
        <r>
          <rPr>
            <sz val="9"/>
            <color indexed="81"/>
            <rFont val="Tahoma"/>
            <family val="2"/>
          </rPr>
          <t>Após preencher esta planilha, preencha a planilha Orçamento-Base.</t>
        </r>
      </text>
    </comment>
    <comment ref="B2" authorId="0" shapeId="0">
      <text>
        <r>
          <rPr>
            <b/>
            <sz val="9"/>
            <color indexed="81"/>
            <rFont val="Tahoma"/>
            <family val="2"/>
          </rPr>
          <t>Campo de preenchimento obrigatório.</t>
        </r>
        <r>
          <rPr>
            <sz val="9"/>
            <color indexed="81"/>
            <rFont val="Tahoma"/>
            <family val="2"/>
          </rPr>
          <t xml:space="preserve"> Selecione a modalidade de licitação de acordo com as opções disponíveis na lista suspensa.
</t>
        </r>
      </text>
    </comment>
    <comment ref="E2" authorId="0" shapeId="0">
      <text>
        <r>
          <rPr>
            <b/>
            <sz val="9"/>
            <color indexed="81"/>
            <rFont val="Tahoma"/>
            <family val="2"/>
          </rPr>
          <t>Campo de preenchimento obrigatório.</t>
        </r>
        <r>
          <rPr>
            <sz val="9"/>
            <color indexed="81"/>
            <rFont val="Tahoma"/>
            <family val="2"/>
          </rPr>
          <t xml:space="preserve"> Informar o número da licitação cadastrada no LICITACON. </t>
        </r>
      </text>
    </comment>
    <comment ref="G2" authorId="0" shapeId="0">
      <text>
        <r>
          <rPr>
            <b/>
            <sz val="9"/>
            <color indexed="81"/>
            <rFont val="Tahoma"/>
            <family val="2"/>
          </rPr>
          <t>Campo de preenchimento obrigatório.</t>
        </r>
        <r>
          <rPr>
            <sz val="9"/>
            <color indexed="81"/>
            <rFont val="Tahoma"/>
            <family val="2"/>
          </rPr>
          <t xml:space="preserve"> 
Informe o ano da licitação. 
</t>
        </r>
      </text>
    </comment>
    <comment ref="B3" authorId="0" shapeId="0">
      <text>
        <r>
          <rPr>
            <sz val="9"/>
            <color indexed="81"/>
            <rFont val="Tahoma"/>
            <family val="2"/>
          </rPr>
          <t xml:space="preserve">Descreva as principais informações do objeto licitatório. Limite 500 caracteres. 
</t>
        </r>
      </text>
    </comment>
    <comment ref="B4" authorId="0" shapeId="0">
      <text>
        <r>
          <rPr>
            <sz val="9"/>
            <color indexed="81"/>
            <rFont val="Tahoma"/>
            <family val="2"/>
          </rPr>
          <t>Informe o Órgão responsável pela licitação.</t>
        </r>
      </text>
    </comment>
    <comment ref="G4" authorId="0" shapeId="0">
      <text>
        <r>
          <rPr>
            <b/>
            <sz val="9"/>
            <color indexed="81"/>
            <rFont val="Tahoma"/>
            <family val="2"/>
          </rPr>
          <t>Campo de preenchimento obrigatório.</t>
        </r>
        <r>
          <rPr>
            <sz val="9"/>
            <color indexed="81"/>
            <rFont val="Tahoma"/>
            <family val="2"/>
          </rPr>
          <t xml:space="preserve"> Informe o CNPJ do Órgão responsável pela licitação.</t>
        </r>
        <r>
          <rPr>
            <b/>
            <sz val="9"/>
            <color indexed="81"/>
            <rFont val="Tahoma"/>
            <family val="2"/>
          </rPr>
          <t xml:space="preserve"> Somente números,</t>
        </r>
        <r>
          <rPr>
            <sz val="9"/>
            <color indexed="81"/>
            <rFont val="Tahoma"/>
            <family val="2"/>
          </rPr>
          <t xml:space="preserve"> sem os demais caracteres.</t>
        </r>
      </text>
    </comment>
    <comment ref="B5" authorId="0" shapeId="0">
      <text>
        <r>
          <rPr>
            <b/>
            <sz val="9"/>
            <color indexed="81"/>
            <rFont val="Tahoma"/>
            <family val="2"/>
          </rPr>
          <t xml:space="preserve">Campo de preenchimento obrigatório. </t>
        </r>
        <r>
          <rPr>
            <sz val="9"/>
            <color indexed="81"/>
            <rFont val="Tahoma"/>
            <family val="2"/>
          </rPr>
          <t>Selecione o tipo de objeto de acordo com as opções disponíveis na lista suspensa.</t>
        </r>
      </text>
    </comment>
    <comment ref="F5" authorId="0" shapeId="0">
      <text>
        <r>
          <rPr>
            <b/>
            <sz val="9"/>
            <color indexed="81"/>
            <rFont val="Tahoma"/>
            <family val="2"/>
          </rPr>
          <t xml:space="preserve">Campo de preenchimento exclusivo para órgãos da esfera ESTADUAL que possuem Centrais de Compras descentralizadas. </t>
        </r>
        <r>
          <rPr>
            <sz val="9"/>
            <color indexed="81"/>
            <rFont val="Tahoma"/>
            <family val="2"/>
          </rPr>
          <t xml:space="preserve">Informe o código da Central de Compras
</t>
        </r>
      </text>
    </comment>
    <comment ref="B6" authorId="0" shapeId="0">
      <text>
        <r>
          <rPr>
            <b/>
            <sz val="9"/>
            <color indexed="81"/>
            <rFont val="Tahoma"/>
            <family val="2"/>
          </rPr>
          <t xml:space="preserve">Campo de preenchimento automático. </t>
        </r>
        <r>
          <rPr>
            <sz val="9"/>
            <color indexed="81"/>
            <rFont val="Tahoma"/>
            <family val="2"/>
          </rPr>
          <t>Preço Total Estimado da licitação. Resultado da soma do Preço Total Estimado de todos os itens cadastrados na planilha Orçamento-base.</t>
        </r>
        <r>
          <rPr>
            <b/>
            <sz val="9"/>
            <color indexed="81"/>
            <rFont val="Tahoma"/>
            <family val="2"/>
          </rPr>
          <t xml:space="preserve">
</t>
        </r>
        <r>
          <rPr>
            <sz val="9"/>
            <color indexed="81"/>
            <rFont val="Tahoma"/>
            <family val="2"/>
          </rPr>
          <t xml:space="preserve">
</t>
        </r>
      </text>
    </comment>
    <comment ref="B7" authorId="0" shapeId="0">
      <text>
        <r>
          <rPr>
            <b/>
            <sz val="9"/>
            <color indexed="81"/>
            <rFont val="Tahoma"/>
            <family val="2"/>
          </rPr>
          <t xml:space="preserve">Campo de preenchimento automático. </t>
        </r>
        <r>
          <rPr>
            <sz val="9"/>
            <color indexed="81"/>
            <rFont val="Tahoma"/>
            <family val="2"/>
          </rPr>
          <t>Preço Total Proposto pelo Licitante. Resultado da soma do Preço Total Proposto de todos os itens cadastrados na planilha Proposta. Será preenchido somente quando a planilha for utilizada para apresentação de proposta por algum licitante.</t>
        </r>
      </text>
    </comment>
    <comment ref="B8" authorId="0" shapeId="0">
      <text>
        <r>
          <rPr>
            <b/>
            <sz val="9"/>
            <color indexed="81"/>
            <rFont val="Tahoma"/>
            <family val="2"/>
          </rPr>
          <t>Campo de preenchimento automático</t>
        </r>
        <r>
          <rPr>
            <sz val="9"/>
            <color indexed="81"/>
            <rFont val="Tahoma"/>
            <family val="2"/>
          </rPr>
          <t xml:space="preserve">. Quantidade de Itens do Orçamento.
</t>
        </r>
      </text>
    </comment>
    <comment ref="B11" authorId="0" shapeId="0">
      <text>
        <r>
          <rPr>
            <b/>
            <sz val="9"/>
            <color indexed="81"/>
            <rFont val="Tahoma"/>
            <family val="2"/>
          </rPr>
          <t>Campo de preenchimento obrigatório quando a Característica do Objeto for Lotes ou Lote Único</t>
        </r>
        <r>
          <rPr>
            <sz val="9"/>
            <color indexed="81"/>
            <rFont val="Tahoma"/>
            <family val="2"/>
          </rPr>
          <t>. Informe o número do lote.</t>
        </r>
        <r>
          <rPr>
            <b/>
            <sz val="9"/>
            <color indexed="81"/>
            <rFont val="Tahoma"/>
            <family val="2"/>
          </rPr>
          <t xml:space="preserve"> </t>
        </r>
      </text>
    </comment>
    <comment ref="C11" authorId="0" shapeId="0">
      <text>
        <r>
          <rPr>
            <b/>
            <sz val="9"/>
            <color indexed="81"/>
            <rFont val="Tahoma"/>
            <family val="2"/>
          </rPr>
          <t xml:space="preserve">Campo de preenchimento obrigatório quando a Característica do Objeto for Lotes ou Lote Único. </t>
        </r>
        <r>
          <rPr>
            <sz val="9"/>
            <color indexed="81"/>
            <rFont val="Tahoma"/>
            <family val="2"/>
          </rPr>
          <t xml:space="preserve">Informe a descrição do lote. Campo limitado a 300 caracteres.
</t>
        </r>
      </text>
    </comment>
    <comment ref="D11" authorId="0" shapeId="0">
      <text>
        <r>
          <rPr>
            <b/>
            <sz val="9"/>
            <color indexed="81"/>
            <rFont val="Tahoma"/>
            <family val="2"/>
          </rPr>
          <t>Campo de preenchimento automático.</t>
        </r>
        <r>
          <rPr>
            <sz val="9"/>
            <color indexed="81"/>
            <rFont val="Tahoma"/>
            <family val="2"/>
          </rPr>
          <t xml:space="preserve"> Preço Total Estimado para cada lote. Resultado da soma do preço total estimado dos itens que compõe o lote, conforme cadastrado na planilha Orçamento-base.</t>
        </r>
      </text>
    </comment>
    <comment ref="H11" authorId="0" shapeId="0">
      <text>
        <r>
          <rPr>
            <b/>
            <sz val="9"/>
            <color indexed="81"/>
            <rFont val="Tahoma"/>
            <family val="2"/>
          </rPr>
          <t>Campo de preenchimento automático.</t>
        </r>
        <r>
          <rPr>
            <sz val="9"/>
            <color indexed="81"/>
            <rFont val="Tahoma"/>
            <family val="2"/>
          </rPr>
          <t xml:space="preserve"> Preço Total Proposto para cada lote. Resultado da soma do preço total proposto dos itens que compõe o lote, conforme cadastrado na planilha Proposta.</t>
        </r>
      </text>
    </comment>
  </commentList>
</comments>
</file>

<file path=xl/comments2.xml><?xml version="1.0" encoding="utf-8"?>
<comments xmlns="http://schemas.openxmlformats.org/spreadsheetml/2006/main">
  <authors>
    <author>Clauber Bridi</author>
    <author>Guilherme Costa de Oliveira</author>
  </authors>
  <commentList>
    <comment ref="A1" authorId="0" shapeId="0">
      <text>
        <r>
          <rPr>
            <sz val="9"/>
            <color indexed="81"/>
            <rFont val="Tahoma"/>
            <family val="2"/>
          </rPr>
          <t xml:space="preserve">Esta planilha serve para detalhamento do orçamento-base da licitação correspondente. </t>
        </r>
        <r>
          <rPr>
            <b/>
            <sz val="9"/>
            <color indexed="81"/>
            <rFont val="Tahoma"/>
            <family val="2"/>
          </rPr>
          <t xml:space="preserve">
Instruções de preenchimento:
</t>
        </r>
        <r>
          <rPr>
            <sz val="9"/>
            <color indexed="81"/>
            <rFont val="Tahoma"/>
            <family val="2"/>
          </rPr>
          <t xml:space="preserve">Preencha antes a planilha </t>
        </r>
        <r>
          <rPr>
            <b/>
            <sz val="9"/>
            <color indexed="81"/>
            <rFont val="Tahoma"/>
            <family val="2"/>
          </rPr>
          <t>Identificação</t>
        </r>
        <r>
          <rPr>
            <sz val="9"/>
            <color indexed="81"/>
            <rFont val="Tahoma"/>
            <family val="2"/>
          </rPr>
          <t>.</t>
        </r>
        <r>
          <rPr>
            <b/>
            <sz val="9"/>
            <color indexed="81"/>
            <rFont val="Tahoma"/>
            <family val="2"/>
          </rPr>
          <t xml:space="preserve">
</t>
        </r>
        <r>
          <rPr>
            <sz val="9"/>
            <color indexed="81"/>
            <rFont val="Tahoma"/>
            <family val="2"/>
          </rPr>
          <t>Os campos com asterisco (*) são de preenchimento obrigatório.
Os campos com dois asteriscos (**) são de preenchimento obrigatório para Obras e Serviços de Engenharia.
Os campos de cor cinza são de preenchimento automático.
O número do lote é obrigatório quando a Característica do Objeto for Lotes ou Lote Único.
As</t>
        </r>
        <r>
          <rPr>
            <b/>
            <sz val="9"/>
            <color indexed="81"/>
            <rFont val="Tahoma"/>
            <family val="2"/>
          </rPr>
          <t xml:space="preserve"> colunas D,E,L,M e R</t>
        </r>
        <r>
          <rPr>
            <sz val="9"/>
            <color indexed="81"/>
            <rFont val="Tahoma"/>
            <family val="2"/>
          </rPr>
          <t xml:space="preserve"> devem ser </t>
        </r>
        <r>
          <rPr>
            <b/>
            <sz val="9"/>
            <color indexed="81"/>
            <rFont val="Tahoma"/>
            <family val="2"/>
          </rPr>
          <t>ocultadas</t>
        </r>
        <r>
          <rPr>
            <sz val="9"/>
            <color indexed="81"/>
            <rFont val="Tahoma"/>
            <family val="2"/>
          </rPr>
          <t xml:space="preserve"> quando o tipo de objeto </t>
        </r>
        <r>
          <rPr>
            <b/>
            <sz val="9"/>
            <color indexed="81"/>
            <rFont val="Tahoma"/>
            <family val="2"/>
          </rPr>
          <t>NÃO</t>
        </r>
        <r>
          <rPr>
            <sz val="9"/>
            <color indexed="81"/>
            <rFont val="Tahoma"/>
            <family val="2"/>
          </rPr>
          <t xml:space="preserve"> for </t>
        </r>
        <r>
          <rPr>
            <b/>
            <sz val="9"/>
            <color indexed="81"/>
            <rFont val="Tahoma"/>
            <family val="2"/>
          </rPr>
          <t>Obras e Serviços de Engenharia</t>
        </r>
        <r>
          <rPr>
            <sz val="9"/>
            <color indexed="81"/>
            <rFont val="Tahoma"/>
            <family val="2"/>
          </rPr>
          <t xml:space="preserve">
</t>
        </r>
        <r>
          <rPr>
            <b/>
            <sz val="9"/>
            <color indexed="81"/>
            <rFont val="Tahoma"/>
            <family val="2"/>
          </rPr>
          <t>Para incluir mais de 100 linhas de itens, selecione as células A113 a R113 e arraste de acordo com o número de itens necessário.</t>
        </r>
        <r>
          <rPr>
            <sz val="9"/>
            <color indexed="81"/>
            <rFont val="Tahoma"/>
            <family val="2"/>
          </rPr>
          <t xml:space="preserve">
</t>
        </r>
      </text>
    </comment>
    <comment ref="A9" authorId="0" shapeId="0">
      <text>
        <r>
          <rPr>
            <b/>
            <sz val="9"/>
            <color indexed="81"/>
            <rFont val="Tahoma"/>
            <family val="2"/>
          </rPr>
          <t>Campo de preenchimento obrigatório quando a Característica do Objeto for Lotes ou Lote Único.</t>
        </r>
        <r>
          <rPr>
            <sz val="9"/>
            <color indexed="81"/>
            <rFont val="Tahoma"/>
            <family val="2"/>
          </rPr>
          <t xml:space="preserve"> Digite ou selecione na lista suspensa o número do lote ao qual o item pertence. O lote deve estar previamente cadastrado na planilha Identificação.
</t>
        </r>
      </text>
    </comment>
    <comment ref="B9" authorId="0" shapeId="0">
      <text>
        <r>
          <rPr>
            <b/>
            <sz val="9"/>
            <color indexed="81"/>
            <rFont val="Tahoma"/>
            <family val="2"/>
          </rPr>
          <t xml:space="preserve">Campo de preenchimento automático. </t>
        </r>
        <r>
          <rPr>
            <sz val="9"/>
            <color indexed="81"/>
            <rFont val="Tahoma"/>
            <family val="2"/>
          </rPr>
          <t xml:space="preserve">Número sequencial do item. Indica a ordem em que os itens irão aparecer na tela ao carregar no LICITACON. Selecione a célula </t>
        </r>
        <r>
          <rPr>
            <b/>
            <sz val="9"/>
            <color indexed="81"/>
            <rFont val="Tahoma"/>
            <family val="2"/>
          </rPr>
          <t>B13</t>
        </r>
        <r>
          <rPr>
            <sz val="9"/>
            <color indexed="81"/>
            <rFont val="Tahoma"/>
            <family val="2"/>
          </rPr>
          <t xml:space="preserve"> e arraste a fórmula para baixo para preencher as demais linhas.
</t>
        </r>
      </text>
    </comment>
    <comment ref="C9" authorId="0" shapeId="0">
      <text>
        <r>
          <rPr>
            <b/>
            <sz val="9"/>
            <color indexed="81"/>
            <rFont val="Tahoma"/>
            <family val="2"/>
          </rPr>
          <t xml:space="preserve">Campo de preenchimento obrigatório. </t>
        </r>
        <r>
          <rPr>
            <sz val="9"/>
            <color indexed="81"/>
            <rFont val="Tahoma"/>
            <family val="2"/>
          </rPr>
          <t xml:space="preserve">Informe o número do item, conforme codificação própria. Aceita caracteres alfanuméricos. Exemplos: 1.1, 1.2, 1.2.1, etc. </t>
        </r>
      </text>
    </comment>
    <comment ref="D9" authorId="0" shapeId="0">
      <text>
        <r>
          <rPr>
            <b/>
            <sz val="9"/>
            <color indexed="81"/>
            <rFont val="Tahoma"/>
            <family val="2"/>
          </rPr>
          <t xml:space="preserve">Obrigatório para Obras e Serviços de Engenharia. </t>
        </r>
        <r>
          <rPr>
            <sz val="9"/>
            <color indexed="81"/>
            <rFont val="Tahoma"/>
            <family val="2"/>
          </rPr>
          <t>Selecione na lista suspensa a</t>
        </r>
        <r>
          <rPr>
            <b/>
            <sz val="9"/>
            <color indexed="81"/>
            <rFont val="Tahoma"/>
            <family val="2"/>
          </rPr>
          <t xml:space="preserve"> </t>
        </r>
        <r>
          <rPr>
            <sz val="9"/>
            <color indexed="81"/>
            <rFont val="Tahoma"/>
            <family val="2"/>
          </rPr>
          <t xml:space="preserve">Fonte de Referência do preço unitário estimado. Quando for utilizada composição de preço unitário específica, informar COMPOSIÇÃO PRÓPRIA. Quando for realizada cotação de preços de mercado, informar COTAÇÂO. Caso a fonte de referência utilizada não esteja disponível na lista, entre em contato com o TCE.
</t>
        </r>
      </text>
    </comment>
    <comment ref="E9" authorId="0" shapeId="0">
      <text>
        <r>
          <rPr>
            <b/>
            <sz val="9"/>
            <color indexed="81"/>
            <rFont val="Tahoma"/>
            <family val="2"/>
          </rPr>
          <t xml:space="preserve">Obrigatório para Obras e Serviços de Engenharia. </t>
        </r>
        <r>
          <rPr>
            <sz val="9"/>
            <color indexed="81"/>
            <rFont val="Tahoma"/>
            <family val="2"/>
          </rPr>
          <t xml:space="preserve">Informe o Código de Referência da tabela utilizada na composição do preço unitário. Caso seja utilizada COMPOSIÇÂO própria ou COTAÇÂO de mercado, atribuir numeração própria para cada composição/cotação. Exemplo: Fonte de Referência COTAÇÂO; Código de Referência 1, 2, 3,.. 
</t>
        </r>
      </text>
    </comment>
    <comment ref="F9" authorId="0" shapeId="0">
      <text>
        <r>
          <rPr>
            <b/>
            <sz val="9"/>
            <color indexed="81"/>
            <rFont val="Tahoma"/>
            <family val="2"/>
          </rPr>
          <t xml:space="preserve">Obrigatório para Obras e Serviços de Engenharia. </t>
        </r>
        <r>
          <rPr>
            <sz val="9"/>
            <color indexed="81"/>
            <rFont val="Tahoma"/>
            <family val="2"/>
          </rPr>
          <t>Informe a Data de Referência da tabela ou do orçamento/cotação utilizado na composição do preço unitário estimado.</t>
        </r>
        <r>
          <rPr>
            <b/>
            <sz val="9"/>
            <color indexed="81"/>
            <rFont val="Tahoma"/>
            <family val="2"/>
          </rPr>
          <t xml:space="preserve">
</t>
        </r>
      </text>
    </comment>
    <comment ref="G9" authorId="0" shapeId="0">
      <text>
        <r>
          <rPr>
            <b/>
            <sz val="9"/>
            <color indexed="81"/>
            <rFont val="Tahoma"/>
            <family val="2"/>
          </rPr>
          <t xml:space="preserve">Campo de preenchimento obrigatório. 
</t>
        </r>
        <r>
          <rPr>
            <sz val="9"/>
            <color indexed="81"/>
            <rFont val="Tahoma"/>
            <family val="2"/>
          </rPr>
          <t>Informe a descrição do item. Campo limitado a 300 caracteres.</t>
        </r>
      </text>
    </comment>
    <comment ref="R9" authorId="0" shapeId="0">
      <text>
        <r>
          <rPr>
            <b/>
            <sz val="9"/>
            <color indexed="81"/>
            <rFont val="Tahoma"/>
            <family val="2"/>
          </rPr>
          <t xml:space="preserve">Campo de preenchimento opcional.
</t>
        </r>
        <r>
          <rPr>
            <sz val="9"/>
            <color indexed="81"/>
            <rFont val="Tahoma"/>
            <family val="2"/>
          </rPr>
          <t>Selecione na lista suspensa o tipo de orçamento do item.</t>
        </r>
      </text>
    </comment>
    <comment ref="S9" authorId="0" shapeId="0">
      <text>
        <r>
          <rPr>
            <b/>
            <sz val="9"/>
            <color indexed="81"/>
            <rFont val="Tahoma"/>
            <family val="2"/>
          </rPr>
          <t xml:space="preserve">Campo de preenchimento opcional. 
</t>
        </r>
        <r>
          <rPr>
            <sz val="9"/>
            <color indexed="81"/>
            <rFont val="Tahoma"/>
            <family val="2"/>
          </rPr>
          <t xml:space="preserve">Informar o preço unitário estimado de MATERIAL incluindo o BDI. O valor preenchido será sempre arredondado para quatro casas decimais após a vírgula.
</t>
        </r>
      </text>
    </comment>
    <comment ref="T9" authorId="0" shapeId="0">
      <text>
        <r>
          <rPr>
            <b/>
            <sz val="9"/>
            <color indexed="81"/>
            <rFont val="Tahoma"/>
            <family val="2"/>
          </rPr>
          <t xml:space="preserve">Campo de preenchimento opcional. 
</t>
        </r>
        <r>
          <rPr>
            <sz val="9"/>
            <color indexed="81"/>
            <rFont val="Tahoma"/>
            <family val="2"/>
          </rPr>
          <t>Informar o preço unitário estimado de MÃO DE OBRA incluindo o BDI. O valor preenchido será sempre arredondado para quatro casas decimais após a vírgula.</t>
        </r>
        <r>
          <rPr>
            <b/>
            <sz val="9"/>
            <color indexed="81"/>
            <rFont val="Tahoma"/>
            <family val="2"/>
          </rPr>
          <t xml:space="preserve">
</t>
        </r>
        <r>
          <rPr>
            <sz val="9"/>
            <color indexed="81"/>
            <rFont val="Tahoma"/>
            <family val="2"/>
          </rPr>
          <t xml:space="preserve">
</t>
        </r>
      </text>
    </comment>
    <comment ref="V9" authorId="0" shapeId="0">
      <text>
        <r>
          <rPr>
            <b/>
            <sz val="9"/>
            <color indexed="81"/>
            <rFont val="Tahoma"/>
            <family val="2"/>
          </rPr>
          <t xml:space="preserve">Campo de preenchimento opcional. 
</t>
        </r>
        <r>
          <rPr>
            <sz val="9"/>
            <color indexed="81"/>
            <rFont val="Tahoma"/>
            <family val="2"/>
          </rPr>
          <t xml:space="preserve">Informar o preço unitário estimado de MATERIAL incluindo o BDI. O valor preenchido será sempre arredondado para quatro casas decimais após a vírgula.
</t>
        </r>
      </text>
    </comment>
    <comment ref="W9" authorId="0" shapeId="0">
      <text>
        <r>
          <rPr>
            <b/>
            <sz val="9"/>
            <color indexed="81"/>
            <rFont val="Tahoma"/>
            <family val="2"/>
          </rPr>
          <t xml:space="preserve">Campo de preenchimento opcional. 
</t>
        </r>
        <r>
          <rPr>
            <sz val="9"/>
            <color indexed="81"/>
            <rFont val="Tahoma"/>
            <family val="2"/>
          </rPr>
          <t>Informar o preço unitário estimado de MÃO DE OBRA incluindo o BDI. O valor preenchido será sempre arredondado para quatro casas decimais após a vírgula.</t>
        </r>
        <r>
          <rPr>
            <b/>
            <sz val="9"/>
            <color indexed="81"/>
            <rFont val="Tahoma"/>
            <family val="2"/>
          </rPr>
          <t xml:space="preserve">
</t>
        </r>
        <r>
          <rPr>
            <sz val="9"/>
            <color indexed="81"/>
            <rFont val="Tahoma"/>
            <family val="2"/>
          </rPr>
          <t xml:space="preserve">
</t>
        </r>
      </text>
    </comment>
    <comment ref="X9" authorId="0" shapeId="0">
      <text>
        <r>
          <rPr>
            <b/>
            <sz val="9"/>
            <color indexed="81"/>
            <rFont val="Tahoma"/>
            <family val="2"/>
          </rPr>
          <t xml:space="preserve">Campo de preenchimento opcional. 
</t>
        </r>
        <r>
          <rPr>
            <sz val="9"/>
            <color indexed="81"/>
            <rFont val="Tahoma"/>
            <family val="2"/>
          </rPr>
          <t xml:space="preserve">Informar o preço unitário estimado de MATERIAL incluindo o BDI. O valor preenchido será sempre arredondado para quatro casas decimais após a vírgula.
</t>
        </r>
      </text>
    </comment>
    <comment ref="Y9" authorId="0" shapeId="0">
      <text>
        <r>
          <rPr>
            <b/>
            <sz val="9"/>
            <color indexed="81"/>
            <rFont val="Tahoma"/>
            <family val="2"/>
          </rPr>
          <t xml:space="preserve">Campo de preenchimento opcional. 
</t>
        </r>
        <r>
          <rPr>
            <sz val="9"/>
            <color indexed="81"/>
            <rFont val="Tahoma"/>
            <family val="2"/>
          </rPr>
          <t>Informar o preço unitário estimado de MÃO DE OBRA incluindo o BDI. O valor preenchido será sempre arredondado para quatro casas decimais após a vírgula.</t>
        </r>
        <r>
          <rPr>
            <b/>
            <sz val="9"/>
            <color indexed="81"/>
            <rFont val="Tahoma"/>
            <family val="2"/>
          </rPr>
          <t xml:space="preserve">
</t>
        </r>
        <r>
          <rPr>
            <sz val="9"/>
            <color indexed="81"/>
            <rFont val="Tahoma"/>
            <family val="2"/>
          </rPr>
          <t xml:space="preserve">
</t>
        </r>
      </text>
    </comment>
    <comment ref="H10" authorId="0" shapeId="0">
      <text>
        <r>
          <rPr>
            <b/>
            <sz val="9"/>
            <color indexed="81"/>
            <rFont val="Tahoma"/>
            <family val="2"/>
          </rPr>
          <t xml:space="preserve">Campo de preenchimento obrigatório. </t>
        </r>
        <r>
          <rPr>
            <sz val="9"/>
            <color indexed="81"/>
            <rFont val="Tahoma"/>
            <family val="2"/>
          </rPr>
          <t>Informe a quantidade.</t>
        </r>
        <r>
          <rPr>
            <b/>
            <sz val="9"/>
            <color indexed="81"/>
            <rFont val="Tahoma"/>
            <family val="2"/>
          </rPr>
          <t xml:space="preserve"> </t>
        </r>
        <r>
          <rPr>
            <sz val="9"/>
            <color indexed="81"/>
            <rFont val="Tahoma"/>
            <family val="2"/>
          </rPr>
          <t xml:space="preserve">O valor preenchido será sempre arredondado para quatro casas decimais após a vírgula.
</t>
        </r>
      </text>
    </comment>
    <comment ref="I10" authorId="0" shapeId="0">
      <text>
        <r>
          <rPr>
            <b/>
            <sz val="9"/>
            <color indexed="81"/>
            <rFont val="Tahoma"/>
            <family val="2"/>
          </rPr>
          <t>Campo de preenchimento obrigatório.</t>
        </r>
        <r>
          <rPr>
            <sz val="9"/>
            <color indexed="81"/>
            <rFont val="Tahoma"/>
            <family val="2"/>
          </rPr>
          <t xml:space="preserve"> Digite ou selecione na lista suspensa a unidade de medida. Para consultar a descrição das unidades de medida, acesse a planilha "base". Caso a unidade de medida do item a cadastrar não esteja disponível, entrar em contato com o TCE. 
</t>
        </r>
      </text>
    </comment>
    <comment ref="J10" authorId="0" shapeId="0">
      <text>
        <r>
          <rPr>
            <b/>
            <sz val="9"/>
            <color indexed="81"/>
            <rFont val="Tahoma"/>
            <family val="2"/>
          </rPr>
          <t xml:space="preserve">Campo de preenchimento obrigatório. 
</t>
        </r>
        <r>
          <rPr>
            <sz val="9"/>
            <color indexed="81"/>
            <rFont val="Tahoma"/>
            <family val="2"/>
          </rPr>
          <t>Informar o preço unitário estimado de material (coluna S) e mão de obra (coluna T) incluindo o BDI. O valor preenchido será sempre arredondado para quatro casas decimais após a vírgula.</t>
        </r>
      </text>
    </comment>
    <comment ref="K10" authorId="0" shapeId="0">
      <text>
        <r>
          <rPr>
            <b/>
            <sz val="9"/>
            <color indexed="81"/>
            <rFont val="Tahoma"/>
            <family val="2"/>
          </rPr>
          <t xml:space="preserve">Campo de preenchimento automático. </t>
        </r>
        <r>
          <rPr>
            <sz val="9"/>
            <color indexed="81"/>
            <rFont val="Tahoma"/>
            <family val="2"/>
          </rPr>
          <t xml:space="preserve">Preço total estimado para o item. 
 Selecione a célula </t>
        </r>
        <r>
          <rPr>
            <b/>
            <sz val="9"/>
            <color indexed="81"/>
            <rFont val="Tahoma"/>
            <family val="2"/>
          </rPr>
          <t>K13</t>
        </r>
        <r>
          <rPr>
            <sz val="9"/>
            <color indexed="81"/>
            <rFont val="Tahoma"/>
            <family val="2"/>
          </rPr>
          <t xml:space="preserve"> e arraste a fórmula para baixo para preencher as demais linhas.
</t>
        </r>
      </text>
    </comment>
    <comment ref="L10" authorId="0" shapeId="0">
      <text>
        <r>
          <rPr>
            <b/>
            <sz val="9"/>
            <color indexed="81"/>
            <rFont val="Tahoma"/>
            <family val="2"/>
          </rPr>
          <t xml:space="preserve">Obrigatório para Obras e Serviços de Engenharia. </t>
        </r>
        <r>
          <rPr>
            <sz val="9"/>
            <color indexed="81"/>
            <rFont val="Tahoma"/>
            <family val="2"/>
          </rPr>
          <t xml:space="preserve">
Percentual de BDI estimado para o item. Este campo é meramente informativo, não incidindo sobre o cálculo do preço total do item. Quando o BDI for único para todos os itens, basta preencher o primeiro item e arrastar para os demais.</t>
        </r>
      </text>
    </comment>
    <comment ref="M10" authorId="0" shapeId="0">
      <text>
        <r>
          <rPr>
            <b/>
            <sz val="9"/>
            <color indexed="81"/>
            <rFont val="Tahoma"/>
            <family val="2"/>
          </rPr>
          <t xml:space="preserve">Obrigatório para Obras e Serviços de Engenharia. 
</t>
        </r>
        <r>
          <rPr>
            <sz val="9"/>
            <color indexed="81"/>
            <rFont val="Tahoma"/>
            <family val="2"/>
          </rPr>
          <t>Percentual de Encargos Sociais estimado para o item.  Este campo é meramente informativo, não incidindo sobre o cálculo do preço total do item. Quando o percentual de encargos sociais for único para todos os itens, basta preencher o primeiro item e arrastar para os demais.</t>
        </r>
      </text>
    </comment>
    <comment ref="N10" authorId="0" shapeId="0">
      <text>
        <r>
          <rPr>
            <b/>
            <sz val="9"/>
            <color indexed="81"/>
            <rFont val="Tahoma"/>
            <family val="2"/>
          </rPr>
          <t xml:space="preserve">Campo de preenchimento opcional.
</t>
        </r>
        <r>
          <rPr>
            <sz val="9"/>
            <color indexed="81"/>
            <rFont val="Tahoma"/>
            <family val="2"/>
          </rPr>
          <t>Digite ou selecione na lista suspensa o código da família correspondente ao item.</t>
        </r>
        <r>
          <rPr>
            <b/>
            <sz val="9"/>
            <color indexed="81"/>
            <rFont val="Tahoma"/>
            <family val="2"/>
          </rPr>
          <t xml:space="preserve"> Para pesquisar código, consulte a planilha Pesquisa Familia e Subfamilia.</t>
        </r>
      </text>
    </comment>
    <comment ref="O10" authorId="0" shapeId="0">
      <text>
        <r>
          <rPr>
            <b/>
            <sz val="9"/>
            <color indexed="81"/>
            <rFont val="Tahoma"/>
            <family val="2"/>
          </rPr>
          <t>Campo de preenchimento automático</t>
        </r>
        <r>
          <rPr>
            <sz val="9"/>
            <color indexed="81"/>
            <rFont val="Tahoma"/>
            <family val="2"/>
          </rPr>
          <t xml:space="preserve">. Descrição da família. Selecione a célula </t>
        </r>
        <r>
          <rPr>
            <b/>
            <sz val="9"/>
            <color indexed="81"/>
            <rFont val="Tahoma"/>
            <family val="2"/>
          </rPr>
          <t>O13</t>
        </r>
        <r>
          <rPr>
            <sz val="9"/>
            <color indexed="81"/>
            <rFont val="Tahoma"/>
            <family val="2"/>
          </rPr>
          <t xml:space="preserve"> e arraste a fórmula para baixo para preencher as demais linhas.</t>
        </r>
      </text>
    </comment>
    <comment ref="P10" authorId="0" shapeId="0">
      <text>
        <r>
          <rPr>
            <b/>
            <sz val="9"/>
            <color indexed="81"/>
            <rFont val="Tahoma"/>
            <family val="2"/>
          </rPr>
          <t xml:space="preserve">Campo de preenchimento opcional.
</t>
        </r>
        <r>
          <rPr>
            <sz val="9"/>
            <color indexed="81"/>
            <rFont val="Tahoma"/>
            <family val="2"/>
          </rPr>
          <t>Digite ou selecione na lista suspensa o código da subfamília correspondente ao item.</t>
        </r>
        <r>
          <rPr>
            <b/>
            <sz val="9"/>
            <color indexed="81"/>
            <rFont val="Tahoma"/>
            <family val="2"/>
          </rPr>
          <t xml:space="preserve"> Para pesquisar código, consulte a planilha Pesquisa Familia e Subfamilia.</t>
        </r>
      </text>
    </comment>
    <comment ref="Q10" authorId="0" shapeId="0">
      <text>
        <r>
          <rPr>
            <b/>
            <sz val="9"/>
            <color indexed="81"/>
            <rFont val="Tahoma"/>
            <family val="2"/>
          </rPr>
          <t>Campo de preenchimento automático</t>
        </r>
        <r>
          <rPr>
            <sz val="9"/>
            <color indexed="81"/>
            <rFont val="Tahoma"/>
            <family val="2"/>
          </rPr>
          <t xml:space="preserve">. Descrição da subfamília.  Selecione a célula </t>
        </r>
        <r>
          <rPr>
            <b/>
            <sz val="9"/>
            <color indexed="81"/>
            <rFont val="Tahoma"/>
            <family val="2"/>
          </rPr>
          <t>Q13</t>
        </r>
        <r>
          <rPr>
            <sz val="9"/>
            <color indexed="81"/>
            <rFont val="Tahoma"/>
            <family val="2"/>
          </rPr>
          <t xml:space="preserve"> e arraste a fórmula para baixo para preencher as demais linhas.</t>
        </r>
      </text>
    </comment>
    <comment ref="K66" authorId="1" shapeId="0">
      <text>
        <r>
          <rPr>
            <sz val="20"/>
            <color indexed="81"/>
            <rFont val="Segoe UI"/>
            <family val="2"/>
          </rPr>
          <t>SEGUNDA CONFERÊNCIA!</t>
        </r>
      </text>
    </comment>
  </commentList>
</comments>
</file>

<file path=xl/comments3.xml><?xml version="1.0" encoding="utf-8"?>
<comments xmlns="http://schemas.openxmlformats.org/spreadsheetml/2006/main">
  <authors>
    <author>Clauber Bridi</author>
  </authors>
  <commentList>
    <comment ref="A1" authorId="0" shapeId="0">
      <text>
        <r>
          <rPr>
            <sz val="9"/>
            <color indexed="81"/>
            <rFont val="Tahoma"/>
            <family val="2"/>
          </rPr>
          <t>Esta planilha serve para cadastrar a proposta do licitante.</t>
        </r>
        <r>
          <rPr>
            <b/>
            <sz val="9"/>
            <color indexed="81"/>
            <rFont val="Tahoma"/>
            <family val="2"/>
          </rPr>
          <t xml:space="preserve">
Instruções de preenchimento:
</t>
        </r>
        <r>
          <rPr>
            <sz val="9"/>
            <color indexed="81"/>
            <rFont val="Tahoma"/>
            <family val="2"/>
          </rPr>
          <t xml:space="preserve">Preencha antes a planilha </t>
        </r>
        <r>
          <rPr>
            <b/>
            <sz val="9"/>
            <color indexed="81"/>
            <rFont val="Tahoma"/>
            <family val="2"/>
          </rPr>
          <t>Orçamento-base</t>
        </r>
        <r>
          <rPr>
            <sz val="9"/>
            <color indexed="81"/>
            <rFont val="Tahoma"/>
            <family val="2"/>
          </rPr>
          <t>.</t>
        </r>
        <r>
          <rPr>
            <b/>
            <sz val="9"/>
            <color indexed="81"/>
            <rFont val="Tahoma"/>
            <family val="2"/>
          </rPr>
          <t xml:space="preserve">
</t>
        </r>
        <r>
          <rPr>
            <sz val="9"/>
            <color indexed="81"/>
            <rFont val="Tahoma"/>
            <family val="2"/>
          </rPr>
          <t xml:space="preserve">Os campos com asterisco (*) são de preenchimento obrigatório.
Os campos com dois asteriscos (**) são de preenchimento obrigatório para Obras e Serviços de Engenharia.
Os campos de cor cinza são de preenchimento automático.
As </t>
        </r>
        <r>
          <rPr>
            <b/>
            <sz val="9"/>
            <color indexed="81"/>
            <rFont val="Tahoma"/>
            <family val="2"/>
          </rPr>
          <t>colunas I e J</t>
        </r>
        <r>
          <rPr>
            <sz val="9"/>
            <color indexed="81"/>
            <rFont val="Tahoma"/>
            <family val="2"/>
          </rPr>
          <t xml:space="preserve"> devem ser</t>
        </r>
        <r>
          <rPr>
            <b/>
            <sz val="9"/>
            <color indexed="81"/>
            <rFont val="Tahoma"/>
            <family val="2"/>
          </rPr>
          <t xml:space="preserve"> ocultadas</t>
        </r>
        <r>
          <rPr>
            <sz val="9"/>
            <color indexed="81"/>
            <rFont val="Tahoma"/>
            <family val="2"/>
          </rPr>
          <t xml:space="preserve"> quando o tipo de objeto </t>
        </r>
        <r>
          <rPr>
            <b/>
            <sz val="9"/>
            <color indexed="81"/>
            <rFont val="Tahoma"/>
            <family val="2"/>
          </rPr>
          <t>NÃO</t>
        </r>
        <r>
          <rPr>
            <sz val="9"/>
            <color indexed="81"/>
            <rFont val="Tahoma"/>
            <family val="2"/>
          </rPr>
          <t xml:space="preserve"> for </t>
        </r>
        <r>
          <rPr>
            <b/>
            <sz val="9"/>
            <color indexed="81"/>
            <rFont val="Tahoma"/>
            <family val="2"/>
          </rPr>
          <t>Obras e Serviços de Engenharia.</t>
        </r>
        <r>
          <rPr>
            <sz val="9"/>
            <color indexed="81"/>
            <rFont val="Tahoma"/>
            <family val="2"/>
          </rPr>
          <t xml:space="preserve">
</t>
        </r>
        <r>
          <rPr>
            <b/>
            <sz val="9"/>
            <color indexed="81"/>
            <rFont val="Tahoma"/>
            <family val="2"/>
          </rPr>
          <t>Para incluir itens, selecione as células A13 a K13 e arraste para baixo, de acordo com o número de itens cadastrado na planilha Orçamento-base.</t>
        </r>
      </text>
    </comment>
    <comment ref="B4" authorId="0" shapeId="0">
      <text>
        <r>
          <rPr>
            <sz val="9"/>
            <color indexed="81"/>
            <rFont val="Tahoma"/>
            <family val="2"/>
          </rPr>
          <t>Informe a razão social do licitante.</t>
        </r>
      </text>
    </comment>
    <comment ref="G4" authorId="0" shapeId="0">
      <text>
        <r>
          <rPr>
            <b/>
            <sz val="9"/>
            <color indexed="81"/>
            <rFont val="Tahoma"/>
            <family val="2"/>
          </rPr>
          <t xml:space="preserve">Campo de preenchimento obrigatório. </t>
        </r>
        <r>
          <rPr>
            <sz val="9"/>
            <color indexed="81"/>
            <rFont val="Tahoma"/>
            <family val="2"/>
          </rPr>
          <t xml:space="preserve">Informe o CNPJ do licitante cuja proposta será cadastrada. </t>
        </r>
        <r>
          <rPr>
            <b/>
            <sz val="9"/>
            <color indexed="81"/>
            <rFont val="Tahoma"/>
            <family val="2"/>
          </rPr>
          <t>Somente números</t>
        </r>
        <r>
          <rPr>
            <sz val="9"/>
            <color indexed="81"/>
            <rFont val="Tahoma"/>
            <family val="2"/>
          </rPr>
          <t xml:space="preserve">, sem os demais caracteres.
</t>
        </r>
      </text>
    </comment>
    <comment ref="A10" authorId="0" shapeId="0">
      <text>
        <r>
          <rPr>
            <b/>
            <sz val="9"/>
            <color indexed="81"/>
            <rFont val="Tahoma"/>
            <family val="2"/>
          </rPr>
          <t xml:space="preserve">Campo de preenchimento automático. </t>
        </r>
        <r>
          <rPr>
            <sz val="9"/>
            <color indexed="81"/>
            <rFont val="Tahoma"/>
            <family val="2"/>
          </rPr>
          <t xml:space="preserve">Selecione a célula </t>
        </r>
        <r>
          <rPr>
            <b/>
            <sz val="9"/>
            <color indexed="81"/>
            <rFont val="Tahoma"/>
            <family val="2"/>
          </rPr>
          <t>A13</t>
        </r>
        <r>
          <rPr>
            <sz val="9"/>
            <color indexed="81"/>
            <rFont val="Tahoma"/>
            <family val="2"/>
          </rPr>
          <t xml:space="preserve"> e arraste a fórmula para baixo para preencher as demais linhas.</t>
        </r>
      </text>
    </comment>
    <comment ref="B10" authorId="0" shapeId="0">
      <text>
        <r>
          <rPr>
            <b/>
            <sz val="9"/>
            <color indexed="81"/>
            <rFont val="Tahoma"/>
            <family val="2"/>
          </rPr>
          <t>Campo de preenchimento automático.</t>
        </r>
        <r>
          <rPr>
            <sz val="9"/>
            <color indexed="81"/>
            <rFont val="Tahoma"/>
            <family val="2"/>
          </rPr>
          <t xml:space="preserve"> Selecione a célula </t>
        </r>
        <r>
          <rPr>
            <b/>
            <sz val="9"/>
            <color indexed="81"/>
            <rFont val="Tahoma"/>
            <family val="2"/>
          </rPr>
          <t xml:space="preserve">B13 </t>
        </r>
        <r>
          <rPr>
            <sz val="9"/>
            <color indexed="81"/>
            <rFont val="Tahoma"/>
            <family val="2"/>
          </rPr>
          <t>e arraste a fórmula para baixo para preencher as demais linhas.</t>
        </r>
      </text>
    </comment>
    <comment ref="C10" authorId="0" shapeId="0">
      <text>
        <r>
          <rPr>
            <b/>
            <sz val="9"/>
            <color indexed="81"/>
            <rFont val="Tahoma"/>
            <family val="2"/>
          </rPr>
          <t xml:space="preserve">Campo de preenchimento automático. </t>
        </r>
        <r>
          <rPr>
            <sz val="9"/>
            <color indexed="81"/>
            <rFont val="Tahoma"/>
            <family val="2"/>
          </rPr>
          <t xml:space="preserve">Selecione a célula </t>
        </r>
        <r>
          <rPr>
            <b/>
            <sz val="9"/>
            <color indexed="81"/>
            <rFont val="Tahoma"/>
            <family val="2"/>
          </rPr>
          <t>C13</t>
        </r>
        <r>
          <rPr>
            <sz val="9"/>
            <color indexed="81"/>
            <rFont val="Tahoma"/>
            <family val="2"/>
          </rPr>
          <t xml:space="preserve"> e arraste a fórmula para baixo para preencher as demais linhas.
</t>
        </r>
      </text>
    </comment>
    <comment ref="D10" authorId="0" shapeId="0">
      <text>
        <r>
          <rPr>
            <b/>
            <sz val="9"/>
            <color indexed="81"/>
            <rFont val="Tahoma"/>
            <family val="2"/>
          </rPr>
          <t xml:space="preserve">Campo de preenchimento automático. </t>
        </r>
        <r>
          <rPr>
            <sz val="9"/>
            <color indexed="81"/>
            <rFont val="Tahoma"/>
            <family val="2"/>
          </rPr>
          <t>Selecione a célula</t>
        </r>
        <r>
          <rPr>
            <b/>
            <sz val="9"/>
            <color indexed="81"/>
            <rFont val="Tahoma"/>
            <family val="2"/>
          </rPr>
          <t xml:space="preserve"> D13 </t>
        </r>
        <r>
          <rPr>
            <sz val="9"/>
            <color indexed="81"/>
            <rFont val="Tahoma"/>
            <family val="2"/>
          </rPr>
          <t>e arraste a fórmula para baixo para preencher as demais linhas.</t>
        </r>
        <r>
          <rPr>
            <b/>
            <sz val="9"/>
            <color indexed="81"/>
            <rFont val="Tahoma"/>
            <family val="2"/>
          </rPr>
          <t xml:space="preserve">
</t>
        </r>
      </text>
    </comment>
    <comment ref="E11" authorId="0" shapeId="0">
      <text>
        <r>
          <rPr>
            <b/>
            <sz val="9"/>
            <color indexed="81"/>
            <rFont val="Tahoma"/>
            <family val="2"/>
          </rPr>
          <t xml:space="preserve">Campo de preenchimento automático. </t>
        </r>
        <r>
          <rPr>
            <sz val="9"/>
            <color indexed="81"/>
            <rFont val="Tahoma"/>
            <family val="2"/>
          </rPr>
          <t>Quantidade.</t>
        </r>
        <r>
          <rPr>
            <b/>
            <sz val="9"/>
            <color indexed="81"/>
            <rFont val="Tahoma"/>
            <family val="2"/>
          </rPr>
          <t xml:space="preserve"> </t>
        </r>
        <r>
          <rPr>
            <sz val="9"/>
            <color indexed="81"/>
            <rFont val="Tahoma"/>
            <family val="2"/>
          </rPr>
          <t xml:space="preserve">Selecione a célula </t>
        </r>
        <r>
          <rPr>
            <b/>
            <sz val="9"/>
            <color indexed="81"/>
            <rFont val="Tahoma"/>
            <family val="2"/>
          </rPr>
          <t>E13</t>
        </r>
        <r>
          <rPr>
            <sz val="9"/>
            <color indexed="81"/>
            <rFont val="Tahoma"/>
            <family val="2"/>
          </rPr>
          <t xml:space="preserve"> e arraste a fórmula para baixo para preencher as demais linhas.</t>
        </r>
        <r>
          <rPr>
            <b/>
            <sz val="9"/>
            <color indexed="81"/>
            <rFont val="Tahoma"/>
            <family val="2"/>
          </rPr>
          <t xml:space="preserve">
</t>
        </r>
      </text>
    </comment>
    <comment ref="F11" authorId="0" shapeId="0">
      <text>
        <r>
          <rPr>
            <b/>
            <sz val="9"/>
            <color indexed="81"/>
            <rFont val="Tahoma"/>
            <family val="2"/>
          </rPr>
          <t xml:space="preserve">Campo de preenchimento automático. </t>
        </r>
        <r>
          <rPr>
            <sz val="9"/>
            <color indexed="81"/>
            <rFont val="Tahoma"/>
            <family val="2"/>
          </rPr>
          <t xml:space="preserve">Unidade de Medida. Selecione a célula </t>
        </r>
        <r>
          <rPr>
            <b/>
            <sz val="9"/>
            <color indexed="81"/>
            <rFont val="Tahoma"/>
            <family val="2"/>
          </rPr>
          <t>F13</t>
        </r>
        <r>
          <rPr>
            <sz val="9"/>
            <color indexed="81"/>
            <rFont val="Tahoma"/>
            <family val="2"/>
          </rPr>
          <t xml:space="preserve"> e arraste a fórmula para baixo para preencher as demais linhas.</t>
        </r>
      </text>
    </comment>
    <comment ref="G11" authorId="0" shapeId="0">
      <text>
        <r>
          <rPr>
            <b/>
            <sz val="9"/>
            <color indexed="81"/>
            <rFont val="Tahoma"/>
            <family val="2"/>
          </rPr>
          <t>Campo de preenchimento obrigatório.</t>
        </r>
        <r>
          <rPr>
            <sz val="9"/>
            <color indexed="81"/>
            <rFont val="Tahoma"/>
            <family val="2"/>
          </rPr>
          <t xml:space="preserve"> 
Informar o preço unitário com BDI proposto para o item. O valor preenchido será sempre arredondado para três casas decimais após a vírgula.
Quando o </t>
        </r>
        <r>
          <rPr>
            <b/>
            <sz val="9"/>
            <color indexed="81"/>
            <rFont val="Tahoma"/>
            <family val="2"/>
          </rPr>
          <t xml:space="preserve">Tipo de Licitação </t>
        </r>
        <r>
          <rPr>
            <sz val="9"/>
            <color indexed="81"/>
            <rFont val="Tahoma"/>
            <family val="2"/>
          </rPr>
          <t>for</t>
        </r>
        <r>
          <rPr>
            <b/>
            <sz val="9"/>
            <color indexed="81"/>
            <rFont val="Tahoma"/>
            <family val="2"/>
          </rPr>
          <t xml:space="preserve"> Maior Desconto,</t>
        </r>
        <r>
          <rPr>
            <sz val="9"/>
            <color indexed="81"/>
            <rFont val="Tahoma"/>
            <family val="2"/>
          </rPr>
          <t xml:space="preserve"> inserir a fórmula </t>
        </r>
        <r>
          <rPr>
            <b/>
            <sz val="9"/>
            <color indexed="81"/>
            <rFont val="Tahoma"/>
            <family val="2"/>
          </rPr>
          <t xml:space="preserve">='Orçamento-base'!J13*(1-K13) </t>
        </r>
        <r>
          <rPr>
            <sz val="9"/>
            <color indexed="81"/>
            <rFont val="Tahoma"/>
            <family val="2"/>
          </rPr>
          <t xml:space="preserve">na célula </t>
        </r>
        <r>
          <rPr>
            <b/>
            <sz val="9"/>
            <color indexed="81"/>
            <rFont val="Tahoma"/>
            <family val="2"/>
          </rPr>
          <t>G13</t>
        </r>
        <r>
          <rPr>
            <sz val="9"/>
            <color indexed="81"/>
            <rFont val="Tahoma"/>
            <family val="2"/>
          </rPr>
          <t xml:space="preserve">.
</t>
        </r>
      </text>
    </comment>
    <comment ref="H11" authorId="0" shapeId="0">
      <text>
        <r>
          <rPr>
            <b/>
            <sz val="9"/>
            <color indexed="81"/>
            <rFont val="Tahoma"/>
            <family val="2"/>
          </rPr>
          <t xml:space="preserve">Campo de preenchimento automático. </t>
        </r>
        <r>
          <rPr>
            <sz val="9"/>
            <color indexed="81"/>
            <rFont val="Tahoma"/>
            <family val="2"/>
          </rPr>
          <t xml:space="preserve">Preço total proposto para o item. Selecione a célula </t>
        </r>
        <r>
          <rPr>
            <b/>
            <sz val="9"/>
            <color indexed="81"/>
            <rFont val="Tahoma"/>
            <family val="2"/>
          </rPr>
          <t>H13</t>
        </r>
        <r>
          <rPr>
            <sz val="9"/>
            <color indexed="81"/>
            <rFont val="Tahoma"/>
            <family val="2"/>
          </rPr>
          <t xml:space="preserve"> e arraste a fórmula para baixo para preencher as demais linhas.</t>
        </r>
      </text>
    </comment>
    <comment ref="I11" authorId="0" shapeId="0">
      <text>
        <r>
          <rPr>
            <b/>
            <sz val="9"/>
            <color indexed="81"/>
            <rFont val="Tahoma"/>
            <family val="2"/>
          </rPr>
          <t xml:space="preserve">Obrigatório para Obras e Serviços de Engenharia. 
</t>
        </r>
        <r>
          <rPr>
            <sz val="9"/>
            <color indexed="81"/>
            <rFont val="Tahoma"/>
            <family val="2"/>
          </rPr>
          <t xml:space="preserve">Percentual de BDI proposto para o item. Quando o BDI for único para todos os itens, basta preencher o primeiro item e arrastar para os demais.
</t>
        </r>
      </text>
    </comment>
    <comment ref="J11" authorId="0" shapeId="0">
      <text>
        <r>
          <rPr>
            <b/>
            <sz val="9"/>
            <color indexed="81"/>
            <rFont val="Tahoma"/>
            <family val="2"/>
          </rPr>
          <t xml:space="preserve">Obrigatório para Obras e Serviços de Engenharia. </t>
        </r>
        <r>
          <rPr>
            <sz val="9"/>
            <color indexed="81"/>
            <rFont val="Tahoma"/>
            <family val="2"/>
          </rPr>
          <t xml:space="preserve">
Percentual de Encargos Sociais proposto para o item. Quando o percentual de encargos sociais for único para todos os itens, basta preencher o primeiro item e arrastar para os demais.</t>
        </r>
      </text>
    </comment>
    <comment ref="K11" authorId="0" shapeId="0">
      <text>
        <r>
          <rPr>
            <b/>
            <sz val="9"/>
            <color indexed="81"/>
            <rFont val="Tahoma"/>
            <family val="2"/>
          </rPr>
          <t xml:space="preserve">Campo de preenchimento obrigatório quando o Tipo de Licitação for Maior Desconto.
</t>
        </r>
        <r>
          <rPr>
            <sz val="9"/>
            <color indexed="81"/>
            <rFont val="Tahoma"/>
            <family val="2"/>
          </rPr>
          <t>Percentual de desconto da proposta. Se o percentual for único para toda a proposta, basta preencher o primeiro item e arrastar para os demais.</t>
        </r>
      </text>
    </comment>
    <comment ref="L11" authorId="0" shapeId="0">
      <text>
        <r>
          <rPr>
            <b/>
            <sz val="9"/>
            <color indexed="81"/>
            <rFont val="Tahoma"/>
            <family val="2"/>
          </rPr>
          <t xml:space="preserve">Campo de preenchimento obrigatório. 
</t>
        </r>
        <r>
          <rPr>
            <sz val="9"/>
            <color indexed="81"/>
            <rFont val="Tahoma"/>
            <family val="2"/>
          </rPr>
          <t>Informar o preço unitário proposto de MATERIAL incluindo o BDI. O valor preenchido será sempre arredondado para quatro casas decimais após a vírgula.</t>
        </r>
        <r>
          <rPr>
            <b/>
            <sz val="9"/>
            <color indexed="81"/>
            <rFont val="Tahoma"/>
            <family val="2"/>
          </rPr>
          <t xml:space="preserve">
</t>
        </r>
        <r>
          <rPr>
            <sz val="9"/>
            <color indexed="81"/>
            <rFont val="Tahoma"/>
            <family val="2"/>
          </rPr>
          <t xml:space="preserve">
</t>
        </r>
      </text>
    </comment>
    <comment ref="M11" authorId="0" shapeId="0">
      <text>
        <r>
          <rPr>
            <b/>
            <sz val="9"/>
            <color indexed="81"/>
            <rFont val="Tahoma"/>
            <family val="2"/>
          </rPr>
          <t xml:space="preserve">Campo de preenchimento obrigatório. 
</t>
        </r>
        <r>
          <rPr>
            <sz val="9"/>
            <color indexed="81"/>
            <rFont val="Tahoma"/>
            <family val="2"/>
          </rPr>
          <t>Informar o preço unitário proposto de MÃO DE OBRA incluindo o BDI. O valor preenchido será sempre arredondado para quatro casas decimais após a vírgula.</t>
        </r>
        <r>
          <rPr>
            <b/>
            <sz val="9"/>
            <color indexed="81"/>
            <rFont val="Tahoma"/>
            <family val="2"/>
          </rPr>
          <t xml:space="preserve">
</t>
        </r>
        <r>
          <rPr>
            <sz val="9"/>
            <color indexed="81"/>
            <rFont val="Tahoma"/>
            <family val="2"/>
          </rPr>
          <t xml:space="preserve">
</t>
        </r>
      </text>
    </comment>
  </commentList>
</comments>
</file>

<file path=xl/sharedStrings.xml><?xml version="1.0" encoding="utf-8"?>
<sst xmlns="http://schemas.openxmlformats.org/spreadsheetml/2006/main" count="16300" uniqueCount="4450">
  <si>
    <t>Modalidade</t>
  </si>
  <si>
    <t>Modalidades</t>
  </si>
  <si>
    <t>Chamamento Público</t>
  </si>
  <si>
    <t>Concorrência</t>
  </si>
  <si>
    <t>Convite</t>
  </si>
  <si>
    <t>Pregão Eletrônico</t>
  </si>
  <si>
    <t>Pregão Presencial</t>
  </si>
  <si>
    <t>Tomada de Preços</t>
  </si>
  <si>
    <t>Concurso</t>
  </si>
  <si>
    <t>Regras Internacionais</t>
  </si>
  <si>
    <t>metro</t>
  </si>
  <si>
    <t>metro quadrado</t>
  </si>
  <si>
    <t>metro cúbico</t>
  </si>
  <si>
    <t>litro</t>
  </si>
  <si>
    <t>grama</t>
  </si>
  <si>
    <t>tonelada</t>
  </si>
  <si>
    <t>quilograma</t>
  </si>
  <si>
    <t>unidade</t>
  </si>
  <si>
    <t>caixa</t>
  </si>
  <si>
    <t>pacote</t>
  </si>
  <si>
    <t>adubos/corretivos do solo</t>
  </si>
  <si>
    <t>alimentacao humana - laticinios e correlatos</t>
  </si>
  <si>
    <t>alimentacao humana - prod.especial/manipulados/pre-elaborado</t>
  </si>
  <si>
    <t>alimentacao humana - prod.origem animal in natura</t>
  </si>
  <si>
    <t>alimentacao humana - produtos de origem vegetal in natura</t>
  </si>
  <si>
    <t>alimentacao humana - produtos de panificacao</t>
  </si>
  <si>
    <t>alimentacao humana - produtos nao pereciveis</t>
  </si>
  <si>
    <t>alimentacao humana: enteral/oral</t>
  </si>
  <si>
    <t>alimentacao humana: produtos coloniais</t>
  </si>
  <si>
    <t>alimentacao humana-prod.origem animal embutidos</t>
  </si>
  <si>
    <t>animais</t>
  </si>
  <si>
    <t>aquisição de imoveis</t>
  </si>
  <si>
    <t>arames/telas</t>
  </si>
  <si>
    <t>armamentos/explosivos/municoes</t>
  </si>
  <si>
    <t>bandeiras/flamulas/acessorios</t>
  </si>
  <si>
    <t>bombas/motobombas/compressores/componentes/acessorios</t>
  </si>
  <si>
    <t>botijoes/instalacoes industriais de gas glp</t>
  </si>
  <si>
    <t>calcados/bolsas/malas/mochila (exceto de seguranca)</t>
  </si>
  <si>
    <t>colchoes/colchonetes/travesseiros/almofadas/revestimentos</t>
  </si>
  <si>
    <t>combustiveis/lubrificantes/derivados de petroleo</t>
  </si>
  <si>
    <t>componentes p/equipamentos eletricos/eletronicos</t>
  </si>
  <si>
    <t>defensivos agricolas/domesticos</t>
  </si>
  <si>
    <t>diagnostica</t>
  </si>
  <si>
    <t>eletrodomesticos</t>
  </si>
  <si>
    <t>elevadores/pontes rolantes/guindastes/talhas</t>
  </si>
  <si>
    <t>embalagens em geral/cordas/barbantes/fitas (exceto p/med.)</t>
  </si>
  <si>
    <t>equipamentos e gases uso hopitalar/laboratorial/industrial</t>
  </si>
  <si>
    <t>equipamentos eletricos p/oficinas (uso geral)</t>
  </si>
  <si>
    <t>equipamentos p/controle de pessoal</t>
  </si>
  <si>
    <t>equipamentos p/geracao/distribuicao de energia eletrica</t>
  </si>
  <si>
    <t>equipamentos p/informatica</t>
  </si>
  <si>
    <t>equipamentos p/lancamentos/pouso/manobras de aeronaves</t>
  </si>
  <si>
    <t>equipamentos/acessorios p/acampamento</t>
  </si>
  <si>
    <t>equipamentos/acessorios p/transporte de mercadorias</t>
  </si>
  <si>
    <t>equipamentos/componentes/acessorios p/climatizacao</t>
  </si>
  <si>
    <t>equipamentos/componentes/acessorios p/medicao</t>
  </si>
  <si>
    <t>equipamentos/componentes/acessorios p/radiodifusao</t>
  </si>
  <si>
    <t>equipamentos/componentes/acessorios p/radiotelecomunicacao</t>
  </si>
  <si>
    <t>equipamentos/componentes/acessorios p/solda (em geral)</t>
  </si>
  <si>
    <t>equipamentos/componentes/acessorios p/telefonia</t>
  </si>
  <si>
    <t>equipamentos/materiais de seguranca e protecao</t>
  </si>
  <si>
    <t>equipamentos/materiais esportivos</t>
  </si>
  <si>
    <t>equipamentos/materiais medico-hospitalares/enfermagem</t>
  </si>
  <si>
    <t>equipamentos/materiais odontologicos</t>
  </si>
  <si>
    <t>equipamentos/materiais p/construcao civil</t>
  </si>
  <si>
    <t>equipamentos/materiais p/escritorio/escola/artes plasticas</t>
  </si>
  <si>
    <t>equipamentos/materiais p/industria farmaceutica</t>
  </si>
  <si>
    <t>equipamentos/materiais p/instalacoes eletricas</t>
  </si>
  <si>
    <t>equipamentos/materiais p/irrigacao</t>
  </si>
  <si>
    <t>equipamentos/materiais p/laboratorio</t>
  </si>
  <si>
    <t>equipamentos/materiais p/limpeza/higiene (uso geral)</t>
  </si>
  <si>
    <t>equipamentos/materiais p/microfilmagem</t>
  </si>
  <si>
    <t>equipamentos/materiais p/recreacao/deficientes</t>
  </si>
  <si>
    <t>equipamentos/materiais/acessorios p/projecao/video/foto/som</t>
  </si>
  <si>
    <t>equipamentos/materiais/acessorios p/uso comercial/industrial</t>
  </si>
  <si>
    <t>equipamentos/materiais/medicamentos veterinarios</t>
  </si>
  <si>
    <t>equipamentos/materiais/suprimentos tratamento de agua/esgoto</t>
  </si>
  <si>
    <t>equipamentos/pecas/aces. p/constr./conserv. rodovias/portos</t>
  </si>
  <si>
    <t>equipamentos/pecas/acessorios p/agricultura/pecuaria e pesca</t>
  </si>
  <si>
    <t>equipamentos/pecas/acessorios p/ajardinamento</t>
  </si>
  <si>
    <t>equipamentos/pecas/acessorios p/mineracao/escavacao</t>
  </si>
  <si>
    <t>equipamentos/pecas/acessorios p/navegacao</t>
  </si>
  <si>
    <t>equipamentos/pecas/materiais/acessorios p/conserv. veiculos</t>
  </si>
  <si>
    <t>equip./materiais p/instalacoes hidrosanitarias e gas natural</t>
  </si>
  <si>
    <t>feramentas manuais (uso geral)</t>
  </si>
  <si>
    <t>ferragens/abrasivos</t>
  </si>
  <si>
    <t>forragens e outros alimentos p/animais</t>
  </si>
  <si>
    <t>instrumentos musicais/componentes/acessorios</t>
  </si>
  <si>
    <t>livros/publicacoes/revistas</t>
  </si>
  <si>
    <t>madeiras em geral</t>
  </si>
  <si>
    <t>maquinas p/autenticar/registrar/franquear e similares</t>
  </si>
  <si>
    <t>materiais de armarinho/aviamentos</t>
  </si>
  <si>
    <t>materiais p/cama/mesa/banho</t>
  </si>
  <si>
    <t>materiais p/decoracao de interiores</t>
  </si>
  <si>
    <t>materiais p/escritório</t>
  </si>
  <si>
    <t>materiais p/higiene pessoal/profilaxia</t>
  </si>
  <si>
    <t>materiais/ suprimentos p/informatica</t>
  </si>
  <si>
    <t>materiais/acessorios/pecas fundidas</t>
  </si>
  <si>
    <t>materia-prima plastica/sintetica/borracha/derivados</t>
  </si>
  <si>
    <t>materia-prima p/metalurgia</t>
  </si>
  <si>
    <t>medicamentos de uso humano</t>
  </si>
  <si>
    <t>medicamentos de uso humano - especiais</t>
  </si>
  <si>
    <t>medicamentos de uso humano - excepcionais</t>
  </si>
  <si>
    <t>medicamentos de uso humano - genericos</t>
  </si>
  <si>
    <t>medicamentos importados (uso humano)</t>
  </si>
  <si>
    <t>moveis/estofados/componentes em geral</t>
  </si>
  <si>
    <t>obras de arte/objetos decorativos</t>
  </si>
  <si>
    <t>papel/papelao/cartao/cartolina</t>
  </si>
  <si>
    <t>pneus/camaras/protetores/materiais p/consertos</t>
  </si>
  <si>
    <t>produtos quimicos de limpeza/higiene</t>
  </si>
  <si>
    <t>sementes/mudas de plantas</t>
  </si>
  <si>
    <t>servicos: alimentacao</t>
  </si>
  <si>
    <t>servicos: analises clinicas/laborat. e exames medicos/odont.</t>
  </si>
  <si>
    <t>servicos: bilheteria / estacionamento</t>
  </si>
  <si>
    <t>servicos: contratacao instituicao de ensino superior</t>
  </si>
  <si>
    <t>servicos: contratacao parceria/invest./arrend/merchandising</t>
  </si>
  <si>
    <t>serviços: credenciamento de serviços de educação</t>
  </si>
  <si>
    <t>serviços: credenciamento de serviços de saúde</t>
  </si>
  <si>
    <t>serviços de engenharia/obras: edificações</t>
  </si>
  <si>
    <t>serviços de engenharia/obras: infraestrutura de energia</t>
  </si>
  <si>
    <t>serviços de engenharia/obras: inst. elétricas, hidráulicas e outras inst. em construções</t>
  </si>
  <si>
    <t>serviços de engenharia/obras: obras portuárias, marítimas e fluviais</t>
  </si>
  <si>
    <t>serviços de engenharia/obras: obras-de-arte-especiais</t>
  </si>
  <si>
    <t>serviços de engenharia/obras: resíduos sólidos</t>
  </si>
  <si>
    <t>serviços de engenharia/obras: rodovias, ferrovias e aeroportos</t>
  </si>
  <si>
    <t>serviços de engenharia/obras: saneamento</t>
  </si>
  <si>
    <t>serviços de engenharia/obras: serviços especializados para construção</t>
  </si>
  <si>
    <t>serviços de engenharia/obras: serviços técnicos de engenharia e arquitetura</t>
  </si>
  <si>
    <t>serviços de engenharia/obras: urbanização</t>
  </si>
  <si>
    <t>servicos: fornecimento de vales/tickets</t>
  </si>
  <si>
    <t>servicos: graficos/similares</t>
  </si>
  <si>
    <t>servicos: hotelaria/agencias de viagem e turismo</t>
  </si>
  <si>
    <t>servicos: informatica-software/hardware</t>
  </si>
  <si>
    <t>servicos: insignias/brasoes/escudos/medalhas/trofeus/brindes</t>
  </si>
  <si>
    <t>serviços: locacao de imoveis</t>
  </si>
  <si>
    <t>servicos: locacao de veiculos, equipamentos e aeronaves</t>
  </si>
  <si>
    <t>servicos: manutencao de veiculos, equipamentos e aeronaves</t>
  </si>
  <si>
    <t>servicos: manut/equip/escrit/eletrodomesticos/refrigeracao</t>
  </si>
  <si>
    <t>servicos: orteses/proteses</t>
  </si>
  <si>
    <t>servicos: seguros</t>
  </si>
  <si>
    <t>servicos: serralheria/marcen./carpin./metalurgica/fundicao</t>
  </si>
  <si>
    <t>servicos: som, imagem e programacao visual</t>
  </si>
  <si>
    <t>servicos técnicos: projetos/auditorias/ consultorias/assessorias</t>
  </si>
  <si>
    <t>servicos: terceirizacao de mao-de-obra</t>
  </si>
  <si>
    <t>servicos: terceirizacao de mao-de-obra especializada</t>
  </si>
  <si>
    <t>servicos: transporte de cargas e passageiros</t>
  </si>
  <si>
    <t>servicos: vigilancia/seguranca/transporte de valores</t>
  </si>
  <si>
    <t>utensilios e materiais descartaveis p/copa/cozinha</t>
  </si>
  <si>
    <t>veiculos</t>
  </si>
  <si>
    <t>vestuarios/uniformes (exceto vestuario de seguranca)</t>
  </si>
  <si>
    <t>vidros planos/espelhos</t>
  </si>
  <si>
    <t xml:space="preserve">N° </t>
  </si>
  <si>
    <t xml:space="preserve">Ano </t>
  </si>
  <si>
    <t>Descrição do Objeto</t>
  </si>
  <si>
    <t>*Campos de preenchimento obrigatório</t>
  </si>
  <si>
    <t>Preço Total Estimado</t>
  </si>
  <si>
    <t>Descrição do item*</t>
  </si>
  <si>
    <t>Qtd.*</t>
  </si>
  <si>
    <t>Unid.*</t>
  </si>
  <si>
    <t>Preço unitário (R$)*</t>
  </si>
  <si>
    <t>Preço Total (R$)</t>
  </si>
  <si>
    <t>Modalidade*</t>
  </si>
  <si>
    <t>N° *</t>
  </si>
  <si>
    <t>Ano *</t>
  </si>
  <si>
    <t>Valor do lote (R$)</t>
  </si>
  <si>
    <t>Estimativa</t>
  </si>
  <si>
    <t>% BDI**</t>
  </si>
  <si>
    <t>% Encargos Sociais**</t>
  </si>
  <si>
    <t>Código de Referência**</t>
  </si>
  <si>
    <t>Tipo de Objeto</t>
  </si>
  <si>
    <t>Obras e Serviços de Engenharia</t>
  </si>
  <si>
    <t>Proposta</t>
  </si>
  <si>
    <t>Preço Total Proposto</t>
  </si>
  <si>
    <t xml:space="preserve">CNPJ </t>
  </si>
  <si>
    <t xml:space="preserve">Órgão </t>
  </si>
  <si>
    <t>Órgão</t>
  </si>
  <si>
    <t>Família</t>
  </si>
  <si>
    <t>Subfamília</t>
  </si>
  <si>
    <t>CNPJ *</t>
  </si>
  <si>
    <t>aditivos e acessorios para microbiologia</t>
  </si>
  <si>
    <t>meios de cultura</t>
  </si>
  <si>
    <t>abaixador de lingua</t>
  </si>
  <si>
    <t>afastadores</t>
  </si>
  <si>
    <t>antropometros</t>
  </si>
  <si>
    <t>Descrição</t>
  </si>
  <si>
    <t>tinta para carimbos</t>
  </si>
  <si>
    <t>equipamentos p/escritorio</t>
  </si>
  <si>
    <t>equipamentos p/reprografia/grafica/copiadoras</t>
  </si>
  <si>
    <t>equipamentos didaticos/ensino/treinamento</t>
  </si>
  <si>
    <t>filmes p/ plastificacao</t>
  </si>
  <si>
    <t>materiais/suprimentos p/equipamentos de escritorio</t>
  </si>
  <si>
    <t>materiais permanentes p/escritorio</t>
  </si>
  <si>
    <t>materiais de consumo p/escritorio</t>
  </si>
  <si>
    <t>materiais permanentes didaticos/escolares/desenho tecnico</t>
  </si>
  <si>
    <t>materiais de consumo didaticos/escolares/desenho tecnico</t>
  </si>
  <si>
    <t>materiais p/encadernacao/envelopamento</t>
  </si>
  <si>
    <t>materiais p/arquivamento</t>
  </si>
  <si>
    <t>materiais de consumo graficos</t>
  </si>
  <si>
    <t>pinceis profissional</t>
  </si>
  <si>
    <t>auditoria</t>
  </si>
  <si>
    <t>assessoria em geral</t>
  </si>
  <si>
    <t>consultoria em geral</t>
  </si>
  <si>
    <t>desenho</t>
  </si>
  <si>
    <t>estudo / analise de medicamentos</t>
  </si>
  <si>
    <t>maqueteira</t>
  </si>
  <si>
    <t>projetos em geral</t>
  </si>
  <si>
    <t xml:space="preserve">aterro sanitário </t>
  </si>
  <si>
    <t>coleta de resíduos sólidos urbanos (rsu)</t>
  </si>
  <si>
    <t>coleta e transporte de resíduos sólidos de serviços de saúde (rsss)</t>
  </si>
  <si>
    <t>coleta seletiva</t>
  </si>
  <si>
    <t>disposição final de resíduos sólidos de serviços de saúde (rsss)</t>
  </si>
  <si>
    <t>disposição final de resíduos sólidos urbanos (rsu)</t>
  </si>
  <si>
    <t>estação de transbordo</t>
  </si>
  <si>
    <t xml:space="preserve">estação/central de tratamento de resíduos </t>
  </si>
  <si>
    <t>recuperação de área degradada</t>
  </si>
  <si>
    <t>transporte de resíduos sólidos urbanos (rsu)</t>
  </si>
  <si>
    <t>triagem de resíduos sólidos urbanos (rsu)</t>
  </si>
  <si>
    <t>unidade de triagem</t>
  </si>
  <si>
    <t>outro serviço de resíduos sólidos</t>
  </si>
  <si>
    <t>administrativo</t>
  </si>
  <si>
    <t>albergue/abrigo</t>
  </si>
  <si>
    <t>auditório/teatro</t>
  </si>
  <si>
    <t>creas/cras</t>
  </si>
  <si>
    <t>delegacia</t>
  </si>
  <si>
    <t>depósito/pavilhão</t>
  </si>
  <si>
    <t>edifício-garagem</t>
  </si>
  <si>
    <t>escola/creche</t>
  </si>
  <si>
    <t>estação/terminal de passageiros</t>
  </si>
  <si>
    <t>ginásio de esportes/estádio</t>
  </si>
  <si>
    <t>habitação</t>
  </si>
  <si>
    <t>hospital</t>
  </si>
  <si>
    <t>laboratório</t>
  </si>
  <si>
    <t>museu</t>
  </si>
  <si>
    <t>posto de saúde/ubs</t>
  </si>
  <si>
    <t>praça de pedágio/postos de pesagem</t>
  </si>
  <si>
    <t>presídio/penitenciária</t>
  </si>
  <si>
    <t>restaurante (popular)</t>
  </si>
  <si>
    <t>outra obra/serviço de edificações</t>
  </si>
  <si>
    <t>ferrovias de superfície ou subterrâneas, inclusive para metropolitanos</t>
  </si>
  <si>
    <t>pista aeroportuária</t>
  </si>
  <si>
    <t>rodovias e vias rurais pavimentadas</t>
  </si>
  <si>
    <t xml:space="preserve">sinalização vertical em rodovias e aeroportos </t>
  </si>
  <si>
    <t>vias rurais não pavimentadas</t>
  </si>
  <si>
    <t>outra obra de infraestrutura rodoviária/ferroviária/aeroportuária</t>
  </si>
  <si>
    <t>passarela</t>
  </si>
  <si>
    <t>ponte</t>
  </si>
  <si>
    <t>túnel</t>
  </si>
  <si>
    <t>viaduto / elevada</t>
  </si>
  <si>
    <t>outra obra-de-arte-especiais</t>
  </si>
  <si>
    <t>ciclovia</t>
  </si>
  <si>
    <t>iluminação pública</t>
  </si>
  <si>
    <t>infraestrutura urbana (loteamentos)</t>
  </si>
  <si>
    <t>paisagismo</t>
  </si>
  <si>
    <t>passeios públicos (calçadas)</t>
  </si>
  <si>
    <t>pavimentação asfáltica em vias urbanas</t>
  </si>
  <si>
    <t xml:space="preserve">pavimentação em bloco de concreto </t>
  </si>
  <si>
    <t>pavimentação em concreto de cimento portland em vias urbanas</t>
  </si>
  <si>
    <t>pavimentação em paralelepípedo</t>
  </si>
  <si>
    <t>pavimentação em pedra irregular</t>
  </si>
  <si>
    <t>praças, parques e áreas de lazer</t>
  </si>
  <si>
    <t>sinalização horizontal de vias urbanas</t>
  </si>
  <si>
    <t>sinalização semafórica</t>
  </si>
  <si>
    <t>sinalização vertical de vias urbanas</t>
  </si>
  <si>
    <t>vias urbanas não pavimentadas</t>
  </si>
  <si>
    <t>outra obra/serviço em via urbana</t>
  </si>
  <si>
    <t>barragem e represa para geração de energia</t>
  </si>
  <si>
    <t xml:space="preserve">estação e subestação de energia elétrica </t>
  </si>
  <si>
    <t>gasoduto</t>
  </si>
  <si>
    <t>mineroduto</t>
  </si>
  <si>
    <t>oleoduto</t>
  </si>
  <si>
    <t>rede de distribuição de energia elétrica</t>
  </si>
  <si>
    <t>rede de transmissão de energia elétrica</t>
  </si>
  <si>
    <t>usina hidrelétrica, eólica, nuclear, termelétrica, etc.</t>
  </si>
  <si>
    <t>outra obra/serviço de infraestrutura de energia</t>
  </si>
  <si>
    <t>barragem para captação de água</t>
  </si>
  <si>
    <t>adutora</t>
  </si>
  <si>
    <t>canal/galeria</t>
  </si>
  <si>
    <t>coleta e transporte de lodo/esgoto</t>
  </si>
  <si>
    <t>estação de bombeamento de água</t>
  </si>
  <si>
    <t>estação de bombeamento de esgoto</t>
  </si>
  <si>
    <t>estação de captação de água</t>
  </si>
  <si>
    <t xml:space="preserve">estação de tratamento de água </t>
  </si>
  <si>
    <t xml:space="preserve">estação de tratamento de esgoto </t>
  </si>
  <si>
    <t>fossa séptica/sumidouro</t>
  </si>
  <si>
    <t>perfuração/construção de poço de água</t>
  </si>
  <si>
    <t>rede coletora</t>
  </si>
  <si>
    <t>rede de distribuição</t>
  </si>
  <si>
    <t>rede de drenagem</t>
  </si>
  <si>
    <t>reservatório</t>
  </si>
  <si>
    <t>outra obra/serviço de saneamento</t>
  </si>
  <si>
    <t>aterro hidráulico</t>
  </si>
  <si>
    <t>barragem, represa e diques para navegação</t>
  </si>
  <si>
    <t>dragagem</t>
  </si>
  <si>
    <t>eclusas e canais de navegação</t>
  </si>
  <si>
    <t>emissário submarino</t>
  </si>
  <si>
    <t>enrocamentos</t>
  </si>
  <si>
    <t>hidrovia</t>
  </si>
  <si>
    <t>instalação de cabos submarinos</t>
  </si>
  <si>
    <t>instalações portuárias</t>
  </si>
  <si>
    <t>portos e marinas</t>
  </si>
  <si>
    <t>outra obra portuária, marítima ou fluvial</t>
  </si>
  <si>
    <t>cercamento</t>
  </si>
  <si>
    <t>contenção de taludes e encostas/muros de arrimo</t>
  </si>
  <si>
    <t>cortina atirantada</t>
  </si>
  <si>
    <t>demolições e implosões</t>
  </si>
  <si>
    <t>derrocamento (desmonte de rocha)</t>
  </si>
  <si>
    <t>fundações</t>
  </si>
  <si>
    <t>montagem e desmontagem de andaimes e plataformas de trabalho</t>
  </si>
  <si>
    <t>montagem e desmontagem de estruturas temporárias</t>
  </si>
  <si>
    <t>montagem e desmontagem de fôrmas para concreto</t>
  </si>
  <si>
    <t>serviços de impermeabilização</t>
  </si>
  <si>
    <t>serviços de reforço e recuperação estrutural</t>
  </si>
  <si>
    <t xml:space="preserve">serviços de terraplenagem </t>
  </si>
  <si>
    <t>sondagens e estudos geotécnicos</t>
  </si>
  <si>
    <t>outro serviço especializado para construção</t>
  </si>
  <si>
    <t>elevadores e escadas rolantes</t>
  </si>
  <si>
    <t>instalações de alarmes, supervisão e automação predial</t>
  </si>
  <si>
    <t>instalações de comunicação de dados e televisão a cabo</t>
  </si>
  <si>
    <t>instalações de controle de acesso e circuito fechado de televisão</t>
  </si>
  <si>
    <t>instalações de eletricidade e iluminação (cabos e instalações elétricas)</t>
  </si>
  <si>
    <t>instalações de gás, fluidos e vapor</t>
  </si>
  <si>
    <t>instalações de prevenção e combate à incêndio (ppci)</t>
  </si>
  <si>
    <t>instalações de refrigeração, climatização e aquecimento</t>
  </si>
  <si>
    <t>instalações de telefonia, de comunicações e sonorização ambiente</t>
  </si>
  <si>
    <t>instalações de ventilação e exaustão</t>
  </si>
  <si>
    <t>instalações hidráulicas e sanitárias</t>
  </si>
  <si>
    <t>sistema de proteção contra descargas atmosféricas (spda)</t>
  </si>
  <si>
    <t>outro serviço de instalações</t>
  </si>
  <si>
    <t>assessorias ou consultorias técnicas</t>
  </si>
  <si>
    <t>auditorias de obras e serviços de engenharia</t>
  </si>
  <si>
    <t>elaboração de anteprojeto</t>
  </si>
  <si>
    <t>elaboração de orçamento</t>
  </si>
  <si>
    <t>elaboração de projeto básico</t>
  </si>
  <si>
    <t>elaboração de projeto executivo</t>
  </si>
  <si>
    <t>ensaios tecnológicos</t>
  </si>
  <si>
    <t>estudos de impacto ambiental-eia/relatório de impacto ambiental-rima</t>
  </si>
  <si>
    <t>estudos de viabilidade técnica e econômica</t>
  </si>
  <si>
    <t>estudos técnicos/elaboração de planos</t>
  </si>
  <si>
    <t>fiscalização, supervisão ou gerenciamento de obras ou serviços</t>
  </si>
  <si>
    <t>georreferenciamento</t>
  </si>
  <si>
    <t>levantamentos aerofotogramétricos</t>
  </si>
  <si>
    <t>levantamentos topográficos, batimétricos e geodésicos</t>
  </si>
  <si>
    <t>licenciamento ambiental</t>
  </si>
  <si>
    <t>maquetes</t>
  </si>
  <si>
    <t>pareceres, perícias e avaliações</t>
  </si>
  <si>
    <t>outros serviços técnicos de engenharia e arquitetura</t>
  </si>
  <si>
    <t>aquisição de vagas ensino fundamental</t>
  </si>
  <si>
    <t>aquisição de vagas ensino médio</t>
  </si>
  <si>
    <t>outros credenciamentos de serviços de educação</t>
  </si>
  <si>
    <t>serviços de clinicas médicas/odontológicas/hospitais</t>
  </si>
  <si>
    <t>serviços de exames laboratoriais/imagem</t>
  </si>
  <si>
    <t>outros credenciamentos de serviços de saúde</t>
  </si>
  <si>
    <t>tratamento e manutencao de agua de piscinas</t>
  </si>
  <si>
    <t>limpeza e higienizacao de reservatorios de agua potavel</t>
  </si>
  <si>
    <t>servicos de nutricao enteral</t>
  </si>
  <si>
    <t>servicos de veterinario/laboratorio</t>
  </si>
  <si>
    <t>servicos tecnico de enfermagem</t>
  </si>
  <si>
    <t>servicos de creche</t>
  </si>
  <si>
    <t>servicos de desinsetizacao e desratizacao de predios</t>
  </si>
  <si>
    <t>servicos de medicina e seguranca do trabalho</t>
  </si>
  <si>
    <t>servicos de condutor fluvial</t>
  </si>
  <si>
    <t>servicos de restauracaoes em geral</t>
  </si>
  <si>
    <t>servicos de operador telecomunicacoes aeronauticas</t>
  </si>
  <si>
    <t>servicos de taquigrafia</t>
  </si>
  <si>
    <t>servicos de apoio maritimo/fluvial</t>
  </si>
  <si>
    <t>servicos de manipulacao/acondic/transp. materiais perigosos</t>
  </si>
  <si>
    <t>servicos de monitoramento revistas/jornais/tv/radio</t>
  </si>
  <si>
    <t>servicos sist. operac. prisionais/penais/educ. correcionais</t>
  </si>
  <si>
    <t>servico de revestimento e impermeabilizacao de pisos/paredes</t>
  </si>
  <si>
    <t>servicos de profissional farmaceutico</t>
  </si>
  <si>
    <t>servicos de regente (maestro)</t>
  </si>
  <si>
    <t>servicos de esterilizacao de produtos hospitalares</t>
  </si>
  <si>
    <t>servico de revest./impermeab. do solo p/ aterro sanitario</t>
  </si>
  <si>
    <t>servico de revestimento em prfv em diques/tanques</t>
  </si>
  <si>
    <t>servicos de afinacoes de pianos</t>
  </si>
  <si>
    <t>servicos auxiliares p/ transporte aereo</t>
  </si>
  <si>
    <t>servicos tecnicos p/ habilitacao de condutores de veiculos</t>
  </si>
  <si>
    <t>servicos de assistencia juridica aos presos e familiares</t>
  </si>
  <si>
    <t>servico tecnico de oper/manut equipamentos de barragem</t>
  </si>
  <si>
    <t>arbitragem/ginastica laboral/recreacao/atividades esportivas</t>
  </si>
  <si>
    <t>medicina preventiva/assistencial/aconselhamento telefonico</t>
  </si>
  <si>
    <t>servicos de limpeza de esgotos sem remocao de residuos</t>
  </si>
  <si>
    <t>carimbos, almofadas e tintas p/ carimbos</t>
  </si>
  <si>
    <t>acessorios limpeza/ferramentas p/ computadores/impressoras</t>
  </si>
  <si>
    <t>acessorios/ micros/impressoras/scanners/ copiadora</t>
  </si>
  <si>
    <t>cartuchos/refis/toners/fitas p/impressoras</t>
  </si>
  <si>
    <t>discos flexiveis/opticos/cds</t>
  </si>
  <si>
    <t>etiquetas auto-adesivas</t>
  </si>
  <si>
    <t>fitas streamers/ lto/ minicassete p/ computadores</t>
  </si>
  <si>
    <t>transparencias p/impressoras</t>
  </si>
  <si>
    <t>centrais de trabalho multifuncional</t>
  </si>
  <si>
    <t>lousa digital</t>
  </si>
  <si>
    <t>drivers</t>
  </si>
  <si>
    <t>disco rigido</t>
  </si>
  <si>
    <t>estabilizadores/no-breaks/short-breaks/fontes alimentacao</t>
  </si>
  <si>
    <t>eq. p/microcomputadores/impressoras</t>
  </si>
  <si>
    <t>equipamentos para sistema de backup</t>
  </si>
  <si>
    <t>hardware/software deficientes fisicos</t>
  </si>
  <si>
    <t>impressoras/ copiadoras</t>
  </si>
  <si>
    <t>licencas</t>
  </si>
  <si>
    <t>memorias de expansao</t>
  </si>
  <si>
    <t>monitores de video</t>
  </si>
  <si>
    <t>mouse</t>
  </si>
  <si>
    <t>microcomputadores</t>
  </si>
  <si>
    <t>monitores de interface</t>
  </si>
  <si>
    <t>notebooks</t>
  </si>
  <si>
    <t>tablets</t>
  </si>
  <si>
    <t>placas</t>
  </si>
  <si>
    <t>scaners</t>
  </si>
  <si>
    <t>softwares</t>
  </si>
  <si>
    <t>servidores</t>
  </si>
  <si>
    <t>dispositivo para guarda de dados e arquivos (storage)</t>
  </si>
  <si>
    <t>terminais/quiosques</t>
  </si>
  <si>
    <t>teclados</t>
  </si>
  <si>
    <t>sistemas videoconferencia/ sistema acesso a dados</t>
  </si>
  <si>
    <t>auxiliares de servicos gerais</t>
  </si>
  <si>
    <t>servicos de portaria/recepcionista</t>
  </si>
  <si>
    <t>servicos de digitadores</t>
  </si>
  <si>
    <t>servicos de telefonista/videofonista</t>
  </si>
  <si>
    <t>servicos de ascensoristas</t>
  </si>
  <si>
    <t>servicos de motoristas</t>
  </si>
  <si>
    <t>servicos de continuos</t>
  </si>
  <si>
    <t>servicos de cozinheiros</t>
  </si>
  <si>
    <t>servicos de eletricistas e mecanicos</t>
  </si>
  <si>
    <t>servico guincho/auto-socorro 24h</t>
  </si>
  <si>
    <t>servicos de lavagem/lubrificacao/troca de oleo e filtros</t>
  </si>
  <si>
    <t>servicos de armazenagem/controle/recebimento/expedicao</t>
  </si>
  <si>
    <t>servicos de limpeza de logradouros e predios</t>
  </si>
  <si>
    <t>servicos de capina/rocado/ajardinamento</t>
  </si>
  <si>
    <t>servicos de lavanderia</t>
  </si>
  <si>
    <t>servicos de tinturaria</t>
  </si>
  <si>
    <t>servicos recolhimento lixo (remocao/transporte/deposito)</t>
  </si>
  <si>
    <t>servicos de ligacao/interrupcao de ramais prediais</t>
  </si>
  <si>
    <t>servicos de escavacao/aterro</t>
  </si>
  <si>
    <t>servicos de leitura/corte e ligacao de hidrometro/cavaletes</t>
  </si>
  <si>
    <t>servicos de teleatendimento</t>
  </si>
  <si>
    <t>servicos de leitura/corte/ligacao medidores urbano/rural</t>
  </si>
  <si>
    <t>servicos de operador de estacao aeronautica</t>
  </si>
  <si>
    <t>servicos de transporte de carga por via maritima</t>
  </si>
  <si>
    <t>servicos de transporte de carga por via terrestre</t>
  </si>
  <si>
    <t>servicos de transporte de carga por via fluvial e lacruste</t>
  </si>
  <si>
    <t>servicos de transporte de carga por via aerea</t>
  </si>
  <si>
    <t>servicos de transporte de carga por via ferroviaria</t>
  </si>
  <si>
    <t>servicos de transporte de passageiros por via maritima</t>
  </si>
  <si>
    <t>servicos de transporte de passageiros por via terrestre</t>
  </si>
  <si>
    <t>servicos de transporte de passag. por via fluvial e lacruste</t>
  </si>
  <si>
    <t>servicos de transporte de passageiros por via aerea</t>
  </si>
  <si>
    <t>servicos de transporte de passageiros por via ferroviaria</t>
  </si>
  <si>
    <t>servicos de transporte/colocacao/remocao placas educativas</t>
  </si>
  <si>
    <t>servicos de transporte/armazenagem/organizacao de documentos</t>
  </si>
  <si>
    <t>capas/cartoes papelao/fichas/caderno pers./pastas</t>
  </si>
  <si>
    <t>confeccao de carimbos</t>
  </si>
  <si>
    <t>encadernacao</t>
  </si>
  <si>
    <t>fitas/ etiquetas auto-adesivas/rotulos</t>
  </si>
  <si>
    <t>formularios continuos brancos</t>
  </si>
  <si>
    <t>formularios continuos zebrados</t>
  </si>
  <si>
    <t>fotolitagem/editoracao grafica/plotagem</t>
  </si>
  <si>
    <t>impressos formularios continuos</t>
  </si>
  <si>
    <t>impressos formularios planos</t>
  </si>
  <si>
    <t>bobinas personalizadas</t>
  </si>
  <si>
    <t>impressos formularios padronizados - pe</t>
  </si>
  <si>
    <t>envelopes/ bloco anotacao</t>
  </si>
  <si>
    <t>plastificacao de documentos</t>
  </si>
  <si>
    <t>reprografia</t>
  </si>
  <si>
    <t>serigrafia</t>
  </si>
  <si>
    <t>servicos de programacao visual e projecao de imagens</t>
  </si>
  <si>
    <t>servicos fotograficos</t>
  </si>
  <si>
    <t>servicos de transm. de programas on line, via fm e/ou am</t>
  </si>
  <si>
    <t>servicos de publicidade e propaganda</t>
  </si>
  <si>
    <t>servicos de placas e luminosos</t>
  </si>
  <si>
    <t>servicos de microfilmagem</t>
  </si>
  <si>
    <t>servicos inst./mont./manut. sistemas de sonorizacao</t>
  </si>
  <si>
    <t>servicos de artefatos de acrilico</t>
  </si>
  <si>
    <t>servicos de copiagem de fitas vhs e dvd</t>
  </si>
  <si>
    <t>servicos de manutencao de aeronaves</t>
  </si>
  <si>
    <t>servicos de manutencao de veiculos leves e pesados</t>
  </si>
  <si>
    <t>servicos de manutencao de maquinas e implementos agricolas</t>
  </si>
  <si>
    <t>servicos de manutencao de maquinas e equip. rodoviarios</t>
  </si>
  <si>
    <t>servicos de manutencao de maquinas e equip. aeroportuarios</t>
  </si>
  <si>
    <t>servicos de manutencao de maquinas e equip. portuarios</t>
  </si>
  <si>
    <t>servicos de manutencao de elevadores</t>
  </si>
  <si>
    <t>servicos de manut/confeccao de sinalizacao nautica</t>
  </si>
  <si>
    <t>servicos de manutencao/afericao/calibracao de balancas</t>
  </si>
  <si>
    <t>servicos de manutencao equipamento geral</t>
  </si>
  <si>
    <t>servicos de manut. prev./corret./recarga de ext</t>
  </si>
  <si>
    <t>servicos de manut/confec/inst.de isolamento acustico/termico</t>
  </si>
  <si>
    <t>servicos de manut./calib./certif. de equip. p/ laboratorio</t>
  </si>
  <si>
    <t>servicos de manut. equip. p/ monit. eletronico</t>
  </si>
  <si>
    <t>servicos de manut. preventiva/corretiva gases medicinais</t>
  </si>
  <si>
    <t>servicos de manut./afericao/calib. equipamentos/instrumentos</t>
  </si>
  <si>
    <t>manutencao/recapagem/recauchutagem de pneus</t>
  </si>
  <si>
    <t>pecas e acessorios p manutencao de veiculos maquinas equipam</t>
  </si>
  <si>
    <t>servicos de manutencao de centrais telefonica</t>
  </si>
  <si>
    <t>servicos manut./inst./mont. sist. de climatizacao</t>
  </si>
  <si>
    <t>servicos de manut./inst./mont. equipamentos de escritorio</t>
  </si>
  <si>
    <t>servicos manut./inst./mont. de eletrodomesticos</t>
  </si>
  <si>
    <t>servicos de manutencao/instalacao de camaras frias</t>
  </si>
  <si>
    <t>servico de manutencao estacao trabalho/impressoras/scanner</t>
  </si>
  <si>
    <t>servicos de montagem de estantes em eventos</t>
  </si>
  <si>
    <t>servicos de confeccao de reservatorios/tanques metalico</t>
  </si>
  <si>
    <t>servicos de fundicao</t>
  </si>
  <si>
    <t>servicos de confeccao de portoes/cortinas/portas</t>
  </si>
  <si>
    <t>servicos de confeccao acessorios/pecas em elastomero.</t>
  </si>
  <si>
    <t>servico de confeccao de boias de sinalizacao nautica</t>
  </si>
  <si>
    <t>servicos de confeccao/conserto/instalacao de persianas</t>
  </si>
  <si>
    <t>servico de confeccao materiais p/ sistema climatizacao</t>
  </si>
  <si>
    <t>servicos de confeccao de moveis</t>
  </si>
  <si>
    <t>servicos de confeccao de box em acrilico</t>
  </si>
  <si>
    <t>servicos de locacao de aeronaves</t>
  </si>
  <si>
    <t>servicos de locacao de veiculos leves e pesados</t>
  </si>
  <si>
    <t>servicos de locacao de maquinas agricolas</t>
  </si>
  <si>
    <t>servicos de locacao de maquinas rodoviarias</t>
  </si>
  <si>
    <t>servicos de locacao de equipamentos portuarios</t>
  </si>
  <si>
    <t>servicos de locacao de equipamentos aeroportuarios</t>
  </si>
  <si>
    <t>servicos de locacao de equipamentos em geral</t>
  </si>
  <si>
    <t>servicos de locacao/mont./manut./inst. cabines sa</t>
  </si>
  <si>
    <t>servicos loc/mont/manut/inst. de palco/som/ilum.</t>
  </si>
  <si>
    <t>servicos de locacao/mont/manut/inst. contrladores eletronico</t>
  </si>
  <si>
    <t>servicos de locacao de software/hardware</t>
  </si>
  <si>
    <t>servicos de locacao p/ translado e transporte de cadaveres</t>
  </si>
  <si>
    <t>locacao de imoveis</t>
  </si>
  <si>
    <t>maquinas autenticadoras/cheque</t>
  </si>
  <si>
    <t>maquinas plastificadoras</t>
  </si>
  <si>
    <t>maquinas impressoras codificadoras</t>
  </si>
  <si>
    <t>maquinas registradoras</t>
  </si>
  <si>
    <t>maquinas contadoras de cedulas e documentos</t>
  </si>
  <si>
    <t>maquinas franqueadoras</t>
  </si>
  <si>
    <t>maquinas cortadoras (estampadoras)</t>
  </si>
  <si>
    <t>detector de notas/ documentos falsos</t>
  </si>
  <si>
    <t>maquinas perfuradoras</t>
  </si>
  <si>
    <t>quiosques auto-atendimento</t>
  </si>
  <si>
    <t>maquinas terminais de auto atendimento</t>
  </si>
  <si>
    <t>servico vigil.fis. armada autor.p/dep.de pol.fed do min.just</t>
  </si>
  <si>
    <t>servico vigilancia por monitoramento eletronico</t>
  </si>
  <si>
    <t>servicos transporte de valores/contagem numerario</t>
  </si>
  <si>
    <t>servicos de refeitorio/lanches</t>
  </si>
  <si>
    <t>servicos: hospedagens/passagens/translados</t>
  </si>
  <si>
    <t>srevicos: hotelaria p/ convencoes/congressos</t>
  </si>
  <si>
    <t>servicos: bilheteria</t>
  </si>
  <si>
    <t>servicos: estacionamento</t>
  </si>
  <si>
    <t>servicos: estacionamento e/ou manobrista</t>
  </si>
  <si>
    <t>atlas</t>
  </si>
  <si>
    <t>cartas cartograficas/georeferencias/vetoriais</t>
  </si>
  <si>
    <t>dicionarios</t>
  </si>
  <si>
    <t>leis, codigos, estatutos e regulamentos</t>
  </si>
  <si>
    <t>livros tecnicos juridicos, politicos e administrativos</t>
  </si>
  <si>
    <t>livros tecnicos portugues e literatura</t>
  </si>
  <si>
    <t>livros tecnicos saude e servico social</t>
  </si>
  <si>
    <t>livros tecnicos desenho, arquitetura e urbanismo</t>
  </si>
  <si>
    <t>livros tecnicos didatica/ensino/testes/fl. teste</t>
  </si>
  <si>
    <t>livros tecnicos informatica</t>
  </si>
  <si>
    <t>livros tecnicos historia e geografia</t>
  </si>
  <si>
    <t>livros tecnicos ciencias/matematica/fisica/quimica/biologia</t>
  </si>
  <si>
    <t>livros tecnicos agricultura e veterinaria</t>
  </si>
  <si>
    <t>livros tecnicos contabilidade</t>
  </si>
  <si>
    <t>livros religiao</t>
  </si>
  <si>
    <t>livros tecnicos didaticas/ensino (cont. 462)</t>
  </si>
  <si>
    <t>livros tecnicos pericia / criminalistica</t>
  </si>
  <si>
    <t>livros tecnicos didaticos/ensino (cont.469)</t>
  </si>
  <si>
    <t>revistas</t>
  </si>
  <si>
    <t>videos / fitas vhs / dvds educativos didaticos</t>
  </si>
  <si>
    <t>servicos de seguros de vida</t>
  </si>
  <si>
    <t>servicos de seguros de ramos de elementares</t>
  </si>
  <si>
    <t>servicos de seguros de saude</t>
  </si>
  <si>
    <t>servicos: permissao de servicos</t>
  </si>
  <si>
    <t>servicos: administracao vale pedagio</t>
  </si>
  <si>
    <t>servicos: contratacao parceria/investidores/merchandising</t>
  </si>
  <si>
    <t>servicos: contratacao arrendamento</t>
  </si>
  <si>
    <t>servicos: concessao</t>
  </si>
  <si>
    <t>servicos: treinamentos/convencoes/eventos/cursos</t>
  </si>
  <si>
    <t>contratacao: servicos discagem direta gratuita/outros</t>
  </si>
  <si>
    <t>servicos: franquia/postais telematicos/recolhimento/postagem</t>
  </si>
  <si>
    <t>servicos: admistracao/distribuicao/emissao bilhetes loterias</t>
  </si>
  <si>
    <t>servicos: operacao balancas moveis/fixas controle cargas</t>
  </si>
  <si>
    <t>servicos: contratacao de servico de busca/entrega</t>
  </si>
  <si>
    <t>servicos: contratacao servicos tele-taxi</t>
  </si>
  <si>
    <t>servicos: assinaturas e taxacoes de jornais e periodicos</t>
  </si>
  <si>
    <t>servicos: contratacao de segmento espacial/satelite</t>
  </si>
  <si>
    <t>servicos: contratacao de infraestrutura cursos/trein./evento</t>
  </si>
  <si>
    <t>servicos: contratacao de telefonia fixa/movel</t>
  </si>
  <si>
    <t>servicos: conexao dedicada internet</t>
  </si>
  <si>
    <t>servicos de assistencia a pessoas e veiculos</t>
  </si>
  <si>
    <t>servicos: inst/mont. sist. de infor soft/hardware</t>
  </si>
  <si>
    <t>servicos: manut/rep. sist. de infor soft/hardware</t>
  </si>
  <si>
    <t>servicos de automacao eletronica</t>
  </si>
  <si>
    <t>servicos acesso internet</t>
  </si>
  <si>
    <t>servicos de digitalizacao de documentos/ impressao</t>
  </si>
  <si>
    <t>servicos de manutencao/instalacao de terminais eletronicos</t>
  </si>
  <si>
    <t>servicos de instalacao e operacao de call center</t>
  </si>
  <si>
    <t>servicos telemetria / telecomando / software de supervisao</t>
  </si>
  <si>
    <t>cartolinas/cartoes/papeloes</t>
  </si>
  <si>
    <t>papel almaco</t>
  </si>
  <si>
    <t>papel de expediente p/escrita/impressao/reprografia</t>
  </si>
  <si>
    <t>papel capa fantasia e capa sem fantasia</t>
  </si>
  <si>
    <t>papel p/desenho tecnico</t>
  </si>
  <si>
    <t>papeis especiais</t>
  </si>
  <si>
    <t>papel jornal</t>
  </si>
  <si>
    <t>papel p/ heliogravura</t>
  </si>
  <si>
    <t>papel westerprint e westerledger</t>
  </si>
  <si>
    <t>papel p/telex/fac-simile</t>
  </si>
  <si>
    <t>servicos: fornecimento de vale-alimentacao</t>
  </si>
  <si>
    <t>servicos: fornecimento vale-combustivel</t>
  </si>
  <si>
    <t>servicos:fornecimento cartoes p/ manutencao de v</t>
  </si>
  <si>
    <t>servicos: clinica ginast.laboral/ergo/fisioterapia</t>
  </si>
  <si>
    <t>servicos: medicos/odontologicos</t>
  </si>
  <si>
    <t>servicos: hemodialese</t>
  </si>
  <si>
    <t>servicos: analises clinicas/laboratoriais</t>
  </si>
  <si>
    <t>servicos: planos assistencia saude</t>
  </si>
  <si>
    <t>servicos: analise de aguas/ alimentos</t>
  </si>
  <si>
    <t>brinquedos/jogos educativos</t>
  </si>
  <si>
    <t>brinquedos/jogos recreativos</t>
  </si>
  <si>
    <t>bicicletas</t>
  </si>
  <si>
    <t>brinquedos / carrinhos / bonecas</t>
  </si>
  <si>
    <t>artigos p/ festas</t>
  </si>
  <si>
    <t>equipamentos recreativos</t>
  </si>
  <si>
    <t>lupas eletronicas mouse</t>
  </si>
  <si>
    <t>produtos p/ deficientes</t>
  </si>
  <si>
    <t>bandinhas ritmicas</t>
  </si>
  <si>
    <t>componentes/acessorios p/instrumentos musicais</t>
  </si>
  <si>
    <t>instrumentos de cordas</t>
  </si>
  <si>
    <t>instrumentos de percussao</t>
  </si>
  <si>
    <t>instrumentos de sopro</t>
  </si>
  <si>
    <t>instrumentos eletronicos</t>
  </si>
  <si>
    <t>bolas</t>
  </si>
  <si>
    <t>equipamentos p/ atletismo</t>
  </si>
  <si>
    <t>equipamentos p/ esportes de quadra</t>
  </si>
  <si>
    <t>equipamentos p/ ginastica olimpica</t>
  </si>
  <si>
    <t>equipamentos p/ musculacao e aerobica</t>
  </si>
  <si>
    <t>mesas ping-pong/fla-flu/tenis de mesa</t>
  </si>
  <si>
    <t>materiais esportivos em geral</t>
  </si>
  <si>
    <t>tatame</t>
  </si>
  <si>
    <t>barbantes/cordas</t>
  </si>
  <si>
    <t>bombonas</t>
  </si>
  <si>
    <t>caixas/cestos</t>
  </si>
  <si>
    <t>chapas/bolas poliestireno</t>
  </si>
  <si>
    <t>embalagens p/ substancias infecciosas</t>
  </si>
  <si>
    <t>embalagens fepps padrao lafergs</t>
  </si>
  <si>
    <t>fitas/fitilhos</t>
  </si>
  <si>
    <t>garrafa/ garrafao para envase</t>
  </si>
  <si>
    <t>tampa/ rolha - para garrafa/ garrafao</t>
  </si>
  <si>
    <t>papel e papelao</t>
  </si>
  <si>
    <t>filmes plasticos/polibolhas</t>
  </si>
  <si>
    <t>sacos/sacolas</t>
  </si>
  <si>
    <t>bandeiras brasileiras uso externo</t>
  </si>
  <si>
    <t>bandeiras estados/municipios uso externo</t>
  </si>
  <si>
    <t>bandeiras paises uso externo</t>
  </si>
  <si>
    <t>bandeiras especiais uso externo</t>
  </si>
  <si>
    <t>bandeiras - acessorios uso interno/externo</t>
  </si>
  <si>
    <t>bandeiras em geral uso interno</t>
  </si>
  <si>
    <t>estandartes</t>
  </si>
  <si>
    <t>bottons</t>
  </si>
  <si>
    <t>bolsas p/ eventos/cursos</t>
  </si>
  <si>
    <t>marca paginas</t>
  </si>
  <si>
    <t>carteiras funcionais</t>
  </si>
  <si>
    <t>crachas</t>
  </si>
  <si>
    <t>cartoes magneticos</t>
  </si>
  <si>
    <t>canetas personalizadas</t>
  </si>
  <si>
    <t>escudos</t>
  </si>
  <si>
    <t>fitas personalizadas p/ crachas/cartoes ponto</t>
  </si>
  <si>
    <t>faca p/ churrasco prateada/gravada</t>
  </si>
  <si>
    <t>conjunto bomba e cuia</t>
  </si>
  <si>
    <t>guarda sol/guarda chuva personalizados</t>
  </si>
  <si>
    <t>bones e camisetas personalizadas</t>
  </si>
  <si>
    <t>medalha/ trofeu</t>
  </si>
  <si>
    <t>replica em metal</t>
  </si>
  <si>
    <t>placas p/ identificacao de patrimonio</t>
  </si>
  <si>
    <t>placa de identificacao de veiculo</t>
  </si>
  <si>
    <t>trenas personalizadas</t>
  </si>
  <si>
    <t>artigos para copa cozinha personalizados</t>
  </si>
  <si>
    <t>balao personalizado</t>
  </si>
  <si>
    <t>abrigos</t>
  </si>
  <si>
    <t>aventais</t>
  </si>
  <si>
    <t>aventais cirurgicos descartaveis</t>
  </si>
  <si>
    <t>bones/ toucas/ chapeus/ luvas</t>
  </si>
  <si>
    <t>calcas/calcoes/bermudas</t>
  </si>
  <si>
    <t>camisas</t>
  </si>
  <si>
    <t>camisetas/blusas/blusoes</t>
  </si>
  <si>
    <t>casacos</t>
  </si>
  <si>
    <t>cintos</t>
  </si>
  <si>
    <t>coletes</t>
  </si>
  <si>
    <t>campos/coberturas cirurgicos</t>
  </si>
  <si>
    <t>confeccao de fantasia</t>
  </si>
  <si>
    <t>conjuntos diversos</t>
  </si>
  <si>
    <t>gravatas/lencos/lencos femininos/_mantas</t>
  </si>
  <si>
    <t>japonas/jaquetas</t>
  </si>
  <si>
    <t>jalecos</t>
  </si>
  <si>
    <t>macacoes</t>
  </si>
  <si>
    <t>meias</t>
  </si>
  <si>
    <t>mascaras/manguitos</t>
  </si>
  <si>
    <t>pro-pes/perneiras/perineais/triangulos</t>
  </si>
  <si>
    <t>roupas/acessorios p/camaras frigorificas</t>
  </si>
  <si>
    <t>roupas intimas</t>
  </si>
  <si>
    <t>roupas de banho</t>
  </si>
  <si>
    <t>uniformes profissionais</t>
  </si>
  <si>
    <t>uniformes esportivos</t>
  </si>
  <si>
    <t>vestidos e saias</t>
  </si>
  <si>
    <t>botas</t>
  </si>
  <si>
    <t>bolsas/malas/mochilas</t>
  </si>
  <si>
    <t>calcados tipo tenis</t>
  </si>
  <si>
    <t>chinelos</t>
  </si>
  <si>
    <t>guarda-chuvas</t>
  </si>
  <si>
    <t>sapatos</t>
  </si>
  <si>
    <t>sandalias</t>
  </si>
  <si>
    <t>tamancos</t>
  </si>
  <si>
    <t>alfinetes/agulhas/botoes/porta-alfinetes</t>
  </si>
  <si>
    <t>fitas/fechos/elasticos/giz costura</t>
  </si>
  <si>
    <t>linhas/las/fios</t>
  </si>
  <si>
    <t>tecidos</t>
  </si>
  <si>
    <t>cobertores/colchas/acolchoados</t>
  </si>
  <si>
    <t>lencois/fronhas</t>
  </si>
  <si>
    <t>luvas/babeiros atoalhados</t>
  </si>
  <si>
    <t>toalhas</t>
  </si>
  <si>
    <t>acessorios/materiais p/microfilmagem</t>
  </si>
  <si>
    <t>caixas p/microfilmes</t>
  </si>
  <si>
    <t>equipamentos p/microfilmagem</t>
  </si>
  <si>
    <t>lampadas p/microfilmadoras/leitoras</t>
  </si>
  <si>
    <t>microfilmes</t>
  </si>
  <si>
    <t>papel p/leitoras</t>
  </si>
  <si>
    <t>toner</t>
  </si>
  <si>
    <t>aparelhos p/ limpeza e higiene</t>
  </si>
  <si>
    <t>aparelhos p/preparo de alimentos</t>
  </si>
  <si>
    <t>aparelhos p/aquecimento e purificacao de agua</t>
  </si>
  <si>
    <t>bebedouros e purificadores de agua</t>
  </si>
  <si>
    <t>conjuntos compactos</t>
  </si>
  <si>
    <t>cafeteiras eletricas</t>
  </si>
  <si>
    <t>depuradores/exaustores domesticos</t>
  </si>
  <si>
    <t>ferros eletricos/tabuas passar roupa</t>
  </si>
  <si>
    <t>fogoes e fornos</t>
  </si>
  <si>
    <t>maquinas de lavar roupa</t>
  </si>
  <si>
    <t>maquinas de secar roupa</t>
  </si>
  <si>
    <t>refrigeradores e congeladores</t>
  </si>
  <si>
    <t>aquecedores de ambiente</t>
  </si>
  <si>
    <t>condicionadores de ar e sistemas de climatizacao</t>
  </si>
  <si>
    <t>conjunto manifolds</t>
  </si>
  <si>
    <t>equipamentos p/climatizacao/condicionadores</t>
  </si>
  <si>
    <t>material p/aquecedor/condicionador/ventilador/desumificador</t>
  </si>
  <si>
    <t>ventiladores/circuladores e desumidificadores de ar</t>
  </si>
  <si>
    <t>aparelhos/equipamentos de som</t>
  </si>
  <si>
    <t>cameras de video/equipamentos projecao/ binoculo</t>
  </si>
  <si>
    <t>cameras fotograficas/equipamentos fotograficos</t>
  </si>
  <si>
    <t>equipamento para edicao de audio/video</t>
  </si>
  <si>
    <t>materiais p/projecao/video/som</t>
  </si>
  <si>
    <t>materiais fotograficos</t>
  </si>
  <si>
    <t>materiais/ tecidos/ para palco e teatro</t>
  </si>
  <si>
    <t>equipamentos/mat/acessorios para projecao/video/foto/som</t>
  </si>
  <si>
    <t>plataformas pantograficas/telescop./guarda corpo</t>
  </si>
  <si>
    <t>paineis eletronicos para atendimento</t>
  </si>
  <si>
    <t>sistema monitoramento eletronico</t>
  </si>
  <si>
    <t>televisores/acessorios</t>
  </si>
  <si>
    <t>videocassetes/acessorios</t>
  </si>
  <si>
    <t>video dvd/ home theater/ acessorios</t>
  </si>
  <si>
    <t>armarios</t>
  </si>
  <si>
    <t>arquivos/ficharios/mapotecas</t>
  </si>
  <si>
    <t>beliches/camas/bercos</t>
  </si>
  <si>
    <t>balcoes</t>
  </si>
  <si>
    <t>cofres</t>
  </si>
  <si>
    <t>cadeiras/bancos</t>
  </si>
  <si>
    <t>carrinhos bebe/cercados/andadores</t>
  </si>
  <si>
    <t>estantes/suportes/racks/fruteiras</t>
  </si>
  <si>
    <t>estacoes de trabalho</t>
  </si>
  <si>
    <t>mesas</t>
  </si>
  <si>
    <t>mesa/cadeira (conjunto)</t>
  </si>
  <si>
    <t>moveis hospitalares</t>
  </si>
  <si>
    <t>moveis informatica</t>
  </si>
  <si>
    <t>moveis decoracao/jardim</t>
  </si>
  <si>
    <t>moveis panificacao</t>
  </si>
  <si>
    <t>moveis sob medida/ armarios, balcoes, mesas,...</t>
  </si>
  <si>
    <t>poltronas/sofas</t>
  </si>
  <si>
    <t>pecas de reposicao</t>
  </si>
  <si>
    <t>quadros/murais</t>
  </si>
  <si>
    <t>colchoes/colchonetes/travesseiros/almofadas c/forro</t>
  </si>
  <si>
    <t>colchoes/colchonetes/travesseiros/espumas s/forro</t>
  </si>
  <si>
    <t>revestimentos</t>
  </si>
  <si>
    <t>aparelhos para preparo de alimentos</t>
  </si>
  <si>
    <t>armarios/estantes/mesas/estruturas metalic</t>
  </si>
  <si>
    <t>bebedouros/purificadores de agua</t>
  </si>
  <si>
    <t>cafeteiras eletricas/fogareiros eletricos</t>
  </si>
  <si>
    <t>caldeiroes p/ cozimento</t>
  </si>
  <si>
    <t>camaras frias / maquina de fabricar gelo</t>
  </si>
  <si>
    <t>caldeiras a vapor</t>
  </si>
  <si>
    <t>digitos de borracha</t>
  </si>
  <si>
    <t>pecas/materiais/acessorios uso comercial/industrial</t>
  </si>
  <si>
    <t>eq. p/ exaustao</t>
  </si>
  <si>
    <t>eq. p/ padaria e confeitaria</t>
  </si>
  <si>
    <t>equipamentos p/cozinha industrial/comercial</t>
  </si>
  <si>
    <t>equipamentos lavanderia industrial/limpeza</t>
  </si>
  <si>
    <t>equipamentos p/barbearia e salao de beleza</t>
  </si>
  <si>
    <t>equipamentos p/ industria de laticinios</t>
  </si>
  <si>
    <t>equipamentos/pecas/acessorios p/ industria de reciclagem</t>
  </si>
  <si>
    <t>equipamentos para transporte de agua</t>
  </si>
  <si>
    <t>maquinas de lavar louca</t>
  </si>
  <si>
    <t>maquina costura/empacotadora automatica/seladora</t>
  </si>
  <si>
    <t>materiais/acessorios para caldeiras</t>
  </si>
  <si>
    <t>maquina para triturar vidro/ plastico/ aluminio</t>
  </si>
  <si>
    <t>equipamentos controle de maquinas e processos industriais</t>
  </si>
  <si>
    <t>pallets</t>
  </si>
  <si>
    <t>pecas e acessorios para reparo de maquinas</t>
  </si>
  <si>
    <t>serra de fita p/ acougues</t>
  </si>
  <si>
    <t>utensilios p/ cozinha industrial/comercial</t>
  </si>
  <si>
    <t>valvulas p/ vapor</t>
  </si>
  <si>
    <t>pecas e acessorios em aco pressurizado</t>
  </si>
  <si>
    <t>pecas/mat./acessorios uso comercial/industrial</t>
  </si>
  <si>
    <t>abridores</t>
  </si>
  <si>
    <t>bacias</t>
  </si>
  <si>
    <t>bandejas/ forros</t>
  </si>
  <si>
    <t>batedores/amassadores/rolos</t>
  </si>
  <si>
    <t>canecas e copos (exceto de plastico)</t>
  </si>
  <si>
    <t>cremeiras, tijelas e conchas terrinas</t>
  </si>
  <si>
    <t>escorredores de massa</t>
  </si>
  <si>
    <t>espremedores de frutas</t>
  </si>
  <si>
    <t>esterilizador de utensilios</t>
  </si>
  <si>
    <t>filtros dagua</t>
  </si>
  <si>
    <t>funil, coador, lava-arroz e peneiras</t>
  </si>
  <si>
    <t>garrafas termicas/ jarras e copos</t>
  </si>
  <si>
    <t>marmita termica</t>
  </si>
  <si>
    <t>materiais descartaveis</t>
  </si>
  <si>
    <t>paliteiros, saleiros, acucareiros e mantegueiras</t>
  </si>
  <si>
    <t>panelas e formas</t>
  </si>
  <si>
    <t>porta utensilios</t>
  </si>
  <si>
    <t>potes</t>
  </si>
  <si>
    <t>purificadores de agua</t>
  </si>
  <si>
    <t>raladores</t>
  </si>
  <si>
    <t>relogio de parede</t>
  </si>
  <si>
    <t>supla/ lugar americano/ jogo americano</t>
  </si>
  <si>
    <t>tabuas e tabuleiros</t>
  </si>
  <si>
    <t>talheres/tesouras p/ cozinha/ acendedor</t>
  </si>
  <si>
    <t>tarros de leite e tachos</t>
  </si>
  <si>
    <t>travessas/pratos/conjuntos(exceto plast./descart.)</t>
  </si>
  <si>
    <t>xicaras / conjuntos</t>
  </si>
  <si>
    <t>baldes</t>
  </si>
  <si>
    <t>bomba manual p/inseticida</t>
  </si>
  <si>
    <t>desentupidores</t>
  </si>
  <si>
    <t>esfregoes/esponjas de aco</t>
  </si>
  <si>
    <t>espanadores</t>
  </si>
  <si>
    <t>esponjas</t>
  </si>
  <si>
    <t>estopas/toalhas mecanicas</t>
  </si>
  <si>
    <t>escadas</t>
  </si>
  <si>
    <t>equipamentos p/limpeza</t>
  </si>
  <si>
    <t>flanelas/panos</t>
  </si>
  <si>
    <t>lixeira metalica/plastica</t>
  </si>
  <si>
    <t>pas plasticas/metalicas e prendedores de roupa</t>
  </si>
  <si>
    <t>papel higienico</t>
  </si>
  <si>
    <t>papel toalha</t>
  </si>
  <si>
    <t>cabide</t>
  </si>
  <si>
    <t>vassouras/escovas</t>
  </si>
  <si>
    <t>barracas/ tendas</t>
  </si>
  <si>
    <t>camisas p/ lampioes e lanternas</t>
  </si>
  <si>
    <t>cantil</t>
  </si>
  <si>
    <t>fogareiro</t>
  </si>
  <si>
    <t>gelo reutilizavel</t>
  </si>
  <si>
    <t>lampiao</t>
  </si>
  <si>
    <t>lanternas</t>
  </si>
  <si>
    <t>lonas</t>
  </si>
  <si>
    <t>materiais/acessorios p/acampamento</t>
  </si>
  <si>
    <t>redes</t>
  </si>
  <si>
    <t>refrigeradores portateis</t>
  </si>
  <si>
    <t>sacos de dormir/colchoes inflaveis</t>
  </si>
  <si>
    <t>acessorios para radios transceptores e estacoes</t>
  </si>
  <si>
    <t>antenas</t>
  </si>
  <si>
    <t>antenas p/ estacoes fixas e estacoes moveis veiculares</t>
  </si>
  <si>
    <t>modulos receptores/transmissores</t>
  </si>
  <si>
    <t>baterias e carregadores de baterias p/ transceptores</t>
  </si>
  <si>
    <t>cristal oscilador</t>
  </si>
  <si>
    <t>duplexadores</t>
  </si>
  <si>
    <t>fonte de alimentacao</t>
  </si>
  <si>
    <t>gps</t>
  </si>
  <si>
    <t>radares</t>
  </si>
  <si>
    <t>monitores</t>
  </si>
  <si>
    <t>radios transceptores</t>
  </si>
  <si>
    <t>radios transmissores</t>
  </si>
  <si>
    <t>mastros e torres para antenas</t>
  </si>
  <si>
    <t>grafismo de audio/video</t>
  </si>
  <si>
    <t>iluminacao cenica</t>
  </si>
  <si>
    <t>sistema de armazenamento de audio/video</t>
  </si>
  <si>
    <t>sistema de captacao/comunicacao/edicao/de audio e video</t>
  </si>
  <si>
    <t>sistema de codificacao/multiplexacao</t>
  </si>
  <si>
    <t>sistema de exibicao de audio/video</t>
  </si>
  <si>
    <t>materiais, equipamentos e acessorios para radiodifusao.</t>
  </si>
  <si>
    <t>sistema irradiante</t>
  </si>
  <si>
    <t>sistema monitoramento/medidas de sinais de audio/video</t>
  </si>
  <si>
    <t>sistema de transmissao/recepcao via satelite</t>
  </si>
  <si>
    <t>sistema de transmissao/recepcao via terrestre</t>
  </si>
  <si>
    <t>acessorios/componentes/suprimentos p/telefonia</t>
  </si>
  <si>
    <t>acessorios/componentes/suprimentos p/centrais telefonicas</t>
  </si>
  <si>
    <t>centrais telefonicas</t>
  </si>
  <si>
    <t>detectores/bloqueadores de chamadas telefonicas</t>
  </si>
  <si>
    <t>estabilizadores de tensao</t>
  </si>
  <si>
    <t>fac-similes</t>
  </si>
  <si>
    <t>secretarias eletronicas/binas</t>
  </si>
  <si>
    <t>telefones</t>
  </si>
  <si>
    <t>balancas</t>
  </si>
  <si>
    <t>caladores</t>
  </si>
  <si>
    <t>densimetros</t>
  </si>
  <si>
    <t>detectores</t>
  </si>
  <si>
    <t>estacoes meteorologicas/eq. meteorologicos</t>
  </si>
  <si>
    <t>equipamentos p/topografia e cartografia</t>
  </si>
  <si>
    <t>equipamentos p/laboratorio quimico</t>
  </si>
  <si>
    <t>frequencimetros</t>
  </si>
  <si>
    <t>hidrometros</t>
  </si>
  <si>
    <t>indicador de pesagem / celula de conversao</t>
  </si>
  <si>
    <t>multimetros</t>
  </si>
  <si>
    <t>medidores/calibradores/aferidores/controladores</t>
  </si>
  <si>
    <t>mesas p/ medicao</t>
  </si>
  <si>
    <t>materiais p/medicao</t>
  </si>
  <si>
    <t>osciloscopios</t>
  </si>
  <si>
    <t>odometros</t>
  </si>
  <si>
    <t>termoigrometros</t>
  </si>
  <si>
    <t>wattimetros</t>
  </si>
  <si>
    <t>capacitores potencia</t>
  </si>
  <si>
    <t>filtros redes energia</t>
  </si>
  <si>
    <t>grupos geradores</t>
  </si>
  <si>
    <t>transformadores de tensao</t>
  </si>
  <si>
    <t>turbinas</t>
  </si>
  <si>
    <t>acessorios p/ condicionadores de ar</t>
  </si>
  <si>
    <t>capacitores</t>
  </si>
  <si>
    <t>circuito integrado</t>
  </si>
  <si>
    <t>conectores e redutores</t>
  </si>
  <si>
    <t>cabos</t>
  </si>
  <si>
    <t>componentes eletronicos</t>
  </si>
  <si>
    <t>diodos</t>
  </si>
  <si>
    <t>filtros</t>
  </si>
  <si>
    <t>mantas dissipativa</t>
  </si>
  <si>
    <t>ponteira e resistencia p/ ferro de soldar</t>
  </si>
  <si>
    <t>paineis solares</t>
  </si>
  <si>
    <t>potenciometros</t>
  </si>
  <si>
    <t>pilhas/baterias</t>
  </si>
  <si>
    <t>resistores</t>
  </si>
  <si>
    <t>recarregadores/carregadores/transformadores de bateria</t>
  </si>
  <si>
    <t>transistores</t>
  </si>
  <si>
    <t>termostatos</t>
  </si>
  <si>
    <t>valvulas</t>
  </si>
  <si>
    <t>acionador comutador</t>
  </si>
  <si>
    <t>catracas biometricas</t>
  </si>
  <si>
    <t>modulos detectores de veiculo</t>
  </si>
  <si>
    <t>cartao proximidade regravavel controle de acesso</t>
  </si>
  <si>
    <t>pedestal organizador de fila (divisor de fluxo)</t>
  </si>
  <si>
    <t>porta-cartao ponto</t>
  </si>
  <si>
    <t>cartoes para relogio ponto digital</t>
  </si>
  <si>
    <t>sistema automarizacao de portas</t>
  </si>
  <si>
    <t>relogio-ponto e registradores de frequencia</t>
  </si>
  <si>
    <t>fechaduras eletronicas</t>
  </si>
  <si>
    <t>software para registrador de frequencia</t>
  </si>
  <si>
    <t>sorteadores eletronicos microprocessados</t>
  </si>
  <si>
    <t>acessorios p/ solda</t>
  </si>
  <si>
    <t>eletrodos</t>
  </si>
  <si>
    <t>equipamentos p/ solda</t>
  </si>
  <si>
    <t>materiais p/ solda</t>
  </si>
  <si>
    <t>alicates e torquesas</t>
  </si>
  <si>
    <t>arcos de puas</t>
  </si>
  <si>
    <t>bigornas</t>
  </si>
  <si>
    <t>bombas p/ graxa manual</t>
  </si>
  <si>
    <t>chaves</t>
  </si>
  <si>
    <t>cortadores</t>
  </si>
  <si>
    <t>conjunto de ferramentas</t>
  </si>
  <si>
    <t>cavaletes/suportes</t>
  </si>
  <si>
    <t>desempenadeiras/colheres de pedreiro</t>
  </si>
  <si>
    <t>espatulas/escovas</t>
  </si>
  <si>
    <t>facas, facoes e canivetes</t>
  </si>
  <si>
    <t>ferramentas p/ apicultura</t>
  </si>
  <si>
    <t>ferramentas p/ perfuratriz</t>
  </si>
  <si>
    <t>formao</t>
  </si>
  <si>
    <t>foices</t>
  </si>
  <si>
    <t>fitas p/ medicao</t>
  </si>
  <si>
    <t>ferramentas diversas</t>
  </si>
  <si>
    <t>grampeadores p/ madeira, papelao</t>
  </si>
  <si>
    <t>grampos</t>
  </si>
  <si>
    <t>limas, grosas e travadeiras</t>
  </si>
  <si>
    <t>machados e machadinhas</t>
  </si>
  <si>
    <t>martelos e marretas</t>
  </si>
  <si>
    <t>macaricos de corte</t>
  </si>
  <si>
    <t>macacos hidraulico</t>
  </si>
  <si>
    <t>morsas</t>
  </si>
  <si>
    <t>pas/cavadeiras</t>
  </si>
  <si>
    <t>pe de cabra</t>
  </si>
  <si>
    <t>picaretas</t>
  </si>
  <si>
    <t>puncoes e saca-pinos</t>
  </si>
  <si>
    <t>pincas</t>
  </si>
  <si>
    <t>pistolas de pintura</t>
  </si>
  <si>
    <t>rebitadores</t>
  </si>
  <si>
    <t>serras e serrotes</t>
  </si>
  <si>
    <t>soquetes</t>
  </si>
  <si>
    <t>talhadeiras</t>
  </si>
  <si>
    <t>tesoura p/ chapa de aco</t>
  </si>
  <si>
    <t>tornos bancada</t>
  </si>
  <si>
    <t>tarraxas</t>
  </si>
  <si>
    <t>carregadores de bateria</t>
  </si>
  <si>
    <t>coladeiras de bordo p/ marcenaria</t>
  </si>
  <si>
    <t>equipamentos p/oficinas</t>
  </si>
  <si>
    <t>furadeiras/perfuratrizes</t>
  </si>
  <si>
    <t>facetadores</t>
  </si>
  <si>
    <t>fornos</t>
  </si>
  <si>
    <t>fresadoras</t>
  </si>
  <si>
    <t>lixadeiras</t>
  </si>
  <si>
    <t>moto-esmerilhadeira</t>
  </si>
  <si>
    <t>moto-politrizes</t>
  </si>
  <si>
    <t>marteletes</t>
  </si>
  <si>
    <t>motores eletricos trifasicos</t>
  </si>
  <si>
    <t>maquinas confeccao telas de arame</t>
  </si>
  <si>
    <t>plainas</t>
  </si>
  <si>
    <t>politrizes</t>
  </si>
  <si>
    <t>redutor de velocidade para motor</t>
  </si>
  <si>
    <t>retificadeiras</t>
  </si>
  <si>
    <t>serras</t>
  </si>
  <si>
    <t>tornos/placas autocentrantes</t>
  </si>
  <si>
    <t>tupias</t>
  </si>
  <si>
    <t>vibradores</t>
  </si>
  <si>
    <t>abracadeiras</t>
  </si>
  <si>
    <t>aneis retencao</t>
  </si>
  <si>
    <t>brocas</t>
  </si>
  <si>
    <t>buchas</t>
  </si>
  <si>
    <t>bancadas marcineiros / bancadas profissionais</t>
  </si>
  <si>
    <t>bicos encher pneu</t>
  </si>
  <si>
    <t>bits</t>
  </si>
  <si>
    <t>caixa para ferramentas/ maleta/ bolsa</t>
  </si>
  <si>
    <t>colas/adesivos/vedantes</t>
  </si>
  <si>
    <t>discos de corte/debaste/serra/lamina</t>
  </si>
  <si>
    <t>fechaduras/trincos/macanetas/dobradicas/molas/chaves</t>
  </si>
  <si>
    <t>fitas gomadas</t>
  </si>
  <si>
    <t>gancho de inspecao p/ frigorifico</t>
  </si>
  <si>
    <t>lixas/fitas antiderrapantes</t>
  </si>
  <si>
    <t>massas de vedacao</t>
  </si>
  <si>
    <t>microesfera de vidro</t>
  </si>
  <si>
    <t>materiais/acessorios pintura</t>
  </si>
  <si>
    <t>materiais/acessorios p/marcenaria/ carpintaria</t>
  </si>
  <si>
    <t>massas e texturas em geral (exceto de vedacao)</t>
  </si>
  <si>
    <t>pedras de esmeril/afiar</t>
  </si>
  <si>
    <t>pregos/parafusos/rebites/porcas/arruelas</t>
  </si>
  <si>
    <t>porta-cadeado/cadeados/correntes</t>
  </si>
  <si>
    <t>produtos p/ polimento</t>
  </si>
  <si>
    <t>rolos/trinchas/broxas/pinceis</t>
  </si>
  <si>
    <t>solventes/diluentes/removedores/retardadores</t>
  </si>
  <si>
    <t>tintas/vernizes/seladores/primers</t>
  </si>
  <si>
    <t>distanciadores</t>
  </si>
  <si>
    <t>arame farpado/grampos/ concertina</t>
  </si>
  <si>
    <t>arame galvanizado</t>
  </si>
  <si>
    <t>arame p/ emplacamento</t>
  </si>
  <si>
    <t>arame recozido</t>
  </si>
  <si>
    <t>arame aco/ aco inox</t>
  </si>
  <si>
    <t>tela</t>
  </si>
  <si>
    <t>assoalhos/ lambri</t>
  </si>
  <si>
    <t>caibro e caibrinho</t>
  </si>
  <si>
    <t>compensado e aglomerado</t>
  </si>
  <si>
    <t>caixao funebre</t>
  </si>
  <si>
    <t>escoras e mouroes</t>
  </si>
  <si>
    <t>forrinho</t>
  </si>
  <si>
    <t>guia</t>
  </si>
  <si>
    <t>laminas de madeira/formica</t>
  </si>
  <si>
    <t>lenha</t>
  </si>
  <si>
    <t>mata junta</t>
  </si>
  <si>
    <t>madeiras macicas</t>
  </si>
  <si>
    <t>pranchas</t>
  </si>
  <si>
    <t>ripa</t>
  </si>
  <si>
    <t>roda-pe</t>
  </si>
  <si>
    <t>sarrafo</t>
  </si>
  <si>
    <t>tabuas</t>
  </si>
  <si>
    <t>acessorios/pecas de borracha/silicone</t>
  </si>
  <si>
    <t>acessorios/pecas de plastico/teflon/tecnil/espuma</t>
  </si>
  <si>
    <t>chapas de acrilico</t>
  </si>
  <si>
    <t>camara de butil p/ bolas</t>
  </si>
  <si>
    <t>materia-prima p/ confeccao de bolas esportiva</t>
  </si>
  <si>
    <t>cobre redondo</t>
  </si>
  <si>
    <t>colarinho para cabo de aco</t>
  </si>
  <si>
    <t>areia/argamassa/cimento/brita/rejunte/cordao solda</t>
  </si>
  <si>
    <t>azulejos/ladrilhos/pisos/revestimentos/forros</t>
  </si>
  <si>
    <t>algeroz/calha</t>
  </si>
  <si>
    <t>andaimes/arquibancadas moduladas</t>
  </si>
  <si>
    <t>acessorios p/ gesso acartonado</t>
  </si>
  <si>
    <t>modulos construtivos moveis</t>
  </si>
  <si>
    <t>betoneiras e misturadores mecanico</t>
  </si>
  <si>
    <t>carros de mao</t>
  </si>
  <si>
    <t>conjunto vibratorio completos e acessorios</t>
  </si>
  <si>
    <t>cal</t>
  </si>
  <si>
    <t>concreto/mouroes/marcos</t>
  </si>
  <si>
    <t>esquadros/regua pedreiros</t>
  </si>
  <si>
    <t>equipamentos de teste</t>
  </si>
  <si>
    <t>equipamentos p/ construcao civil</t>
  </si>
  <si>
    <t>ferro/aco/aluminio/bronze/latao</t>
  </si>
  <si>
    <t>guaritas</t>
  </si>
  <si>
    <t>impermeabilizante e aditivo p/alvenaria</t>
  </si>
  <si>
    <t>materiais p/isolacao</t>
  </si>
  <si>
    <t>metros e trenas</t>
  </si>
  <si>
    <t>mesas vibradoras</t>
  </si>
  <si>
    <t>massas/fitas p/ gesso acartonado</t>
  </si>
  <si>
    <t>niveis e prumos</t>
  </si>
  <si>
    <t>pedras/gessos</t>
  </si>
  <si>
    <t>perfis metalicos p/ fixacao de gesso acartonado</t>
  </si>
  <si>
    <t>portas/marcos/guarnicoes</t>
  </si>
  <si>
    <t>tanques/pias/cubas</t>
  </si>
  <si>
    <t>telhas</t>
  </si>
  <si>
    <t>tijolos</t>
  </si>
  <si>
    <t>toldos</t>
  </si>
  <si>
    <t>armacoes secundarias</t>
  </si>
  <si>
    <t>chaves eletricas</t>
  </si>
  <si>
    <t>componentes p/ instalacoes eletricas</t>
  </si>
  <si>
    <t>cabo coaxial</t>
  </si>
  <si>
    <t>disjuntores/reles</t>
  </si>
  <si>
    <t>eletrodutos/conexoes/caixas de derivacao</t>
  </si>
  <si>
    <t>eletrificadores p/ cerca eletrica rural</t>
  </si>
  <si>
    <t>fios/cabos eletricos</t>
  </si>
  <si>
    <t>fitas isolantes/ emenda termocontratil/ contratil</t>
  </si>
  <si>
    <t>fusiveis/bases</t>
  </si>
  <si>
    <t>interruptores/tomadas/celulas fotoeletricas/acessorios</t>
  </si>
  <si>
    <t>isoladores</t>
  </si>
  <si>
    <t>lampadas/farois/refletores/sinaleiro</t>
  </si>
  <si>
    <t>luminarias/postes/calhas/suportes</t>
  </si>
  <si>
    <t>reatores</t>
  </si>
  <si>
    <t>vara de manobra telescopica para eletricista</t>
  </si>
  <si>
    <t>aquecedores de agua</t>
  </si>
  <si>
    <t>acessorios p/banheiros</t>
  </si>
  <si>
    <t>braco de chuveiro</t>
  </si>
  <si>
    <t>caixas de descarga e pecas</t>
  </si>
  <si>
    <t>caixas/ralos/grelhas</t>
  </si>
  <si>
    <t>chuveiros/duchas</t>
  </si>
  <si>
    <t>cola tubos de pvc</t>
  </si>
  <si>
    <t>conexoes de pvc hidraulicas e sanitarias</t>
  </si>
  <si>
    <t>conexoes de ferro hidraulicas</t>
  </si>
  <si>
    <t>calhas e acessorios</t>
  </si>
  <si>
    <t>contentores flexiveis p/ agua</t>
  </si>
  <si>
    <t>caixas de protecao para hidrometros</t>
  </si>
  <si>
    <t>mangueira/ mangote</t>
  </si>
  <si>
    <t>fitas/vedantes/aneis de borracha</t>
  </si>
  <si>
    <t>fossa septica</t>
  </si>
  <si>
    <t>ligacoes flexiveis e bolsas p/ sanitarios</t>
  </si>
  <si>
    <t>pastas lubrificantes</t>
  </si>
  <si>
    <t>registros / plug para lavatorios e bide</t>
  </si>
  <si>
    <t>reservatorios p/ agua</t>
  </si>
  <si>
    <t>torre metalica p/ reservatorio de agua</t>
  </si>
  <si>
    <t>redutores e moduladoers de agua</t>
  </si>
  <si>
    <t>torneiras e reparos</t>
  </si>
  <si>
    <t>tubos pvc agua</t>
  </si>
  <si>
    <t>tubos pvc esgoto</t>
  </si>
  <si>
    <t>tubos ferro/galvanizado agua</t>
  </si>
  <si>
    <t>tubos de concreto</t>
  </si>
  <si>
    <t>tanques/pias/cubas/banheiras/vasos/tampos</t>
  </si>
  <si>
    <t>valvulas e reparos</t>
  </si>
  <si>
    <t>espelhos</t>
  </si>
  <si>
    <t>vidro padrao caff</t>
  </si>
  <si>
    <t>vidro plano</t>
  </si>
  <si>
    <t>molduras para quadros/diplomas</t>
  </si>
  <si>
    <t>cortinas/persianas/acessorios</t>
  </si>
  <si>
    <t>divisorias</t>
  </si>
  <si>
    <t>gabideiros/porta guarda-chuvas</t>
  </si>
  <si>
    <t>manequins expositor</t>
  </si>
  <si>
    <t>materiais/ produtos para decoracao</t>
  </si>
  <si>
    <t>tapetes/capachos/forracoes/ isolamento acustico</t>
  </si>
  <si>
    <t>tela/fita antiderrapante p/tapete/capacho/forracao</t>
  </si>
  <si>
    <t>buques/ arranjos/ coroa de flores</t>
  </si>
  <si>
    <t>obras de arte</t>
  </si>
  <si>
    <t>objetos decorativos</t>
  </si>
  <si>
    <t>algemas</t>
  </si>
  <si>
    <t>bastoes</t>
  </si>
  <si>
    <t>coletes salva-vida</t>
  </si>
  <si>
    <t>coletes a prova de bala</t>
  </si>
  <si>
    <t>cilindros p/ ar respiravel</t>
  </si>
  <si>
    <t>cortinas de protecao</t>
  </si>
  <si>
    <t>cancelas eletronicas</t>
  </si>
  <si>
    <t>calcados de seguranca</t>
  </si>
  <si>
    <t>detectores de metais</t>
  </si>
  <si>
    <t>eq. p/ prevencao de incendio/seguranca</t>
  </si>
  <si>
    <t>equipamentos p/ investigacao</t>
  </si>
  <si>
    <t>equipamentos anti-bombas</t>
  </si>
  <si>
    <t>equipamentos p/ identificacao e sinalizacao transito</t>
  </si>
  <si>
    <t>equipamentos de raio-x</t>
  </si>
  <si>
    <t>equipamentos de contra-espion./interc./audio/video</t>
  </si>
  <si>
    <t>envelopes de seguranca</t>
  </si>
  <si>
    <t>filmes de seguranca e controle solar</t>
  </si>
  <si>
    <t>lanterna de servico</t>
  </si>
  <si>
    <t>lacres/selos seguranca</t>
  </si>
  <si>
    <t>materiais de seguranca/protecao individual</t>
  </si>
  <si>
    <t>materiais p/ prevencao de incendio/seguranca</t>
  </si>
  <si>
    <t>materiais p/identificacao de veiculos</t>
  </si>
  <si>
    <t>materiais p/ papiloscopia</t>
  </si>
  <si>
    <t>materiais de seguranca/protecao coletiva</t>
  </si>
  <si>
    <t>materia prima p/ confeccao de coletes balisticos</t>
  </si>
  <si>
    <t>materiais p/ identificacao e sinalizacao transito</t>
  </si>
  <si>
    <t>resgate e salvamento - equipamentos/manequim trein</t>
  </si>
  <si>
    <t>sistemas de protecao ambientais</t>
  </si>
  <si>
    <t>vestuario de seguranca</t>
  </si>
  <si>
    <t>bombas/motobombas</t>
  </si>
  <si>
    <t>compressores de ar</t>
  </si>
  <si>
    <t>motores p/ compressores</t>
  </si>
  <si>
    <t>nebulizadores veicular p/ controle de mosquitos</t>
  </si>
  <si>
    <t>pecas/acessorios p/compressores de ar</t>
  </si>
  <si>
    <t>pecas/acessorios p/bombas e motobombas</t>
  </si>
  <si>
    <t>pecas/acessorios p/ bomba de racalque</t>
  </si>
  <si>
    <t>aspersores p/irrigacao</t>
  </si>
  <si>
    <t>equipamentos/ pecas/ materiais para irrigacao</t>
  </si>
  <si>
    <t>sistemas de irrigacao</t>
  </si>
  <si>
    <t>equipamentos p/ tratamento de agua</t>
  </si>
  <si>
    <t>equipamentos p/ tratamento de esgoto</t>
  </si>
  <si>
    <t>condensador de umidade atmosferica</t>
  </si>
  <si>
    <t>materiais/suprimentos p/ tratamento de agua</t>
  </si>
  <si>
    <t>pecas e acessorios p/ balanca rodoviaria</t>
  </si>
  <si>
    <t>pecas e acessorios p/dragas</t>
  </si>
  <si>
    <t>pecas e acessorios p/guindastes</t>
  </si>
  <si>
    <t>cabos de aco/correntes de aco/sapatilhas</t>
  </si>
  <si>
    <t>escavadeiras/motoniveladoras/pa carregadeiras/compactadores</t>
  </si>
  <si>
    <t>ferramentas/materiais p/equipamentos de mineracao/escavacao</t>
  </si>
  <si>
    <t>martelos rotopercussores</t>
  </si>
  <si>
    <t>materiais p/ perfuracao de pocos</t>
  </si>
  <si>
    <t>pecas/materiais e acessorios p manutencao de maquinas</t>
  </si>
  <si>
    <t>perfuratrizes</t>
  </si>
  <si>
    <t>pecas p/perfuratrizes e martelos rotopercussores</t>
  </si>
  <si>
    <t>retroescavadeiras/carregadoras compactas/acessorios</t>
  </si>
  <si>
    <t>sondas p/pocos tubulares</t>
  </si>
  <si>
    <t>tubos/filtros/revestimentos geomecanicos</t>
  </si>
  <si>
    <t>acessorios p/ carrinhos transporte</t>
  </si>
  <si>
    <t>carrinhos p/ transporte</t>
  </si>
  <si>
    <t>carregadores</t>
  </si>
  <si>
    <t>empilhadeiras</t>
  </si>
  <si>
    <t>aspirador/soprador/residuos</t>
  </si>
  <si>
    <t>acessorios p/ rocadeiras</t>
  </si>
  <si>
    <t>placa identificacao de planta</t>
  </si>
  <si>
    <t>banco de concreto/ madeira parajardim</t>
  </si>
  <si>
    <t>ferramentas manuais p/ jardim</t>
  </si>
  <si>
    <t>cabo para feramentas de ajardinamento</t>
  </si>
  <si>
    <t>maquinas p/grama / podadores p cercas</t>
  </si>
  <si>
    <t>regadores/mangueiras</t>
  </si>
  <si>
    <t>vaso para plantas</t>
  </si>
  <si>
    <t>telas plasticas</t>
  </si>
  <si>
    <t>elevadores</t>
  </si>
  <si>
    <t>esteira de movimentacao de bagagem</t>
  </si>
  <si>
    <t>guindastes</t>
  </si>
  <si>
    <t>escada rolante</t>
  </si>
  <si>
    <t>niveladoras de doca</t>
  </si>
  <si>
    <t>pecas e acessorios</t>
  </si>
  <si>
    <t>talhas</t>
  </si>
  <si>
    <t>veiculos aeronaves</t>
  </si>
  <si>
    <t>veiculos automoveis</t>
  </si>
  <si>
    <t>veiculos navais</t>
  </si>
  <si>
    <t>veiculos tipo pick-up</t>
  </si>
  <si>
    <t>veiculos especiais (ambulancia/detentos/carro forte,etc)</t>
  </si>
  <si>
    <t>veiculos motocicletas</t>
  </si>
  <si>
    <t>veiculos reboques e semi-reboques</t>
  </si>
  <si>
    <t>veiculos transporte coletivo/carga (onibus/caminhoes, etc.)</t>
  </si>
  <si>
    <t>veiculos utilitarios</t>
  </si>
  <si>
    <t>veiculos utilitarios tipo jipe</t>
  </si>
  <si>
    <t>alternadores</t>
  </si>
  <si>
    <t>baterias/acessorios</t>
  </si>
  <si>
    <t>baus</t>
  </si>
  <si>
    <t>cambios</t>
  </si>
  <si>
    <t>carrocerias/tanques</t>
  </si>
  <si>
    <t>diferencias e semi-arvores</t>
  </si>
  <si>
    <t>direcoes</t>
  </si>
  <si>
    <t>embreagens</t>
  </si>
  <si>
    <t>equipamentos acessorios</t>
  </si>
  <si>
    <t>ferramentas</t>
  </si>
  <si>
    <t>freios</t>
  </si>
  <si>
    <t>motores</t>
  </si>
  <si>
    <t>motores completos</t>
  </si>
  <si>
    <t>produtos e materiais p/limpeza e manutencao</t>
  </si>
  <si>
    <t>pecas/materiais/acessorios p/ aeronaves</t>
  </si>
  <si>
    <t>kit gnv para conversao / acessorios</t>
  </si>
  <si>
    <t>radios/alto-falantes/tweeteres/amplificadores/modulos</t>
  </si>
  <si>
    <t>simulador veicular/ avaliador dirigibilidade</t>
  </si>
  <si>
    <t>sistemas eletricos / fusiveis</t>
  </si>
  <si>
    <t>suspensao e rodas</t>
  </si>
  <si>
    <t>tapetes</t>
  </si>
  <si>
    <t>pecas/mat./acessorios de conserv.e manutencao veic</t>
  </si>
  <si>
    <t>carretas agricola/elevador agricola</t>
  </si>
  <si>
    <t>colhedeira/colhedora/colheitadeira</t>
  </si>
  <si>
    <t>cultivadores</t>
  </si>
  <si>
    <t>classificador cereais/descascador arroz</t>
  </si>
  <si>
    <t>debulhador/secador de sementes/moinhos</t>
  </si>
  <si>
    <t>equipamentos para cunicultura</t>
  </si>
  <si>
    <t>equipamentos para suinocultura</t>
  </si>
  <si>
    <t>equipamentos para piscicultura</t>
  </si>
  <si>
    <t>equipamentos para avicultura</t>
  </si>
  <si>
    <t>enxadas rotativas</t>
  </si>
  <si>
    <t>estufas agricolas/viveiros aclimatador mudas</t>
  </si>
  <si>
    <t>equipamentos para apicultura</t>
  </si>
  <si>
    <t>equipamentos p/ vinificacao</t>
  </si>
  <si>
    <t>esteiras transportadoras</t>
  </si>
  <si>
    <t>equipamentos para bovinocultura</t>
  </si>
  <si>
    <t>guincho hidraulico</t>
  </si>
  <si>
    <t>motosserras</t>
  </si>
  <si>
    <t>maquinas p/ tratamento de sementes</t>
  </si>
  <si>
    <t>microssilos/silos</t>
  </si>
  <si>
    <t>pecas/acessorios equipamentos agricolas</t>
  </si>
  <si>
    <t>pulverizador</t>
  </si>
  <si>
    <t>rocadeiras/raspadeiras/arados</t>
  </si>
  <si>
    <t>ordenhadeiras/resfriadores de leite</t>
  </si>
  <si>
    <t>materiais/ pecas/ acessorios para implementos agricolas</t>
  </si>
  <si>
    <t>semeadeira/sulcadeira/adubadeira/arrancadeira/plantadeira</t>
  </si>
  <si>
    <t>equipamento para producao racao</t>
  </si>
  <si>
    <t>tratores</t>
  </si>
  <si>
    <t>tanques coleta/transporte</t>
  </si>
  <si>
    <t>tronco de contencao</t>
  </si>
  <si>
    <t>laticinios e correlatos</t>
  </si>
  <si>
    <t>produtos de origem animal in natura</t>
  </si>
  <si>
    <t>produtos de origem vegetal in natura</t>
  </si>
  <si>
    <t>produtos nao pereciveis</t>
  </si>
  <si>
    <t>produtos de panificacao</t>
  </si>
  <si>
    <t>camara p/ pneus</t>
  </si>
  <si>
    <t>calibrador pneus</t>
  </si>
  <si>
    <t>materiais p/ conserto de pneus</t>
  </si>
  <si>
    <t>protetor camera de ar</t>
  </si>
  <si>
    <t>pneus</t>
  </si>
  <si>
    <t>baterias</t>
  </si>
  <si>
    <t>boias</t>
  </si>
  <si>
    <t>cabos de aco/polipropileno/nylon</t>
  </si>
  <si>
    <t>chapas de aco navegacao</t>
  </si>
  <si>
    <t>defensas p/ cais</t>
  </si>
  <si>
    <t>lanternas e materiais p/ sinalizacao</t>
  </si>
  <si>
    <t>motores de popa / motores diesel /motores gasolina</t>
  </si>
  <si>
    <t>pecas/materiais para barcos/botes/lanchas</t>
  </si>
  <si>
    <t>tampao</t>
  </si>
  <si>
    <t>acessorios/componentes</t>
  </si>
  <si>
    <t>birutas</t>
  </si>
  <si>
    <t>lampadas p/aeroportos</t>
  </si>
  <si>
    <t>materiais/acessorios p/sinalizacao de aeroportos</t>
  </si>
  <si>
    <t>sistema de navegacao por satelite</t>
  </si>
  <si>
    <t>sistemas balizamento/sinalizacao de aeroportos</t>
  </si>
  <si>
    <t>transformadores/estabilizadores</t>
  </si>
  <si>
    <t>asfalto/aditivos asfalticos</t>
  </si>
  <si>
    <t>alcool combustivel</t>
  </si>
  <si>
    <t>aditivos</t>
  </si>
  <si>
    <t>carvao vegetal</t>
  </si>
  <si>
    <t>gas liquefeito de petroleo</t>
  </si>
  <si>
    <t>gasolina</t>
  </si>
  <si>
    <t>oleos e graxas</t>
  </si>
  <si>
    <t>piche</t>
  </si>
  <si>
    <t>querosene</t>
  </si>
  <si>
    <t>botijoes</t>
  </si>
  <si>
    <t>centrais de gases</t>
  </si>
  <si>
    <t>instalacoes de gas</t>
  </si>
  <si>
    <t>armas</t>
  </si>
  <si>
    <t>acessorios e pecas p/armas</t>
  </si>
  <si>
    <t>cartuchos</t>
  </si>
  <si>
    <t>espoletas</t>
  </si>
  <si>
    <t>equipamento p/ recarga de cartuchos</t>
  </si>
  <si>
    <t>equipamentos anti-motim</t>
  </si>
  <si>
    <t>estojos</t>
  </si>
  <si>
    <t>granadas</t>
  </si>
  <si>
    <t>material p/ limpeza de armas</t>
  </si>
  <si>
    <t>polvoras</t>
  </si>
  <si>
    <t>projeteis</t>
  </si>
  <si>
    <t>carne bovina/produtos derivados</t>
  </si>
  <si>
    <t>carne avicola/produtos derivados</t>
  </si>
  <si>
    <t>carne ovina/produtos derivados</t>
  </si>
  <si>
    <t>carne suina/produtos derivados</t>
  </si>
  <si>
    <t>linguica/ fiambres</t>
  </si>
  <si>
    <t>peixe/frutos do mar/produtos derivados</t>
  </si>
  <si>
    <t>produtos organicos e agroecologicos</t>
  </si>
  <si>
    <t>pates</t>
  </si>
  <si>
    <t>salsichas/ salsichoes</t>
  </si>
  <si>
    <t>tripa</t>
  </si>
  <si>
    <t>carnes/peixes/frutos do mar/produtos derivados</t>
  </si>
  <si>
    <t>fiambres/pates/linguicas/salsichas/salsichoes</t>
  </si>
  <si>
    <t>frutigranjeiros/hortigranjeiros</t>
  </si>
  <si>
    <t>leites/manteigas/queijos/produtos derivados</t>
  </si>
  <si>
    <t>produtos organicos agroecologicos</t>
  </si>
  <si>
    <t>linguica/fiambres</t>
  </si>
  <si>
    <t>salsichas/salsichoes</t>
  </si>
  <si>
    <t>frutigranjeiros</t>
  </si>
  <si>
    <t>hortigranjeiros</t>
  </si>
  <si>
    <t>derivados do leite</t>
  </si>
  <si>
    <t>leite</t>
  </si>
  <si>
    <t>manteiga</t>
  </si>
  <si>
    <t>queijo e similares</t>
  </si>
  <si>
    <t>cremes vegetais</t>
  </si>
  <si>
    <t>acucares/complementos energeticos</t>
  </si>
  <si>
    <t>alimentos enlatados/conservas</t>
  </si>
  <si>
    <t>agua mineral/refrigerantes</t>
  </si>
  <si>
    <t>adocantes</t>
  </si>
  <si>
    <t>arroz/feijao/lentilha/ervilha/canjica</t>
  </si>
  <si>
    <t>aveia</t>
  </si>
  <si>
    <t>cafe</t>
  </si>
  <si>
    <t>cevada/cereais</t>
  </si>
  <si>
    <t>chas/ervas/essencias</t>
  </si>
  <si>
    <t>complementos e compostos alimentares</t>
  </si>
  <si>
    <t>condimentos</t>
  </si>
  <si>
    <t>cesta basica</t>
  </si>
  <si>
    <t>doces em pasta/em calda/geleias</t>
  </si>
  <si>
    <t>farinhas</t>
  </si>
  <si>
    <t>fermentos</t>
  </si>
  <si>
    <t>frutas secas</t>
  </si>
  <si>
    <t>graos</t>
  </si>
  <si>
    <t>massas</t>
  </si>
  <si>
    <t>mel</t>
  </si>
  <si>
    <t>oleos/margarinas/maioneses/molhos</t>
  </si>
  <si>
    <t>produtos diversos</t>
  </si>
  <si>
    <t>sal</t>
  </si>
  <si>
    <t>sucos/chas</t>
  </si>
  <si>
    <t>substitutivos do leite natural</t>
  </si>
  <si>
    <t>vinhos/vinagres</t>
  </si>
  <si>
    <t>bolachas/biscoitos</t>
  </si>
  <si>
    <t>cucas/bolos/panetones</t>
  </si>
  <si>
    <t>doces/salgados</t>
  </si>
  <si>
    <t>paes/sanduiches/pizzas</t>
  </si>
  <si>
    <t>complementos e compostos nutricionais</t>
  </si>
  <si>
    <t>dietas completas e modulares</t>
  </si>
  <si>
    <t>cucas/bolos</t>
  </si>
  <si>
    <t>fiambre/linguicas/salsichoes</t>
  </si>
  <si>
    <t>manteiga/queijos/produtos derivados</t>
  </si>
  <si>
    <t>geleias/conservas</t>
  </si>
  <si>
    <t>equipamentos p/gases de uso hospitalar/laboratorial/indust.</t>
  </si>
  <si>
    <t>gases de uso hospitalar/ laboratorial/ industrial</t>
  </si>
  <si>
    <t>instalacoes/centrais de gas</t>
  </si>
  <si>
    <t>equipamentos p/ industria farmaceutica</t>
  </si>
  <si>
    <t>materias-prima para fabricacao de medicamentos</t>
  </si>
  <si>
    <t>materiais p/ acondicionamento e embalagem de medicamentos</t>
  </si>
  <si>
    <t>pecas/acessorios para equipamentos da industria farmaceutica</t>
  </si>
  <si>
    <t>padroes primarios / substancias quimicas de referencia</t>
  </si>
  <si>
    <t>aparelhos e equipamentos para analise de solos</t>
  </si>
  <si>
    <t>aparelhos/equipamentos p/analise eletro-eletronica</t>
  </si>
  <si>
    <t>aparelhos/equipamentos p/lab. metal mecanico/metalurgia</t>
  </si>
  <si>
    <t>aparelhos/equipamentos p/lab. construcao civil</t>
  </si>
  <si>
    <t>cromatografos/espectrofotometros/fotometros</t>
  </si>
  <si>
    <t>congeladores/freezers/containers/maquinas gelo</t>
  </si>
  <si>
    <t>estufas/fornos/chapas eletricas</t>
  </si>
  <si>
    <t>equipamentos para laboratorio</t>
  </si>
  <si>
    <t>kits/utensilios didaticos p/laboratorio</t>
  </si>
  <si>
    <t>materiais p/laboratorio</t>
  </si>
  <si>
    <t>microscopios/estereoscopios/lupas</t>
  </si>
  <si>
    <t>pecas/acessorios para equipamentos de laboratorio</t>
  </si>
  <si>
    <t>materiais p/tratamento de agua</t>
  </si>
  <si>
    <t>produtos quimicos p/laboratorio</t>
  </si>
  <si>
    <t>produtos quimicos p/tratamento de agua</t>
  </si>
  <si>
    <t>softwares p/ equipamentos</t>
  </si>
  <si>
    <t>vidraria p/laboratorio</t>
  </si>
  <si>
    <t>anuscopio</t>
  </si>
  <si>
    <t>aparelhos</t>
  </si>
  <si>
    <t>aspiradores/compressores</t>
  </si>
  <si>
    <t>audiometros</t>
  </si>
  <si>
    <t>autoclaves</t>
  </si>
  <si>
    <t>ambus</t>
  </si>
  <si>
    <t>aparelhos p/ medicina nuclear</t>
  </si>
  <si>
    <t>banho-maria p/ mamadeiras</t>
  </si>
  <si>
    <t>bercos aquecidos</t>
  </si>
  <si>
    <t>biombos</t>
  </si>
  <si>
    <t>bisturis</t>
  </si>
  <si>
    <t>bracadeiras</t>
  </si>
  <si>
    <t>baracas</t>
  </si>
  <si>
    <t>bandejas</t>
  </si>
  <si>
    <t>bombas infusao/ bomba vacuo aspiradora</t>
  </si>
  <si>
    <t>broncoscopios</t>
  </si>
  <si>
    <t>cadeira de rodas/ triciclo eletrico para deficientes</t>
  </si>
  <si>
    <t>cabines</t>
  </si>
  <si>
    <t>cabos de instrumentais</t>
  </si>
  <si>
    <t>cadeiras oftalmologicas</t>
  </si>
  <si>
    <t>canetas p/ espirografos</t>
  </si>
  <si>
    <t>cardioversores</t>
  </si>
  <si>
    <t>ceratometros</t>
  </si>
  <si>
    <t>colonoscopios (fribroscopio)</t>
  </si>
  <si>
    <t>colposcopios</t>
  </si>
  <si>
    <t>coluna oftalmologica</t>
  </si>
  <si>
    <t>comadres</t>
  </si>
  <si>
    <t>compasso dobra cutanea</t>
  </si>
  <si>
    <t>conjunto baliu</t>
  </si>
  <si>
    <t>conjunto instrumental p/ cesariana</t>
  </si>
  <si>
    <t>cubas</t>
  </si>
  <si>
    <t>canulas</t>
  </si>
  <si>
    <t>curetas</t>
  </si>
  <si>
    <t>compressores</t>
  </si>
  <si>
    <t>desfribriladores</t>
  </si>
  <si>
    <t>detectores de batimentos cardiofetais</t>
  </si>
  <si>
    <t>diapasao de gaudencio</t>
  </si>
  <si>
    <t>descoladores</t>
  </si>
  <si>
    <t>eletrocardiografos</t>
  </si>
  <si>
    <t>eletrocauterios</t>
  </si>
  <si>
    <t>eletroencefalografos</t>
  </si>
  <si>
    <t>escalas</t>
  </si>
  <si>
    <t>escarradeiras</t>
  </si>
  <si>
    <t>esfingnomanometros</t>
  </si>
  <si>
    <t>especulos/alcas</t>
  </si>
  <si>
    <t>espelhos p/ instrumentais</t>
  </si>
  <si>
    <t>espirometros</t>
  </si>
  <si>
    <t>estetoscopios</t>
  </si>
  <si>
    <t>estiletes</t>
  </si>
  <si>
    <t>estribo de kirschner</t>
  </si>
  <si>
    <t>equipamentos medico-hospitalares e de enfermagem</t>
  </si>
  <si>
    <t>equipamentos radiologicos (exceto odontologicos)</t>
  </si>
  <si>
    <t>equipamentos fisioterapico</t>
  </si>
  <si>
    <t>facas p/ necropsia</t>
  </si>
  <si>
    <t>focos/refletores</t>
  </si>
  <si>
    <t>forceps</t>
  </si>
  <si>
    <t>fotoforos</t>
  </si>
  <si>
    <t>goteira de brown</t>
  </si>
  <si>
    <t>guia ayoa</t>
  </si>
  <si>
    <t>ganchos</t>
  </si>
  <si>
    <t>goniometros</t>
  </si>
  <si>
    <t>glicosimetros</t>
  </si>
  <si>
    <t>hamper</t>
  </si>
  <si>
    <t>histerometro</t>
  </si>
  <si>
    <t>incubadoras</t>
  </si>
  <si>
    <t>instrumentais</t>
  </si>
  <si>
    <t>incineradores</t>
  </si>
  <si>
    <t>kits parto/queimados/primeiro socorros</t>
  </si>
  <si>
    <t>laminas p/ bisturi</t>
  </si>
  <si>
    <t>laminas p/ laringoscopio</t>
  </si>
  <si>
    <t>lampadas cirurgica de teto</t>
  </si>
  <si>
    <t>lamparinas p/desembacamento especular</t>
  </si>
  <si>
    <t>lanternas p/ exame orofaringe</t>
  </si>
  <si>
    <t>laringoscopios</t>
  </si>
  <si>
    <t>maletas</t>
  </si>
  <si>
    <t>mandris</t>
  </si>
  <si>
    <t>manometros</t>
  </si>
  <si>
    <t>martelos</t>
  </si>
  <si>
    <t>microscopios cirurgicos</t>
  </si>
  <si>
    <t>materiais medico-hospitalares e de enfermagem</t>
  </si>
  <si>
    <t>materiais radiologicos (exceto odontologicos)</t>
  </si>
  <si>
    <t>materiais medico-hospitalares e de enfermagem (contin. 507)</t>
  </si>
  <si>
    <t>materiais fisioterapicos</t>
  </si>
  <si>
    <t>nebulizadores</t>
  </si>
  <si>
    <t>oftalmoscopios</t>
  </si>
  <si>
    <t>ordenha de leite materno</t>
  </si>
  <si>
    <t>osteotomos</t>
  </si>
  <si>
    <t>otoscopios</t>
  </si>
  <si>
    <t>oxitenda</t>
  </si>
  <si>
    <t>oximetros</t>
  </si>
  <si>
    <t>papagaios</t>
  </si>
  <si>
    <t>porta-agulhas</t>
  </si>
  <si>
    <t>punchs</t>
  </si>
  <si>
    <t>produtos oficinais</t>
  </si>
  <si>
    <t>pecas p/equipamentos medico-hospitalares e de enfermagem</t>
  </si>
  <si>
    <t>pneus/camaras/rodas p/equip medico-hospitalares e de enferma</t>
  </si>
  <si>
    <t>raquimanometros</t>
  </si>
  <si>
    <t>refratores</t>
  </si>
  <si>
    <t>regletes</t>
  </si>
  <si>
    <t>respiradores</t>
  </si>
  <si>
    <t>retinoscopios</t>
  </si>
  <si>
    <t>ruginas de farabeuf</t>
  </si>
  <si>
    <t>seladoras</t>
  </si>
  <si>
    <t>dispensador eletronico hospitalar</t>
  </si>
  <si>
    <t>seringas</t>
  </si>
  <si>
    <t>sindesmotomos</t>
  </si>
  <si>
    <t>sistemas de video</t>
  </si>
  <si>
    <t>sonares</t>
  </si>
  <si>
    <t>suportes p/ soro/valvulas</t>
  </si>
  <si>
    <t>tambores de aco inoxidavel</t>
  </si>
  <si>
    <t>tesouras</t>
  </si>
  <si>
    <t>treinadores de fala</t>
  </si>
  <si>
    <t>tentacanulas</t>
  </si>
  <si>
    <t>tubos</t>
  </si>
  <si>
    <t>ultra-sonografos</t>
  </si>
  <si>
    <t>videolaparoscopios</t>
  </si>
  <si>
    <t>ventilometros</t>
  </si>
  <si>
    <t>anti-hemofilicos</t>
  </si>
  <si>
    <t>anti-hipertensivos/diureticos/vasodilatadores coronarianos</t>
  </si>
  <si>
    <t>antipsoriase</t>
  </si>
  <si>
    <t>anestesicos</t>
  </si>
  <si>
    <t>ansioliticos/tranquilizantes</t>
  </si>
  <si>
    <t>antagonistas da heparina</t>
  </si>
  <si>
    <t>antagonistas dos narcoticos</t>
  </si>
  <si>
    <t>antagonistas dos inseticidas organofosforados</t>
  </si>
  <si>
    <t>anti-helminticos</t>
  </si>
  <si>
    <t>anti-hemorragicos</t>
  </si>
  <si>
    <t>anti-hemorroidarios</t>
  </si>
  <si>
    <t>anti-septicos</t>
  </si>
  <si>
    <t>antiacidos</t>
  </si>
  <si>
    <t>antiagregantes plaquetarios/antitrombocitos</t>
  </si>
  <si>
    <t>antialcoolicos</t>
  </si>
  <si>
    <t>antialergicos/anti-histaminicos/antipruriginosos</t>
  </si>
  <si>
    <t>antianemicos</t>
  </si>
  <si>
    <t>antiarritmicos</t>
  </si>
  <si>
    <t>antiasmaticos/broncodilatadores</t>
  </si>
  <si>
    <t>antibacterianos</t>
  </si>
  <si>
    <t>anticoagulantes</t>
  </si>
  <si>
    <t>anticonvulsivantes/antiepilepticos</t>
  </si>
  <si>
    <t>antidepressivos</t>
  </si>
  <si>
    <t>antidiarreicos/antidisentericos</t>
  </si>
  <si>
    <t>antiemeticos</t>
  </si>
  <si>
    <t>antifiseticos</t>
  </si>
  <si>
    <t>antigotosos/uricosuricos</t>
  </si>
  <si>
    <t>analgesicos/antitermicos/antiinflamatorios/antireumaticos</t>
  </si>
  <si>
    <t>antagonistas dos receptores</t>
  </si>
  <si>
    <t>antimicoticos</t>
  </si>
  <si>
    <t>antineuriticos</t>
  </si>
  <si>
    <t>antiparkinsonianos</t>
  </si>
  <si>
    <t>antipsicoticos/neurolepticos</t>
  </si>
  <si>
    <t>antitussigenos/expectorantes/mucoliticos</t>
  </si>
  <si>
    <t>antiviroticos</t>
  </si>
  <si>
    <t>antidiabeticos</t>
  </si>
  <si>
    <t>antimalaricos</t>
  </si>
  <si>
    <t>anticoncepcionais</t>
  </si>
  <si>
    <t>antilipemicos/hipocolesterinemicos</t>
  </si>
  <si>
    <t>antitireoideanos</t>
  </si>
  <si>
    <t>antiescleroticos/imunomodulador</t>
  </si>
  <si>
    <t>antiprotozoarios</t>
  </si>
  <si>
    <t>bloqueadores dos receptores h2 de histamina</t>
  </si>
  <si>
    <t>bloqueadores neuromusculares (curarizantes)</t>
  </si>
  <si>
    <t>anticalculos</t>
  </si>
  <si>
    <t>cardiotonicos</t>
  </si>
  <si>
    <t>cicatrizantes</t>
  </si>
  <si>
    <t>complementos dieteticos</t>
  </si>
  <si>
    <t>contrastes radiologicos</t>
  </si>
  <si>
    <t>ceratoliticos</t>
  </si>
  <si>
    <t>descongestionantes</t>
  </si>
  <si>
    <t>diluentes</t>
  </si>
  <si>
    <t>dietas</t>
  </si>
  <si>
    <t>ectoparasiticidas</t>
  </si>
  <si>
    <t>edulcorantes (adocantes)</t>
  </si>
  <si>
    <t>expansores do plasma</t>
  </si>
  <si>
    <t>estimuladores da hematopoese</t>
  </si>
  <si>
    <t>eupepticos</t>
  </si>
  <si>
    <t>estimulantes do sistema nervoso central</t>
  </si>
  <si>
    <t>hipertensores arteriais</t>
  </si>
  <si>
    <t>hipnoticos</t>
  </si>
  <si>
    <t>hidratantes pele</t>
  </si>
  <si>
    <t>homeopaticos</t>
  </si>
  <si>
    <t>hormonios</t>
  </si>
  <si>
    <t>imunoglobulinas</t>
  </si>
  <si>
    <t>imunossupressores</t>
  </si>
  <si>
    <t>inibidores da lactacao</t>
  </si>
  <si>
    <t>inibidores da secrecao de prolactina</t>
  </si>
  <si>
    <t>inibidores da sintese de gonadotrofina</t>
  </si>
  <si>
    <t>inibidores dos disturbios do metabolismo osseo</t>
  </si>
  <si>
    <t>inibidores da lipase gastrintestinal</t>
  </si>
  <si>
    <t>laxativos/purgativos</t>
  </si>
  <si>
    <t>miorrelaxantes</t>
  </si>
  <si>
    <t>narcoanalgesicos (opioides)</t>
  </si>
  <si>
    <t>ocitocicos</t>
  </si>
  <si>
    <t>oficinais</t>
  </si>
  <si>
    <t>oncologicos</t>
  </si>
  <si>
    <t>parassimpaticolicos/antiespasmodicos</t>
  </si>
  <si>
    <t>parassimpaticomimeticos/anticolinesterasicos</t>
  </si>
  <si>
    <t>produtos oftalmicos</t>
  </si>
  <si>
    <t>produtos otologicos</t>
  </si>
  <si>
    <t>quelantes/permutadores de ions</t>
  </si>
  <si>
    <t>recalcificantes</t>
  </si>
  <si>
    <t>reguladores</t>
  </si>
  <si>
    <t>reidratantes/repositores eletroliticos/solucoes/soros</t>
  </si>
  <si>
    <t>substituto</t>
  </si>
  <si>
    <t>suplementos de magnesio</t>
  </si>
  <si>
    <t>simpaticomimeticos</t>
  </si>
  <si>
    <t>surfactantes</t>
  </si>
  <si>
    <t>tonicos</t>
  </si>
  <si>
    <t>tricomonicidas</t>
  </si>
  <si>
    <t>vacinas</t>
  </si>
  <si>
    <t>vasodilatadores cerebrais e perifericos/antivertiginosos</t>
  </si>
  <si>
    <t>vasodilatadores coronarianos</t>
  </si>
  <si>
    <t>leites especiais</t>
  </si>
  <si>
    <t>suplementos alimentares</t>
  </si>
  <si>
    <t>dietas pedißtricas</t>
  </si>
  <si>
    <t>formula infantil</t>
  </si>
  <si>
    <t>vasodilatadores</t>
  </si>
  <si>
    <t>polivitaminicos</t>
  </si>
  <si>
    <t>vitaminas</t>
  </si>
  <si>
    <t>estimulantes de apetite</t>
  </si>
  <si>
    <t>dieta enteral sistema fechado</t>
  </si>
  <si>
    <t>medicamento antitabagismo</t>
  </si>
  <si>
    <t>anti-hipertensivos/diureticos/vasodilatadores coronarios</t>
  </si>
  <si>
    <t>antibioticos</t>
  </si>
  <si>
    <t>enzimas para reposicao</t>
  </si>
  <si>
    <t>medicamentos importados especiais</t>
  </si>
  <si>
    <t>quelantes</t>
  </si>
  <si>
    <t>anticonvulsivante/antiepilepticos</t>
  </si>
  <si>
    <t>analgesicos/antitermicos/antiinflamatorios/anti-reumaticos</t>
  </si>
  <si>
    <t>antiescleroticos</t>
  </si>
  <si>
    <t>medicamento do aparelho digestivo e metab¾lico</t>
  </si>
  <si>
    <t>enzimas digestivas</t>
  </si>
  <si>
    <t>medicamentos importados excepcionais</t>
  </si>
  <si>
    <t>anticonvulsionantes/antiepilepticos</t>
  </si>
  <si>
    <t>anti-coagulantes</t>
  </si>
  <si>
    <t>anti-isquemico metabolico</t>
  </si>
  <si>
    <t>antiartrosico</t>
  </si>
  <si>
    <t>antifungico de amplo espectro</t>
  </si>
  <si>
    <t>antialergicos / anti-histaminico / antipruriginosos</t>
  </si>
  <si>
    <t>antineoplasico</t>
  </si>
  <si>
    <t>antiosteoporotico</t>
  </si>
  <si>
    <t>antimalarico</t>
  </si>
  <si>
    <t>hipocolesterolemiante</t>
  </si>
  <si>
    <t>outros agentes antineoplasicos</t>
  </si>
  <si>
    <t>reidratantes/repositores eletrolitos/solucoes/soros</t>
  </si>
  <si>
    <t>substitutos do leite natural</t>
  </si>
  <si>
    <t>complemento alimentar</t>
  </si>
  <si>
    <t>suplemento alimentar</t>
  </si>
  <si>
    <t>complemento nutricional</t>
  </si>
  <si>
    <t>aparelho digestivo - adsorventes/antifiseticos intestinais</t>
  </si>
  <si>
    <t>aparelho digestivo - antiacidos</t>
  </si>
  <si>
    <t>aparelho digestivo - antiemeticos</t>
  </si>
  <si>
    <t>aparelho digestivo - antiulcerosos</t>
  </si>
  <si>
    <t>aparelho respiratorio - antiasmaticos/broncodilatadores</t>
  </si>
  <si>
    <t>aparelho respiratorio - antialergicos/anti-histam.</t>
  </si>
  <si>
    <t>aparelho respirat. - antitussigenos/expectorantes</t>
  </si>
  <si>
    <t>aparelho urinario - hiperplasia prostatica benigna</t>
  </si>
  <si>
    <t>cardiovascular - antiangionosos/vasodilatadores</t>
  </si>
  <si>
    <t>cardiovascular - antiarritmicos</t>
  </si>
  <si>
    <t>cardiovascular - anti-hipertensivos</t>
  </si>
  <si>
    <t>cardiovascular - agente inotropico</t>
  </si>
  <si>
    <t>cardiovascular - diureticos</t>
  </si>
  <si>
    <t>cardiovascular - vasoconstritores/hipertensores</t>
  </si>
  <si>
    <t>dermatologicos - antiacne</t>
  </si>
  <si>
    <t>dermatologicos - atialopecia</t>
  </si>
  <si>
    <t>dor/inflamacao/febre - analgesicos e antitermicos</t>
  </si>
  <si>
    <t>dor/inflamacao/febre - antiespasmodicos</t>
  </si>
  <si>
    <t>dor/inflamacao/febre - antiinflamatorios/antireumaticos</t>
  </si>
  <si>
    <t>dor/inflamacao/febre - relaxante muscular</t>
  </si>
  <si>
    <t>hematologia/repositor eletrolitos - repositor de eletrolitos</t>
  </si>
  <si>
    <t>hematologia/repositor eletrolitos - antiagregantes palquet.</t>
  </si>
  <si>
    <t>hematologia/repositor eletrolitos - antianemicos</t>
  </si>
  <si>
    <t>infeccao/infestacao - antibioticos</t>
  </si>
  <si>
    <t>infeccao/infestacao - amebicidas/giardicidas/tricomonicidas</t>
  </si>
  <si>
    <t>infeccao/infestacao - antifugicos/antimicoticos</t>
  </si>
  <si>
    <t>infeccao/infestacao - anti-helminticos</t>
  </si>
  <si>
    <t>infeccao/infestacao - antiretroviral</t>
  </si>
  <si>
    <t>infeccao/infestacao - antiviral</t>
  </si>
  <si>
    <t>imunossupressor - agente imunossupressor</t>
  </si>
  <si>
    <t>imunossupressor - antineoplasicos</t>
  </si>
  <si>
    <t>metabolismo - antidiabeticos</t>
  </si>
  <si>
    <t>metabolismo - antigotoso</t>
  </si>
  <si>
    <t>metabolismo - antilipemicos/redutores colesterol</t>
  </si>
  <si>
    <t>metabolismo - glicocorticoides</t>
  </si>
  <si>
    <t>oftalmicos - solucoes oftalmicas</t>
  </si>
  <si>
    <t>sistema nervoso central - anestesicos</t>
  </si>
  <si>
    <t>sistema nervoso central - ansioliticos</t>
  </si>
  <si>
    <t>sistema nervoso central - anticonvulsivantes</t>
  </si>
  <si>
    <t>sistema nervoso central - antidepressivos</t>
  </si>
  <si>
    <t>sistema nervoso central - antiparkinsonianos</t>
  </si>
  <si>
    <t>sistema nervoso central - neurolepticos</t>
  </si>
  <si>
    <t>sistema nervoso central - ativador metabolismo cerebral</t>
  </si>
  <si>
    <t>sistema nervoso central - hipnoticos</t>
  </si>
  <si>
    <t>materiais p/higiene pessoal</t>
  </si>
  <si>
    <t>materiais p/profilaxia (prevencao)</t>
  </si>
  <si>
    <t>aspirador nasal</t>
  </si>
  <si>
    <t>creme hidratante / locao cremosa/ protetor solar</t>
  </si>
  <si>
    <t>armacao de zilio</t>
  </si>
  <si>
    <t>bengalas/muletas</t>
  </si>
  <si>
    <t>cadeira de rodas e acessorios</t>
  </si>
  <si>
    <t>calcados ortopedicos</t>
  </si>
  <si>
    <t>implantes</t>
  </si>
  <si>
    <t>lentes p/ armacao</t>
  </si>
  <si>
    <t>orteses/materias para fixacao</t>
  </si>
  <si>
    <t>proteses</t>
  </si>
  <si>
    <t>stents</t>
  </si>
  <si>
    <t>orteses/proteses/armacoes/ lentes oculares e contato</t>
  </si>
  <si>
    <t>alavancas</t>
  </si>
  <si>
    <t>alicates</t>
  </si>
  <si>
    <t>alveolotomo</t>
  </si>
  <si>
    <t>amalgamadores</t>
  </si>
  <si>
    <t>aparelhos de raio-x</t>
  </si>
  <si>
    <t>aparelhos p/ remocao de placas bacterianas</t>
  </si>
  <si>
    <t>armarios clinicos</t>
  </si>
  <si>
    <t>aventais para protecao de raio-x</t>
  </si>
  <si>
    <t>articuladores (oclusores)</t>
  </si>
  <si>
    <t>biombos de chumbo</t>
  </si>
  <si>
    <t>broqueiros</t>
  </si>
  <si>
    <t>brunidores</t>
  </si>
  <si>
    <t>bancadas</t>
  </si>
  <si>
    <t>cabos p/ espelhos</t>
  </si>
  <si>
    <t>cadeiras</t>
  </si>
  <si>
    <t>calcadores</t>
  </si>
  <si>
    <t>camaras escura</t>
  </si>
  <si>
    <t>canetas</t>
  </si>
  <si>
    <t>compasso de willis</t>
  </si>
  <si>
    <t>condensadores</t>
  </si>
  <si>
    <t>conjuntos</t>
  </si>
  <si>
    <t>contra-angulos</t>
  </si>
  <si>
    <t>cuspideiras</t>
  </si>
  <si>
    <t>centrifugas</t>
  </si>
  <si>
    <t>cinzeis</t>
  </si>
  <si>
    <t>desgastadores</t>
  </si>
  <si>
    <t>dosadores</t>
  </si>
  <si>
    <t>desinfetantes/esterelizantes</t>
  </si>
  <si>
    <t>dispensadores</t>
  </si>
  <si>
    <t>equipos</t>
  </si>
  <si>
    <t>escavadores</t>
  </si>
  <si>
    <t>esculpidores</t>
  </si>
  <si>
    <t>espatulas</t>
  </si>
  <si>
    <t>escovas</t>
  </si>
  <si>
    <t>extratores</t>
  </si>
  <si>
    <t>escovarios</t>
  </si>
  <si>
    <t>especimetros</t>
  </si>
  <si>
    <t>facas p/ gesso</t>
  </si>
  <si>
    <t>fotopolimerizadores</t>
  </si>
  <si>
    <t>fresas</t>
  </si>
  <si>
    <t>filmes</t>
  </si>
  <si>
    <t>fixadores/reveladores</t>
  </si>
  <si>
    <t>frascos</t>
  </si>
  <si>
    <t>fios ortodonticos</t>
  </si>
  <si>
    <t>gengivotomos</t>
  </si>
  <si>
    <t>graxas/oleos</t>
  </si>
  <si>
    <t>gral</t>
  </si>
  <si>
    <t>godiva</t>
  </si>
  <si>
    <t>jatos</t>
  </si>
  <si>
    <t>kits miniplacas/microplacas cirurgicas</t>
  </si>
  <si>
    <t>lamparinas</t>
  </si>
  <si>
    <t>limas</t>
  </si>
  <si>
    <t>micro-motores</t>
  </si>
  <si>
    <t>mochos</t>
  </si>
  <si>
    <t>moldeiras</t>
  </si>
  <si>
    <t>muflos</t>
  </si>
  <si>
    <t>macaricos</t>
  </si>
  <si>
    <t>motores de suspensao</t>
  </si>
  <si>
    <t>materiais p/ procedimentos e uso geral</t>
  </si>
  <si>
    <t>matrizes</t>
  </si>
  <si>
    <t>modelos didaticos</t>
  </si>
  <si>
    <t>pecas de mao</t>
  </si>
  <si>
    <t>polidora para proteses</t>
  </si>
  <si>
    <t>porta algodao</t>
  </si>
  <si>
    <t>porta-amalgamas</t>
  </si>
  <si>
    <t>porta-mandris</t>
  </si>
  <si>
    <t>porta-matrizes</t>
  </si>
  <si>
    <t>porta-residuos</t>
  </si>
  <si>
    <t>prensas</t>
  </si>
  <si>
    <t>polimerizadores</t>
  </si>
  <si>
    <t>pedras afiacao/desgaste</t>
  </si>
  <si>
    <t>equipamentos/ aparelhos para uso em geral</t>
  </si>
  <si>
    <t>refletores</t>
  </si>
  <si>
    <t>rotores</t>
  </si>
  <si>
    <t>resinas</t>
  </si>
  <si>
    <t>reveladores placas bacterianas/caries</t>
  </si>
  <si>
    <t>seringa de carpule</t>
  </si>
  <si>
    <t>seringas triplice</t>
  </si>
  <si>
    <t>sondas</t>
  </si>
  <si>
    <t>tornos de polimento</t>
  </si>
  <si>
    <t>unidade auxiliar movel</t>
  </si>
  <si>
    <t>armadilhas p/captura de animais</t>
  </si>
  <si>
    <t>armadilhas p/ captura de insetos</t>
  </si>
  <si>
    <t>agulhas/ seringas uso veterinario</t>
  </si>
  <si>
    <t>caixas termicas para transporte de peixes</t>
  </si>
  <si>
    <t>correaria e arreamentos p/montaria e tracao</t>
  </si>
  <si>
    <t>equipamentos veterinarios</t>
  </si>
  <si>
    <t>medicamentos veterinarios/diagnosticos</t>
  </si>
  <si>
    <t>materiais veterinarios</t>
  </si>
  <si>
    <t>redes/materiais p/bioterio</t>
  </si>
  <si>
    <t>semen</t>
  </si>
  <si>
    <t>aves</t>
  </si>
  <si>
    <t>equinos</t>
  </si>
  <si>
    <t>ovinos</t>
  </si>
  <si>
    <t>apicultura/enxame de abelha</t>
  </si>
  <si>
    <t>peixes</t>
  </si>
  <si>
    <t>camundongos p/laboratorio</t>
  </si>
  <si>
    <t>alfafa</t>
  </si>
  <si>
    <t>azevem</t>
  </si>
  <si>
    <t>carnes</t>
  </si>
  <si>
    <t>ervilhaca</t>
  </si>
  <si>
    <t>farinha de ostra</t>
  </si>
  <si>
    <t>racoes</t>
  </si>
  <si>
    <t>sal mineral</t>
  </si>
  <si>
    <t>suplementos minerais</t>
  </si>
  <si>
    <t>adubos</t>
  </si>
  <si>
    <t>corretivos do solo</t>
  </si>
  <si>
    <t>defensivos p/ uso domestico</t>
  </si>
  <si>
    <t>defensivos agricolas</t>
  </si>
  <si>
    <t>bandejas/tubetes</t>
  </si>
  <si>
    <t>mudas frutiferas</t>
  </si>
  <si>
    <t>mudas reflorestamento</t>
  </si>
  <si>
    <t>mudas ornamentais</t>
  </si>
  <si>
    <t>sementes</t>
  </si>
  <si>
    <t>substrato</t>
  </si>
  <si>
    <t>alvejantes/desinfetantes/detergentes</t>
  </si>
  <si>
    <t>amaciantes</t>
  </si>
  <si>
    <t>aromatizantes</t>
  </si>
  <si>
    <t>acidulantes</t>
  </si>
  <si>
    <t>alcool para limpeza</t>
  </si>
  <si>
    <t>ceras</t>
  </si>
  <si>
    <t>desodorantes</t>
  </si>
  <si>
    <t>esterilizantes</t>
  </si>
  <si>
    <t>lustra moveis/polidor de metais</t>
  </si>
  <si>
    <t>produtos alcalificantes para limpeza</t>
  </si>
  <si>
    <t>produtos p/ conservacao de instrumentais</t>
  </si>
  <si>
    <t>saboes/sabonetes liquidos</t>
  </si>
  <si>
    <t>saponaceos</t>
  </si>
  <si>
    <t>2|89</t>
  </si>
  <si>
    <t>2|177</t>
  </si>
  <si>
    <t>2|178</t>
  </si>
  <si>
    <t>2|179</t>
  </si>
  <si>
    <t>2|221</t>
  </si>
  <si>
    <t>2|500</t>
  </si>
  <si>
    <t>2|504</t>
  </si>
  <si>
    <t>2|508</t>
  </si>
  <si>
    <t>2|514</t>
  </si>
  <si>
    <t>2|518</t>
  </si>
  <si>
    <t>2|522</t>
  </si>
  <si>
    <t>2|526</t>
  </si>
  <si>
    <t>2|528</t>
  </si>
  <si>
    <t>2|632</t>
  </si>
  <si>
    <t>3|1</t>
  </si>
  <si>
    <t>3|2</t>
  </si>
  <si>
    <t>3|89</t>
  </si>
  <si>
    <t>3|133</t>
  </si>
  <si>
    <t>3|180</t>
  </si>
  <si>
    <t>3|500</t>
  </si>
  <si>
    <t>3|632</t>
  </si>
  <si>
    <t>7|1</t>
  </si>
  <si>
    <t>7|2</t>
  </si>
  <si>
    <t>7|3</t>
  </si>
  <si>
    <t>7|4</t>
  </si>
  <si>
    <t>7|5</t>
  </si>
  <si>
    <t>7|6</t>
  </si>
  <si>
    <t>7|7</t>
  </si>
  <si>
    <t>7|8</t>
  </si>
  <si>
    <t>7|9</t>
  </si>
  <si>
    <t>7|10</t>
  </si>
  <si>
    <t>7|11</t>
  </si>
  <si>
    <t>7|12</t>
  </si>
  <si>
    <t>7|99</t>
  </si>
  <si>
    <t>8|1</t>
  </si>
  <si>
    <t>8|2</t>
  </si>
  <si>
    <t>8|3</t>
  </si>
  <si>
    <t>8|4</t>
  </si>
  <si>
    <t>8|5</t>
  </si>
  <si>
    <t>8|6</t>
  </si>
  <si>
    <t>8|7</t>
  </si>
  <si>
    <t>8|8</t>
  </si>
  <si>
    <t>8|9</t>
  </si>
  <si>
    <t>8|10</t>
  </si>
  <si>
    <t>8|11</t>
  </si>
  <si>
    <t>8|12</t>
  </si>
  <si>
    <t>8|13</t>
  </si>
  <si>
    <t>8|14</t>
  </si>
  <si>
    <t>8|15</t>
  </si>
  <si>
    <t>8|16</t>
  </si>
  <si>
    <t>8|17</t>
  </si>
  <si>
    <t>8|18</t>
  </si>
  <si>
    <t>8|99</t>
  </si>
  <si>
    <t>9|1</t>
  </si>
  <si>
    <t>9|2</t>
  </si>
  <si>
    <t>9|3</t>
  </si>
  <si>
    <t>9|4</t>
  </si>
  <si>
    <t>9|5</t>
  </si>
  <si>
    <t>9|6</t>
  </si>
  <si>
    <t>9|99</t>
  </si>
  <si>
    <t>10|1</t>
  </si>
  <si>
    <t>10|2</t>
  </si>
  <si>
    <t>10|3</t>
  </si>
  <si>
    <t>10|4</t>
  </si>
  <si>
    <t>10|99</t>
  </si>
  <si>
    <t>11|1</t>
  </si>
  <si>
    <t>11|2</t>
  </si>
  <si>
    <t>11|3</t>
  </si>
  <si>
    <t>11|4</t>
  </si>
  <si>
    <t>11|5</t>
  </si>
  <si>
    <t>11|6</t>
  </si>
  <si>
    <t>11|7</t>
  </si>
  <si>
    <t>11|8</t>
  </si>
  <si>
    <t>11|9</t>
  </si>
  <si>
    <t>11|10</t>
  </si>
  <si>
    <t>11|11</t>
  </si>
  <si>
    <t>11|12</t>
  </si>
  <si>
    <t>11|13</t>
  </si>
  <si>
    <t>11|14</t>
  </si>
  <si>
    <t>11|15</t>
  </si>
  <si>
    <t>11|99</t>
  </si>
  <si>
    <t>12|1</t>
  </si>
  <si>
    <t>12|2</t>
  </si>
  <si>
    <t>12|3</t>
  </si>
  <si>
    <t>12|4</t>
  </si>
  <si>
    <t>12|5</t>
  </si>
  <si>
    <t>12|6</t>
  </si>
  <si>
    <t>12|7</t>
  </si>
  <si>
    <t>12|8</t>
  </si>
  <si>
    <t>12|99</t>
  </si>
  <si>
    <t>13|1</t>
  </si>
  <si>
    <t>13|2</t>
  </si>
  <si>
    <t>13|3</t>
  </si>
  <si>
    <t>13|4</t>
  </si>
  <si>
    <t>13|5</t>
  </si>
  <si>
    <t>13|6</t>
  </si>
  <si>
    <t>13|7</t>
  </si>
  <si>
    <t>13|8</t>
  </si>
  <si>
    <t>13|9</t>
  </si>
  <si>
    <t>13|10</t>
  </si>
  <si>
    <t>13|11</t>
  </si>
  <si>
    <t>13|12</t>
  </si>
  <si>
    <t>13|13</t>
  </si>
  <si>
    <t>13|14</t>
  </si>
  <si>
    <t>13|15</t>
  </si>
  <si>
    <t>13|99</t>
  </si>
  <si>
    <t>14|1</t>
  </si>
  <si>
    <t>14|2</t>
  </si>
  <si>
    <t>14|3</t>
  </si>
  <si>
    <t>14|4</t>
  </si>
  <si>
    <t>14|5</t>
  </si>
  <si>
    <t>14|6</t>
  </si>
  <si>
    <t>14|7</t>
  </si>
  <si>
    <t>14|8</t>
  </si>
  <si>
    <t>14|9</t>
  </si>
  <si>
    <t>14|10</t>
  </si>
  <si>
    <t>14|99</t>
  </si>
  <si>
    <t>15|1</t>
  </si>
  <si>
    <t>15|2</t>
  </si>
  <si>
    <t>15|3</t>
  </si>
  <si>
    <t>15|4</t>
  </si>
  <si>
    <t>15|5</t>
  </si>
  <si>
    <t>15|6</t>
  </si>
  <si>
    <t>15|7</t>
  </si>
  <si>
    <t>15|8</t>
  </si>
  <si>
    <t>15|9</t>
  </si>
  <si>
    <t>15|10</t>
  </si>
  <si>
    <t>15|11</t>
  </si>
  <si>
    <t>15|12</t>
  </si>
  <si>
    <t>15|13</t>
  </si>
  <si>
    <t>15|99</t>
  </si>
  <si>
    <t>16|1</t>
  </si>
  <si>
    <t>16|2</t>
  </si>
  <si>
    <t>16|3</t>
  </si>
  <si>
    <t>16|4</t>
  </si>
  <si>
    <t>16|5</t>
  </si>
  <si>
    <t>16|6</t>
  </si>
  <si>
    <t>16|7</t>
  </si>
  <si>
    <t>16|8</t>
  </si>
  <si>
    <t>16|9</t>
  </si>
  <si>
    <t>16|10</t>
  </si>
  <si>
    <t>16|11</t>
  </si>
  <si>
    <t>16|12</t>
  </si>
  <si>
    <t>16|99</t>
  </si>
  <si>
    <t>17|1</t>
  </si>
  <si>
    <t>17|2</t>
  </si>
  <si>
    <t>17|3</t>
  </si>
  <si>
    <t>17|4</t>
  </si>
  <si>
    <t>17|5</t>
  </si>
  <si>
    <t>17|6</t>
  </si>
  <si>
    <t>17|7</t>
  </si>
  <si>
    <t>17|8</t>
  </si>
  <si>
    <t>17|9</t>
  </si>
  <si>
    <t>17|10</t>
  </si>
  <si>
    <t>17|11</t>
  </si>
  <si>
    <t>17|12</t>
  </si>
  <si>
    <t>17|13</t>
  </si>
  <si>
    <t>17|14</t>
  </si>
  <si>
    <t>17|15</t>
  </si>
  <si>
    <t>17|16</t>
  </si>
  <si>
    <t>17|17</t>
  </si>
  <si>
    <t>17|18</t>
  </si>
  <si>
    <t>17|99</t>
  </si>
  <si>
    <t>29|1</t>
  </si>
  <si>
    <t>29|2</t>
  </si>
  <si>
    <t>29|3</t>
  </si>
  <si>
    <t>29|99</t>
  </si>
  <si>
    <t>30|1</t>
  </si>
  <si>
    <t>30|2</t>
  </si>
  <si>
    <t>30|99</t>
  </si>
  <si>
    <t>31|733</t>
  </si>
  <si>
    <t>31|734</t>
  </si>
  <si>
    <t>31|735</t>
  </si>
  <si>
    <t>31|736</t>
  </si>
  <si>
    <t>31|737</t>
  </si>
  <si>
    <t>31|738</t>
  </si>
  <si>
    <t>31|739</t>
  </si>
  <si>
    <t>31|740</t>
  </si>
  <si>
    <t>31|741</t>
  </si>
  <si>
    <t>31|742</t>
  </si>
  <si>
    <t>31|743</t>
  </si>
  <si>
    <t>31|744</t>
  </si>
  <si>
    <t>31|745</t>
  </si>
  <si>
    <t>31|746</t>
  </si>
  <si>
    <t>31|747</t>
  </si>
  <si>
    <t>31|748</t>
  </si>
  <si>
    <t>31|749</t>
  </si>
  <si>
    <t>31|750</t>
  </si>
  <si>
    <t>31|751</t>
  </si>
  <si>
    <t>31|752</t>
  </si>
  <si>
    <t>31|753</t>
  </si>
  <si>
    <t>31|754</t>
  </si>
  <si>
    <t>31|755</t>
  </si>
  <si>
    <t>31|756</t>
  </si>
  <si>
    <t>31|757</t>
  </si>
  <si>
    <t>31|758</t>
  </si>
  <si>
    <t>31|759</t>
  </si>
  <si>
    <t>31|760</t>
  </si>
  <si>
    <t>31|770</t>
  </si>
  <si>
    <t>31|799</t>
  </si>
  <si>
    <t>33|89</t>
  </si>
  <si>
    <t>34|1</t>
  </si>
  <si>
    <t>34|2</t>
  </si>
  <si>
    <t>34|89</t>
  </si>
  <si>
    <t>34|133</t>
  </si>
  <si>
    <t>34|177</t>
  </si>
  <si>
    <t>34|221</t>
  </si>
  <si>
    <t>34|779</t>
  </si>
  <si>
    <t>35|90</t>
  </si>
  <si>
    <t>35|95</t>
  </si>
  <si>
    <t>35|133</t>
  </si>
  <si>
    <t>35|134</t>
  </si>
  <si>
    <t>35|177</t>
  </si>
  <si>
    <t>35|181</t>
  </si>
  <si>
    <t>35|182</t>
  </si>
  <si>
    <t>35|315</t>
  </si>
  <si>
    <t>35|353</t>
  </si>
  <si>
    <t>35|456</t>
  </si>
  <si>
    <t>35|501</t>
  </si>
  <si>
    <t>35|502</t>
  </si>
  <si>
    <t>35|503</t>
  </si>
  <si>
    <t>35|504</t>
  </si>
  <si>
    <t>35|505</t>
  </si>
  <si>
    <t>35|544</t>
  </si>
  <si>
    <t>35|564</t>
  </si>
  <si>
    <t>35|632</t>
  </si>
  <si>
    <t>35|735</t>
  </si>
  <si>
    <t>35|736</t>
  </si>
  <si>
    <t>35|737</t>
  </si>
  <si>
    <t>35|739</t>
  </si>
  <si>
    <t>35|779</t>
  </si>
  <si>
    <t>35|780</t>
  </si>
  <si>
    <t>35|867</t>
  </si>
  <si>
    <t>37|1</t>
  </si>
  <si>
    <t>37|735</t>
  </si>
  <si>
    <t>37|736</t>
  </si>
  <si>
    <t>37|737</t>
  </si>
  <si>
    <t>37|738</t>
  </si>
  <si>
    <t>37|739</t>
  </si>
  <si>
    <t>37|740</t>
  </si>
  <si>
    <t>37|741</t>
  </si>
  <si>
    <t>37|742</t>
  </si>
  <si>
    <t>37|743</t>
  </si>
  <si>
    <t>37|744</t>
  </si>
  <si>
    <t>37|749</t>
  </si>
  <si>
    <t>37|751</t>
  </si>
  <si>
    <t>37|752</t>
  </si>
  <si>
    <t>37|753</t>
  </si>
  <si>
    <t>37|754</t>
  </si>
  <si>
    <t>37|755</t>
  </si>
  <si>
    <t>37|756</t>
  </si>
  <si>
    <t>37|757</t>
  </si>
  <si>
    <t>37|758</t>
  </si>
  <si>
    <t>37|759</t>
  </si>
  <si>
    <t>37|760</t>
  </si>
  <si>
    <t>37|761</t>
  </si>
  <si>
    <t>42|735</t>
  </si>
  <si>
    <t>42|736</t>
  </si>
  <si>
    <t>42|737</t>
  </si>
  <si>
    <t>42|738</t>
  </si>
  <si>
    <t>42|739</t>
  </si>
  <si>
    <t>42|740</t>
  </si>
  <si>
    <t>42|741</t>
  </si>
  <si>
    <t>42|742</t>
  </si>
  <si>
    <t>42|743</t>
  </si>
  <si>
    <t>42|744</t>
  </si>
  <si>
    <t>42|745</t>
  </si>
  <si>
    <t>42|746</t>
  </si>
  <si>
    <t>45|89</t>
  </si>
  <si>
    <t>45|90</t>
  </si>
  <si>
    <t>45|177</t>
  </si>
  <si>
    <t>45|178</t>
  </si>
  <si>
    <t>45|221</t>
  </si>
  <si>
    <t>45|222</t>
  </si>
  <si>
    <t>45|223</t>
  </si>
  <si>
    <t>45|354</t>
  </si>
  <si>
    <t>45|355</t>
  </si>
  <si>
    <t>45|356</t>
  </si>
  <si>
    <t>45|360</t>
  </si>
  <si>
    <t>45|400</t>
  </si>
  <si>
    <t>45|632</t>
  </si>
  <si>
    <t>45|691</t>
  </si>
  <si>
    <t>45|735</t>
  </si>
  <si>
    <t>47|735</t>
  </si>
  <si>
    <t>47|737</t>
  </si>
  <si>
    <t>47|738</t>
  </si>
  <si>
    <t>47|739</t>
  </si>
  <si>
    <t>47|740</t>
  </si>
  <si>
    <t>47|741</t>
  </si>
  <si>
    <t>47|742</t>
  </si>
  <si>
    <t>47|743</t>
  </si>
  <si>
    <t>47|744</t>
  </si>
  <si>
    <t>52|735</t>
  </si>
  <si>
    <t>52|736</t>
  </si>
  <si>
    <t>52|737</t>
  </si>
  <si>
    <t>52|738</t>
  </si>
  <si>
    <t>52|739</t>
  </si>
  <si>
    <t>52|740</t>
  </si>
  <si>
    <t>52|741</t>
  </si>
  <si>
    <t>52|742</t>
  </si>
  <si>
    <t>52|743</t>
  </si>
  <si>
    <t>52|744</t>
  </si>
  <si>
    <t>52|745</t>
  </si>
  <si>
    <t>52|746</t>
  </si>
  <si>
    <t>52|747</t>
  </si>
  <si>
    <t>52|748</t>
  </si>
  <si>
    <t>52|749</t>
  </si>
  <si>
    <t>52|750</t>
  </si>
  <si>
    <t>52|752</t>
  </si>
  <si>
    <t>52|999</t>
  </si>
  <si>
    <t>57|735</t>
  </si>
  <si>
    <t>57|736</t>
  </si>
  <si>
    <t>57|737</t>
  </si>
  <si>
    <t>57|738</t>
  </si>
  <si>
    <t>57|739</t>
  </si>
  <si>
    <t>57|740</t>
  </si>
  <si>
    <t>59|735</t>
  </si>
  <si>
    <t>59|736</t>
  </si>
  <si>
    <t>59|737</t>
  </si>
  <si>
    <t>59|738</t>
  </si>
  <si>
    <t>59|739</t>
  </si>
  <si>
    <t>59|740</t>
  </si>
  <si>
    <t>59|741</t>
  </si>
  <si>
    <t>59|742</t>
  </si>
  <si>
    <t>59|743</t>
  </si>
  <si>
    <t>59|744</t>
  </si>
  <si>
    <t>62|735</t>
  </si>
  <si>
    <t>62|736</t>
  </si>
  <si>
    <t>62|737</t>
  </si>
  <si>
    <t>62|738</t>
  </si>
  <si>
    <t>62|739</t>
  </si>
  <si>
    <t>62|740</t>
  </si>
  <si>
    <t>62|741</t>
  </si>
  <si>
    <t>62|742</t>
  </si>
  <si>
    <t>62|743</t>
  </si>
  <si>
    <t>62|744</t>
  </si>
  <si>
    <t>62|745</t>
  </si>
  <si>
    <t>62|746</t>
  </si>
  <si>
    <t>63|1</t>
  </si>
  <si>
    <t>64|1</t>
  </si>
  <si>
    <t>70|1</t>
  </si>
  <si>
    <t>70|221</t>
  </si>
  <si>
    <t>70|353</t>
  </si>
  <si>
    <t>70|500</t>
  </si>
  <si>
    <t>70|501</t>
  </si>
  <si>
    <t>70|502</t>
  </si>
  <si>
    <t>70|503</t>
  </si>
  <si>
    <t>70|535</t>
  </si>
  <si>
    <t>70|632</t>
  </si>
  <si>
    <t>70|675</t>
  </si>
  <si>
    <t>70|779</t>
  </si>
  <si>
    <t>72|735</t>
  </si>
  <si>
    <t>72|736</t>
  </si>
  <si>
    <t>72|737</t>
  </si>
  <si>
    <t>77|735</t>
  </si>
  <si>
    <t>82|735</t>
  </si>
  <si>
    <t>82|736</t>
  </si>
  <si>
    <t>97|735</t>
  </si>
  <si>
    <t>97|736</t>
  </si>
  <si>
    <t>97|737</t>
  </si>
  <si>
    <t>105|1</t>
  </si>
  <si>
    <t>105|89</t>
  </si>
  <si>
    <t>105|133</t>
  </si>
  <si>
    <t>105|456</t>
  </si>
  <si>
    <t>105|458</t>
  </si>
  <si>
    <t>105|459</t>
  </si>
  <si>
    <t>105|460</t>
  </si>
  <si>
    <t>105|461</t>
  </si>
  <si>
    <t>105|462</t>
  </si>
  <si>
    <t>105|463</t>
  </si>
  <si>
    <t>105|464</t>
  </si>
  <si>
    <t>105|465</t>
  </si>
  <si>
    <t>105|466</t>
  </si>
  <si>
    <t>105|467</t>
  </si>
  <si>
    <t>105|468</t>
  </si>
  <si>
    <t>105|469</t>
  </si>
  <si>
    <t>105|470</t>
  </si>
  <si>
    <t>105|471</t>
  </si>
  <si>
    <t>105|691</t>
  </si>
  <si>
    <t>105|870</t>
  </si>
  <si>
    <t>107|735</t>
  </si>
  <si>
    <t>107|736</t>
  </si>
  <si>
    <t>107|737</t>
  </si>
  <si>
    <t>112|632</t>
  </si>
  <si>
    <t>112|700</t>
  </si>
  <si>
    <t>112|735</t>
  </si>
  <si>
    <t>112|736</t>
  </si>
  <si>
    <t>112|737</t>
  </si>
  <si>
    <t>112|738</t>
  </si>
  <si>
    <t>112|739</t>
  </si>
  <si>
    <t>112|740</t>
  </si>
  <si>
    <t>112|741</t>
  </si>
  <si>
    <t>112|742</t>
  </si>
  <si>
    <t>112|743</t>
  </si>
  <si>
    <t>112|744</t>
  </si>
  <si>
    <t>112|745</t>
  </si>
  <si>
    <t>112|746</t>
  </si>
  <si>
    <t>112|747</t>
  </si>
  <si>
    <t>112|748</t>
  </si>
  <si>
    <t>112|749</t>
  </si>
  <si>
    <t>112|991</t>
  </si>
  <si>
    <t>113|730</t>
  </si>
  <si>
    <t>117|735</t>
  </si>
  <si>
    <t>117|736</t>
  </si>
  <si>
    <t>117|737</t>
  </si>
  <si>
    <t>117|738</t>
  </si>
  <si>
    <t>117|739</t>
  </si>
  <si>
    <t>117|740</t>
  </si>
  <si>
    <t>117|741</t>
  </si>
  <si>
    <t>117|742</t>
  </si>
  <si>
    <t>120|90</t>
  </si>
  <si>
    <t>120|632</t>
  </si>
  <si>
    <t>120|633</t>
  </si>
  <si>
    <t>120|634</t>
  </si>
  <si>
    <t>120|635</t>
  </si>
  <si>
    <t>120|636</t>
  </si>
  <si>
    <t>120|637</t>
  </si>
  <si>
    <t>120|639</t>
  </si>
  <si>
    <t>120|640</t>
  </si>
  <si>
    <t>120|645</t>
  </si>
  <si>
    <t>122|735</t>
  </si>
  <si>
    <t>122|736</t>
  </si>
  <si>
    <t>122|737</t>
  </si>
  <si>
    <t>127|735</t>
  </si>
  <si>
    <t>127|736</t>
  </si>
  <si>
    <t>127|737</t>
  </si>
  <si>
    <t>127|738</t>
  </si>
  <si>
    <t>127|739</t>
  </si>
  <si>
    <t>127|755</t>
  </si>
  <si>
    <t>140|45</t>
  </si>
  <si>
    <t>140|46</t>
  </si>
  <si>
    <t>140|47</t>
  </si>
  <si>
    <t>140|48</t>
  </si>
  <si>
    <t>140|50</t>
  </si>
  <si>
    <t>140|177</t>
  </si>
  <si>
    <t>140|456</t>
  </si>
  <si>
    <t>140|632</t>
  </si>
  <si>
    <t>150|45</t>
  </si>
  <si>
    <t>150|89</t>
  </si>
  <si>
    <t>150|353</t>
  </si>
  <si>
    <t>150|354</t>
  </si>
  <si>
    <t>150|355</t>
  </si>
  <si>
    <t>150|360</t>
  </si>
  <si>
    <t>160|45</t>
  </si>
  <si>
    <t>160|177</t>
  </si>
  <si>
    <t>160|178</t>
  </si>
  <si>
    <t>160|179</t>
  </si>
  <si>
    <t>160|180</t>
  </si>
  <si>
    <t>160|500</t>
  </si>
  <si>
    <t>160|501</t>
  </si>
  <si>
    <t>160|779</t>
  </si>
  <si>
    <t>185|45</t>
  </si>
  <si>
    <t>185|46</t>
  </si>
  <si>
    <t>185|89</t>
  </si>
  <si>
    <t>185|90</t>
  </si>
  <si>
    <t>185|177</t>
  </si>
  <si>
    <t>185|178</t>
  </si>
  <si>
    <t>185|221</t>
  </si>
  <si>
    <t>185|265</t>
  </si>
  <si>
    <t>185|267</t>
  </si>
  <si>
    <t>185|632</t>
  </si>
  <si>
    <t>185|691</t>
  </si>
  <si>
    <t>185|735</t>
  </si>
  <si>
    <t>205|45</t>
  </si>
  <si>
    <t>205|46</t>
  </si>
  <si>
    <t>205|47</t>
  </si>
  <si>
    <t>205|48</t>
  </si>
  <si>
    <t>205|49</t>
  </si>
  <si>
    <t>205|50</t>
  </si>
  <si>
    <t>205|180</t>
  </si>
  <si>
    <t>215|45</t>
  </si>
  <si>
    <t>215|46</t>
  </si>
  <si>
    <t>215|47</t>
  </si>
  <si>
    <t>215|89</t>
  </si>
  <si>
    <t>215|90</t>
  </si>
  <si>
    <t>215|91</t>
  </si>
  <si>
    <t>215|92</t>
  </si>
  <si>
    <t>215|177</t>
  </si>
  <si>
    <t>215|225</t>
  </si>
  <si>
    <t>215|230</t>
  </si>
  <si>
    <t>215|231</t>
  </si>
  <si>
    <t>215|300</t>
  </si>
  <si>
    <t>215|400</t>
  </si>
  <si>
    <t>215|500</t>
  </si>
  <si>
    <t>215|505</t>
  </si>
  <si>
    <t>215|632</t>
  </si>
  <si>
    <t>215|635</t>
  </si>
  <si>
    <t>215|779</t>
  </si>
  <si>
    <t>215|800</t>
  </si>
  <si>
    <t>215|805</t>
  </si>
  <si>
    <t>245|1</t>
  </si>
  <si>
    <t>245|2</t>
  </si>
  <si>
    <t>245|3</t>
  </si>
  <si>
    <t>245|45</t>
  </si>
  <si>
    <t>245|89</t>
  </si>
  <si>
    <t>245|90</t>
  </si>
  <si>
    <t>245|91</t>
  </si>
  <si>
    <t>245|92</t>
  </si>
  <si>
    <t>245|93</t>
  </si>
  <si>
    <t>245|94</t>
  </si>
  <si>
    <t>245|95</t>
  </si>
  <si>
    <t>245|103</t>
  </si>
  <si>
    <t>245|105</t>
  </si>
  <si>
    <t>245|265</t>
  </si>
  <si>
    <t>245|397</t>
  </si>
  <si>
    <t>245|398</t>
  </si>
  <si>
    <t>245|500</t>
  </si>
  <si>
    <t>245|501</t>
  </si>
  <si>
    <t>245|502</t>
  </si>
  <si>
    <t>245|632</t>
  </si>
  <si>
    <t>245|691</t>
  </si>
  <si>
    <t>245|692</t>
  </si>
  <si>
    <t>245|693</t>
  </si>
  <si>
    <t>245|823</t>
  </si>
  <si>
    <t>245|824</t>
  </si>
  <si>
    <t>245|867</t>
  </si>
  <si>
    <t>250|45</t>
  </si>
  <si>
    <t>250|46</t>
  </si>
  <si>
    <t>250|89</t>
  </si>
  <si>
    <t>250|90</t>
  </si>
  <si>
    <t>250|265</t>
  </si>
  <si>
    <t>250|735</t>
  </si>
  <si>
    <t>250|736</t>
  </si>
  <si>
    <t>250|779</t>
  </si>
  <si>
    <t>255|1</t>
  </si>
  <si>
    <t>255|221</t>
  </si>
  <si>
    <t>255|456</t>
  </si>
  <si>
    <t>255|779</t>
  </si>
  <si>
    <t>260|89</t>
  </si>
  <si>
    <t>260|456</t>
  </si>
  <si>
    <t>260|457</t>
  </si>
  <si>
    <t>260|779</t>
  </si>
  <si>
    <t>270|1</t>
  </si>
  <si>
    <t>270|89</t>
  </si>
  <si>
    <t>270|177</t>
  </si>
  <si>
    <t>270|456</t>
  </si>
  <si>
    <t>270|500</t>
  </si>
  <si>
    <t>270|632</t>
  </si>
  <si>
    <t>270|779</t>
  </si>
  <si>
    <t>285|1</t>
  </si>
  <si>
    <t>285|2</t>
  </si>
  <si>
    <t>285|3</t>
  </si>
  <si>
    <t>285|45</t>
  </si>
  <si>
    <t>285|89</t>
  </si>
  <si>
    <t>285|90</t>
  </si>
  <si>
    <t>285|177</t>
  </si>
  <si>
    <t>285|221</t>
  </si>
  <si>
    <t>285|222</t>
  </si>
  <si>
    <t>285|500</t>
  </si>
  <si>
    <t>285|501</t>
  </si>
  <si>
    <t>285|691</t>
  </si>
  <si>
    <t>290|1</t>
  </si>
  <si>
    <t>290|89</t>
  </si>
  <si>
    <t>290|90</t>
  </si>
  <si>
    <t>290|177</t>
  </si>
  <si>
    <t>290|500</t>
  </si>
  <si>
    <t>290|867</t>
  </si>
  <si>
    <t>295|2</t>
  </si>
  <si>
    <t>295|89</t>
  </si>
  <si>
    <t>295|95</t>
  </si>
  <si>
    <t>295|105</t>
  </si>
  <si>
    <t>295|500</t>
  </si>
  <si>
    <t>295|510</t>
  </si>
  <si>
    <t>295|589</t>
  </si>
  <si>
    <t>295|595</t>
  </si>
  <si>
    <t>295|632</t>
  </si>
  <si>
    <t>295|633</t>
  </si>
  <si>
    <t>295|735</t>
  </si>
  <si>
    <t>295|779</t>
  </si>
  <si>
    <t>295|867</t>
  </si>
  <si>
    <t>295|868</t>
  </si>
  <si>
    <t>320|1</t>
  </si>
  <si>
    <t>320|2</t>
  </si>
  <si>
    <t>320|45</t>
  </si>
  <si>
    <t>320|47</t>
  </si>
  <si>
    <t>320|89</t>
  </si>
  <si>
    <t>320|90</t>
  </si>
  <si>
    <t>320|95</t>
  </si>
  <si>
    <t>320|177</t>
  </si>
  <si>
    <t>320|178</t>
  </si>
  <si>
    <t>320|500</t>
  </si>
  <si>
    <t>320|508</t>
  </si>
  <si>
    <t>320|510</t>
  </si>
  <si>
    <t>320|511</t>
  </si>
  <si>
    <t>320|512</t>
  </si>
  <si>
    <t>320|513</t>
  </si>
  <si>
    <t>320|515</t>
  </si>
  <si>
    <t>320|632</t>
  </si>
  <si>
    <t>320|635</t>
  </si>
  <si>
    <t>320|676</t>
  </si>
  <si>
    <t>320|999</t>
  </si>
  <si>
    <t>345|89</t>
  </si>
  <si>
    <t>345|95</t>
  </si>
  <si>
    <t>345|691</t>
  </si>
  <si>
    <t>350|1</t>
  </si>
  <si>
    <t>350|2</t>
  </si>
  <si>
    <t>350|45</t>
  </si>
  <si>
    <t>350|89</t>
  </si>
  <si>
    <t>350|90</t>
  </si>
  <si>
    <t>350|91</t>
  </si>
  <si>
    <t>350|92</t>
  </si>
  <si>
    <t>350|133</t>
  </si>
  <si>
    <t>350|171</t>
  </si>
  <si>
    <t>350|177</t>
  </si>
  <si>
    <t>350|178</t>
  </si>
  <si>
    <t>350|179</t>
  </si>
  <si>
    <t>350|180</t>
  </si>
  <si>
    <t>350|181</t>
  </si>
  <si>
    <t>350|182</t>
  </si>
  <si>
    <t>350|187</t>
  </si>
  <si>
    <t>350|221</t>
  </si>
  <si>
    <t>350|300</t>
  </si>
  <si>
    <t>350|500</t>
  </si>
  <si>
    <t>350|501</t>
  </si>
  <si>
    <t>350|502</t>
  </si>
  <si>
    <t>350|521</t>
  </si>
  <si>
    <t>350|585</t>
  </si>
  <si>
    <t>350|632</t>
  </si>
  <si>
    <t>350|702</t>
  </si>
  <si>
    <t>350|735</t>
  </si>
  <si>
    <t>350|825</t>
  </si>
  <si>
    <t>350|867</t>
  </si>
  <si>
    <t>350|888</t>
  </si>
  <si>
    <t>350|999</t>
  </si>
  <si>
    <t>360|1</t>
  </si>
  <si>
    <t>360|45</t>
  </si>
  <si>
    <t>360|46</t>
  </si>
  <si>
    <t>360|47</t>
  </si>
  <si>
    <t>360|89</t>
  </si>
  <si>
    <t>360|90</t>
  </si>
  <si>
    <t>360|178</t>
  </si>
  <si>
    <t>360|179</t>
  </si>
  <si>
    <t>360|180</t>
  </si>
  <si>
    <t>360|221</t>
  </si>
  <si>
    <t>360|222</t>
  </si>
  <si>
    <t>360|265</t>
  </si>
  <si>
    <t>360|350</t>
  </si>
  <si>
    <t>360|505</t>
  </si>
  <si>
    <t>360|632</t>
  </si>
  <si>
    <t>360|633</t>
  </si>
  <si>
    <t>360|634</t>
  </si>
  <si>
    <t>360|635</t>
  </si>
  <si>
    <t>360|636</t>
  </si>
  <si>
    <t>360|691</t>
  </si>
  <si>
    <t>360|701</t>
  </si>
  <si>
    <t>360|705</t>
  </si>
  <si>
    <t>360|779</t>
  </si>
  <si>
    <t>360|780</t>
  </si>
  <si>
    <t>360|781</t>
  </si>
  <si>
    <t>360|782</t>
  </si>
  <si>
    <t>360|926</t>
  </si>
  <si>
    <t>380|45</t>
  </si>
  <si>
    <t>380|46</t>
  </si>
  <si>
    <t>380|133</t>
  </si>
  <si>
    <t>380|177</t>
  </si>
  <si>
    <t>380|178</t>
  </si>
  <si>
    <t>380|179</t>
  </si>
  <si>
    <t>380|180</t>
  </si>
  <si>
    <t>380|181</t>
  </si>
  <si>
    <t>380|190</t>
  </si>
  <si>
    <t>380|221</t>
  </si>
  <si>
    <t>380|456</t>
  </si>
  <si>
    <t>380|632</t>
  </si>
  <si>
    <t>380|633</t>
  </si>
  <si>
    <t>380|634</t>
  </si>
  <si>
    <t>380|635</t>
  </si>
  <si>
    <t>380|867</t>
  </si>
  <si>
    <t>390|45</t>
  </si>
  <si>
    <t>390|89</t>
  </si>
  <si>
    <t>390|90</t>
  </si>
  <si>
    <t>390|221</t>
  </si>
  <si>
    <t>390|265</t>
  </si>
  <si>
    <t>390|456</t>
  </si>
  <si>
    <t>390|457</t>
  </si>
  <si>
    <t>390|460</t>
  </si>
  <si>
    <t>390|500</t>
  </si>
  <si>
    <t>390|510</t>
  </si>
  <si>
    <t>390|691</t>
  </si>
  <si>
    <t>390|692</t>
  </si>
  <si>
    <t>390|735</t>
  </si>
  <si>
    <t>395|1</t>
  </si>
  <si>
    <t>395|2</t>
  </si>
  <si>
    <t>395|3</t>
  </si>
  <si>
    <t>395|4</t>
  </si>
  <si>
    <t>395|45</t>
  </si>
  <si>
    <t>395|90</t>
  </si>
  <si>
    <t>395|133</t>
  </si>
  <si>
    <t>395|221</t>
  </si>
  <si>
    <t>395|265</t>
  </si>
  <si>
    <t>395|266</t>
  </si>
  <si>
    <t>395|505</t>
  </si>
  <si>
    <t>395|691</t>
  </si>
  <si>
    <t>395|692</t>
  </si>
  <si>
    <t>395|779</t>
  </si>
  <si>
    <t>397|89</t>
  </si>
  <si>
    <t>397|103</t>
  </si>
  <si>
    <t>397|145</t>
  </si>
  <si>
    <t>397|172</t>
  </si>
  <si>
    <t>397|181</t>
  </si>
  <si>
    <t>397|198</t>
  </si>
  <si>
    <t>397|215</t>
  </si>
  <si>
    <t>397|235</t>
  </si>
  <si>
    <t>397|269</t>
  </si>
  <si>
    <t>397|291</t>
  </si>
  <si>
    <t>397|298</t>
  </si>
  <si>
    <t>400|1</t>
  </si>
  <si>
    <t>400|3</t>
  </si>
  <si>
    <t>400|89</t>
  </si>
  <si>
    <t>400|133</t>
  </si>
  <si>
    <t>400|177</t>
  </si>
  <si>
    <t>400|221</t>
  </si>
  <si>
    <t>400|735</t>
  </si>
  <si>
    <t>400|779</t>
  </si>
  <si>
    <t>405|45</t>
  </si>
  <si>
    <t>405|89</t>
  </si>
  <si>
    <t>405|133</t>
  </si>
  <si>
    <t>405|134</t>
  </si>
  <si>
    <t>405|177</t>
  </si>
  <si>
    <t>405|179</t>
  </si>
  <si>
    <t>405|181</t>
  </si>
  <si>
    <t>405|221</t>
  </si>
  <si>
    <t>405|309</t>
  </si>
  <si>
    <t>405|380</t>
  </si>
  <si>
    <t>405|500</t>
  </si>
  <si>
    <t>405|501</t>
  </si>
  <si>
    <t>405|502</t>
  </si>
  <si>
    <t>405|505</t>
  </si>
  <si>
    <t>405|588</t>
  </si>
  <si>
    <t>405|590</t>
  </si>
  <si>
    <t>405|779</t>
  </si>
  <si>
    <t>405|911</t>
  </si>
  <si>
    <t>410|89</t>
  </si>
  <si>
    <t>410|177</t>
  </si>
  <si>
    <t>410|221</t>
  </si>
  <si>
    <t>410|265</t>
  </si>
  <si>
    <t>410|779</t>
  </si>
  <si>
    <t>410|781</t>
  </si>
  <si>
    <t>420|1</t>
  </si>
  <si>
    <t>420|89</t>
  </si>
  <si>
    <t>420|90</t>
  </si>
  <si>
    <t>420|91</t>
  </si>
  <si>
    <t>420|92</t>
  </si>
  <si>
    <t>420|93</t>
  </si>
  <si>
    <t>420|133</t>
  </si>
  <si>
    <t>420|221</t>
  </si>
  <si>
    <t>420|501</t>
  </si>
  <si>
    <t>420|632</t>
  </si>
  <si>
    <t>420|633</t>
  </si>
  <si>
    <t>420|650</t>
  </si>
  <si>
    <t>420|660</t>
  </si>
  <si>
    <t>420|691</t>
  </si>
  <si>
    <t>420|693</t>
  </si>
  <si>
    <t>420|779</t>
  </si>
  <si>
    <t>420|780</t>
  </si>
  <si>
    <t>420|867</t>
  </si>
  <si>
    <t>428|1</t>
  </si>
  <si>
    <t>428|89</t>
  </si>
  <si>
    <t>428|500</t>
  </si>
  <si>
    <t>428|501</t>
  </si>
  <si>
    <t>428|555</t>
  </si>
  <si>
    <t>428|632</t>
  </si>
  <si>
    <t>428|634</t>
  </si>
  <si>
    <t>428|645</t>
  </si>
  <si>
    <t>428|691</t>
  </si>
  <si>
    <t>428|692</t>
  </si>
  <si>
    <t>428|735</t>
  </si>
  <si>
    <t>428|736</t>
  </si>
  <si>
    <t>435|1</t>
  </si>
  <si>
    <t>435|177</t>
  </si>
  <si>
    <t>435|178</t>
  </si>
  <si>
    <t>435|500</t>
  </si>
  <si>
    <t>440|1</t>
  </si>
  <si>
    <t>440|2</t>
  </si>
  <si>
    <t>440|45</t>
  </si>
  <si>
    <t>440|46</t>
  </si>
  <si>
    <t>440|89</t>
  </si>
  <si>
    <t>440|90</t>
  </si>
  <si>
    <t>440|91</t>
  </si>
  <si>
    <t>440|92</t>
  </si>
  <si>
    <t>440|133</t>
  </si>
  <si>
    <t>440|177</t>
  </si>
  <si>
    <t>440|221</t>
  </si>
  <si>
    <t>440|222</t>
  </si>
  <si>
    <t>440|223</t>
  </si>
  <si>
    <t>440|224</t>
  </si>
  <si>
    <t>440|225</t>
  </si>
  <si>
    <t>440|226</t>
  </si>
  <si>
    <t>440|227</t>
  </si>
  <si>
    <t>440|265</t>
  </si>
  <si>
    <t>440|266</t>
  </si>
  <si>
    <t>440|456</t>
  </si>
  <si>
    <t>440|500</t>
  </si>
  <si>
    <t>440|501</t>
  </si>
  <si>
    <t>440|502</t>
  </si>
  <si>
    <t>440|503</t>
  </si>
  <si>
    <t>440|504</t>
  </si>
  <si>
    <t>440|632</t>
  </si>
  <si>
    <t>440|633</t>
  </si>
  <si>
    <t>440|634</t>
  </si>
  <si>
    <t>440|635</t>
  </si>
  <si>
    <t>440|636</t>
  </si>
  <si>
    <t>440|637</t>
  </si>
  <si>
    <t>440|691</t>
  </si>
  <si>
    <t>440|735</t>
  </si>
  <si>
    <t>440|736</t>
  </si>
  <si>
    <t>440|779</t>
  </si>
  <si>
    <t>440|780</t>
  </si>
  <si>
    <t>440|781</t>
  </si>
  <si>
    <t>440|782</t>
  </si>
  <si>
    <t>445|89</t>
  </si>
  <si>
    <t>445|90</t>
  </si>
  <si>
    <t>445|92</t>
  </si>
  <si>
    <t>445|177</t>
  </si>
  <si>
    <t>445|222</t>
  </si>
  <si>
    <t>445|223</t>
  </si>
  <si>
    <t>445|224</t>
  </si>
  <si>
    <t>445|225</t>
  </si>
  <si>
    <t>445|456</t>
  </si>
  <si>
    <t>445|500</t>
  </si>
  <si>
    <t>445|501</t>
  </si>
  <si>
    <t>445|502</t>
  </si>
  <si>
    <t>445|503</t>
  </si>
  <si>
    <t>445|504</t>
  </si>
  <si>
    <t>445|632</t>
  </si>
  <si>
    <t>445|640</t>
  </si>
  <si>
    <t>445|656</t>
  </si>
  <si>
    <t>445|691</t>
  </si>
  <si>
    <t>445|735</t>
  </si>
  <si>
    <t>445|779</t>
  </si>
  <si>
    <t>445|780</t>
  </si>
  <si>
    <t>445|867</t>
  </si>
  <si>
    <t>450|1</t>
  </si>
  <si>
    <t>450|2</t>
  </si>
  <si>
    <t>450|47</t>
  </si>
  <si>
    <t>450|48</t>
  </si>
  <si>
    <t>450|49</t>
  </si>
  <si>
    <t>450|50</t>
  </si>
  <si>
    <t>450|51</t>
  </si>
  <si>
    <t>450|55</t>
  </si>
  <si>
    <t>450|90</t>
  </si>
  <si>
    <t>450|133</t>
  </si>
  <si>
    <t>450|221</t>
  </si>
  <si>
    <t>450|222</t>
  </si>
  <si>
    <t>450|266</t>
  </si>
  <si>
    <t>450|458</t>
  </si>
  <si>
    <t>450|501</t>
  </si>
  <si>
    <t>450|502</t>
  </si>
  <si>
    <t>450|503</t>
  </si>
  <si>
    <t>450|504</t>
  </si>
  <si>
    <t>450|505</t>
  </si>
  <si>
    <t>450|632</t>
  </si>
  <si>
    <t>450|633</t>
  </si>
  <si>
    <t>450|634</t>
  </si>
  <si>
    <t>450|635</t>
  </si>
  <si>
    <t>450|691</t>
  </si>
  <si>
    <t>450|735</t>
  </si>
  <si>
    <t>450|779</t>
  </si>
  <si>
    <t>452|133</t>
  </si>
  <si>
    <t>452|221</t>
  </si>
  <si>
    <t>452|222</t>
  </si>
  <si>
    <t>452|223</t>
  </si>
  <si>
    <t>452|224</t>
  </si>
  <si>
    <t>452|235</t>
  </si>
  <si>
    <t>452|779</t>
  </si>
  <si>
    <t>460|1</t>
  </si>
  <si>
    <t>460|89</t>
  </si>
  <si>
    <t>460|90</t>
  </si>
  <si>
    <t>460|91</t>
  </si>
  <si>
    <t>460|177</t>
  </si>
  <si>
    <t>460|221</t>
  </si>
  <si>
    <t>460|265</t>
  </si>
  <si>
    <t>460|456</t>
  </si>
  <si>
    <t>460|457</t>
  </si>
  <si>
    <t>460|500</t>
  </si>
  <si>
    <t>460|505</t>
  </si>
  <si>
    <t>460|632</t>
  </si>
  <si>
    <t>460|691</t>
  </si>
  <si>
    <t>460|692</t>
  </si>
  <si>
    <t>460|735</t>
  </si>
  <si>
    <t>460|779</t>
  </si>
  <si>
    <t>461|1</t>
  </si>
  <si>
    <t>461|2</t>
  </si>
  <si>
    <t>461|89</t>
  </si>
  <si>
    <t>461|90</t>
  </si>
  <si>
    <t>461|501</t>
  </si>
  <si>
    <t>463|5</t>
  </si>
  <si>
    <t>463|9</t>
  </si>
  <si>
    <t>465|1</t>
  </si>
  <si>
    <t>465|2</t>
  </si>
  <si>
    <t>465|3</t>
  </si>
  <si>
    <t>465|4</t>
  </si>
  <si>
    <t>465|5</t>
  </si>
  <si>
    <t>465|6</t>
  </si>
  <si>
    <t>465|45</t>
  </si>
  <si>
    <t>465|46</t>
  </si>
  <si>
    <t>465|89</t>
  </si>
  <si>
    <t>465|90</t>
  </si>
  <si>
    <t>465|92</t>
  </si>
  <si>
    <t>465|93</t>
  </si>
  <si>
    <t>465|177</t>
  </si>
  <si>
    <t>465|178</t>
  </si>
  <si>
    <t>465|179</t>
  </si>
  <si>
    <t>465|221</t>
  </si>
  <si>
    <t>465|270</t>
  </si>
  <si>
    <t>465|353</t>
  </si>
  <si>
    <t>465|354</t>
  </si>
  <si>
    <t>465|500</t>
  </si>
  <si>
    <t>465|501</t>
  </si>
  <si>
    <t>465|502</t>
  </si>
  <si>
    <t>465|544</t>
  </si>
  <si>
    <t>465|633</t>
  </si>
  <si>
    <t>465|634</t>
  </si>
  <si>
    <t>465|635</t>
  </si>
  <si>
    <t>465|779</t>
  </si>
  <si>
    <t>465|780</t>
  </si>
  <si>
    <t>465|781</t>
  </si>
  <si>
    <t>465|785</t>
  </si>
  <si>
    <t>475|1</t>
  </si>
  <si>
    <t>475|89</t>
  </si>
  <si>
    <t>475|90</t>
  </si>
  <si>
    <t>475|91</t>
  </si>
  <si>
    <t>475|133</t>
  </si>
  <si>
    <t>475|177</t>
  </si>
  <si>
    <t>475|178</t>
  </si>
  <si>
    <t>475|221</t>
  </si>
  <si>
    <t>475|222</t>
  </si>
  <si>
    <t>475|223</t>
  </si>
  <si>
    <t>475|353</t>
  </si>
  <si>
    <t>475|354</t>
  </si>
  <si>
    <t>475|456</t>
  </si>
  <si>
    <t>475|457</t>
  </si>
  <si>
    <t>475|691</t>
  </si>
  <si>
    <t>475|705</t>
  </si>
  <si>
    <t>480|1</t>
  </si>
  <si>
    <t>480|2</t>
  </si>
  <si>
    <t>480|45</t>
  </si>
  <si>
    <t>480|89</t>
  </si>
  <si>
    <t>480|90</t>
  </si>
  <si>
    <t>480|91</t>
  </si>
  <si>
    <t>480|92</t>
  </si>
  <si>
    <t>480|93</t>
  </si>
  <si>
    <t>480|94</t>
  </si>
  <si>
    <t>480|95</t>
  </si>
  <si>
    <t>480|96</t>
  </si>
  <si>
    <t>480|97</t>
  </si>
  <si>
    <t>480|98</t>
  </si>
  <si>
    <t>480|221</t>
  </si>
  <si>
    <t>480|222</t>
  </si>
  <si>
    <t>480|456</t>
  </si>
  <si>
    <t>480|632</t>
  </si>
  <si>
    <t>480|691</t>
  </si>
  <si>
    <t>480|692</t>
  </si>
  <si>
    <t>480|695</t>
  </si>
  <si>
    <t>480|700</t>
  </si>
  <si>
    <t>480|779</t>
  </si>
  <si>
    <t>480|780</t>
  </si>
  <si>
    <t>480|781</t>
  </si>
  <si>
    <t>480|782</t>
  </si>
  <si>
    <t>480|783</t>
  </si>
  <si>
    <t>480|784</t>
  </si>
  <si>
    <t>480|867</t>
  </si>
  <si>
    <t>495|177</t>
  </si>
  <si>
    <t>495|867</t>
  </si>
  <si>
    <t>495|868</t>
  </si>
  <si>
    <t>495|900</t>
  </si>
  <si>
    <t>505|89</t>
  </si>
  <si>
    <t>505|133</t>
  </si>
  <si>
    <t>505|265</t>
  </si>
  <si>
    <t>505|510</t>
  </si>
  <si>
    <t>505|570</t>
  </si>
  <si>
    <t>505|779</t>
  </si>
  <si>
    <t>505|781</t>
  </si>
  <si>
    <t>505|785</t>
  </si>
  <si>
    <t>510|1</t>
  </si>
  <si>
    <t>510|2</t>
  </si>
  <si>
    <t>515|1</t>
  </si>
  <si>
    <t>515|45</t>
  </si>
  <si>
    <t>515|89</t>
  </si>
  <si>
    <t>515|90</t>
  </si>
  <si>
    <t>515|91</t>
  </si>
  <si>
    <t>515|92</t>
  </si>
  <si>
    <t>515|94</t>
  </si>
  <si>
    <t>515|95</t>
  </si>
  <si>
    <t>515|133</t>
  </si>
  <si>
    <t>515|177</t>
  </si>
  <si>
    <t>515|178</t>
  </si>
  <si>
    <t>515|179</t>
  </si>
  <si>
    <t>515|180</t>
  </si>
  <si>
    <t>515|181</t>
  </si>
  <si>
    <t>515|182</t>
  </si>
  <si>
    <t>515|183</t>
  </si>
  <si>
    <t>515|221</t>
  </si>
  <si>
    <t>515|285</t>
  </si>
  <si>
    <t>515|456</t>
  </si>
  <si>
    <t>515|500</t>
  </si>
  <si>
    <t>515|501</t>
  </si>
  <si>
    <t>515|505</t>
  </si>
  <si>
    <t>515|507</t>
  </si>
  <si>
    <t>515|510</t>
  </si>
  <si>
    <t>515|511</t>
  </si>
  <si>
    <t>515|515</t>
  </si>
  <si>
    <t>515|691</t>
  </si>
  <si>
    <t>515|750</t>
  </si>
  <si>
    <t>515|868</t>
  </si>
  <si>
    <t>535|45</t>
  </si>
  <si>
    <t>535|89</t>
  </si>
  <si>
    <t>535|500</t>
  </si>
  <si>
    <t>535|550</t>
  </si>
  <si>
    <t>535|632</t>
  </si>
  <si>
    <t>535|633</t>
  </si>
  <si>
    <t>535|645</t>
  </si>
  <si>
    <t>540|1</t>
  </si>
  <si>
    <t>540|5</t>
  </si>
  <si>
    <t>540|735</t>
  </si>
  <si>
    <t>548|177</t>
  </si>
  <si>
    <t>548|178</t>
  </si>
  <si>
    <t>548|345</t>
  </si>
  <si>
    <t>548|500</t>
  </si>
  <si>
    <t>550|630</t>
  </si>
  <si>
    <t>550|632</t>
  </si>
  <si>
    <t>550|634</t>
  </si>
  <si>
    <t>555|89</t>
  </si>
  <si>
    <t>555|177</t>
  </si>
  <si>
    <t>555|221</t>
  </si>
  <si>
    <t>555|500</t>
  </si>
  <si>
    <t>555|501</t>
  </si>
  <si>
    <t>555|601</t>
  </si>
  <si>
    <t>555|632</t>
  </si>
  <si>
    <t>555|635</t>
  </si>
  <si>
    <t>555|691</t>
  </si>
  <si>
    <t>555|735</t>
  </si>
  <si>
    <t>555|779</t>
  </si>
  <si>
    <t>565|1</t>
  </si>
  <si>
    <t>565|89</t>
  </si>
  <si>
    <t>565|90</t>
  </si>
  <si>
    <t>565|177</t>
  </si>
  <si>
    <t>580|1</t>
  </si>
  <si>
    <t>580|2</t>
  </si>
  <si>
    <t>580|5</t>
  </si>
  <si>
    <t>580|65</t>
  </si>
  <si>
    <t>580|221</t>
  </si>
  <si>
    <t>580|225</t>
  </si>
  <si>
    <t>580|500</t>
  </si>
  <si>
    <t>580|691</t>
  </si>
  <si>
    <t>580|705</t>
  </si>
  <si>
    <t>580|779</t>
  </si>
  <si>
    <t>580|999</t>
  </si>
  <si>
    <t>593|177</t>
  </si>
  <si>
    <t>593|250</t>
  </si>
  <si>
    <t>593|265</t>
  </si>
  <si>
    <t>593|300</t>
  </si>
  <si>
    <t>593|550</t>
  </si>
  <si>
    <t>593|605</t>
  </si>
  <si>
    <t>593|779</t>
  </si>
  <si>
    <t>595|1</t>
  </si>
  <si>
    <t>595|2</t>
  </si>
  <si>
    <t>595|3</t>
  </si>
  <si>
    <t>595|89</t>
  </si>
  <si>
    <t>595|177</t>
  </si>
  <si>
    <t>595|500</t>
  </si>
  <si>
    <t>595|691</t>
  </si>
  <si>
    <t>595|779</t>
  </si>
  <si>
    <t>595|823</t>
  </si>
  <si>
    <t>595|824</t>
  </si>
  <si>
    <t>600|37</t>
  </si>
  <si>
    <t>600|45</t>
  </si>
  <si>
    <t>600|46</t>
  </si>
  <si>
    <t>600|89</t>
  </si>
  <si>
    <t>600|95</t>
  </si>
  <si>
    <t>600|133</t>
  </si>
  <si>
    <t>600|140</t>
  </si>
  <si>
    <t>600|177</t>
  </si>
  <si>
    <t>600|183</t>
  </si>
  <si>
    <t>600|221</t>
  </si>
  <si>
    <t>600|227</t>
  </si>
  <si>
    <t>600|500</t>
  </si>
  <si>
    <t>600|505</t>
  </si>
  <si>
    <t>600|632</t>
  </si>
  <si>
    <t>600|634</t>
  </si>
  <si>
    <t>600|645</t>
  </si>
  <si>
    <t>600|691</t>
  </si>
  <si>
    <t>600|701</t>
  </si>
  <si>
    <t>600|735</t>
  </si>
  <si>
    <t>600|740</t>
  </si>
  <si>
    <t>600|779</t>
  </si>
  <si>
    <t>600|999</t>
  </si>
  <si>
    <t>685|89</t>
  </si>
  <si>
    <t>685|90</t>
  </si>
  <si>
    <t>685|91</t>
  </si>
  <si>
    <t>685|92</t>
  </si>
  <si>
    <t>685|133</t>
  </si>
  <si>
    <t>685|173</t>
  </si>
  <si>
    <t>685|174</t>
  </si>
  <si>
    <t>685|175</t>
  </si>
  <si>
    <t>685|176</t>
  </si>
  <si>
    <t>685|177</t>
  </si>
  <si>
    <t>685|178</t>
  </si>
  <si>
    <t>685|179</t>
  </si>
  <si>
    <t>685|180</t>
  </si>
  <si>
    <t>685|181</t>
  </si>
  <si>
    <t>685|183</t>
  </si>
  <si>
    <t>685|265</t>
  </si>
  <si>
    <t>685|500</t>
  </si>
  <si>
    <t>685|501</t>
  </si>
  <si>
    <t>685|502</t>
  </si>
  <si>
    <t>685|632</t>
  </si>
  <si>
    <t>685|633</t>
  </si>
  <si>
    <t>685|692</t>
  </si>
  <si>
    <t>685|693</t>
  </si>
  <si>
    <t>685|701</t>
  </si>
  <si>
    <t>685|735</t>
  </si>
  <si>
    <t>685|738</t>
  </si>
  <si>
    <t>685|779</t>
  </si>
  <si>
    <t>685|780</t>
  </si>
  <si>
    <t>685|795</t>
  </si>
  <si>
    <t>736|460</t>
  </si>
  <si>
    <t>736|640</t>
  </si>
  <si>
    <t>736|641</t>
  </si>
  <si>
    <t>736|642</t>
  </si>
  <si>
    <t>736|643</t>
  </si>
  <si>
    <t>745|89</t>
  </si>
  <si>
    <t>745|90</t>
  </si>
  <si>
    <t>745|500</t>
  </si>
  <si>
    <t>745|502</t>
  </si>
  <si>
    <t>745|632</t>
  </si>
  <si>
    <t>748|46</t>
  </si>
  <si>
    <t>748|47</t>
  </si>
  <si>
    <t>748|89</t>
  </si>
  <si>
    <t>748|90</t>
  </si>
  <si>
    <t>748|133</t>
  </si>
  <si>
    <t>748|456</t>
  </si>
  <si>
    <t>748|500</t>
  </si>
  <si>
    <t>748|632</t>
  </si>
  <si>
    <t>750|1</t>
  </si>
  <si>
    <t>754|1</t>
  </si>
  <si>
    <t>754|49</t>
  </si>
  <si>
    <t>754|456</t>
  </si>
  <si>
    <t>754|500</t>
  </si>
  <si>
    <t>754|735</t>
  </si>
  <si>
    <t>754|736</t>
  </si>
  <si>
    <t>754|779</t>
  </si>
  <si>
    <t>757|1</t>
  </si>
  <si>
    <t>757|2</t>
  </si>
  <si>
    <t>757|3</t>
  </si>
  <si>
    <t>757|89</t>
  </si>
  <si>
    <t>757|265</t>
  </si>
  <si>
    <t>757|266</t>
  </si>
  <si>
    <t>757|588</t>
  </si>
  <si>
    <t>757|632</t>
  </si>
  <si>
    <t>757|676</t>
  </si>
  <si>
    <t>758|45</t>
  </si>
  <si>
    <t>758|89</t>
  </si>
  <si>
    <t>758|353</t>
  </si>
  <si>
    <t>760|1</t>
  </si>
  <si>
    <t>760|5</t>
  </si>
  <si>
    <t>760|89</t>
  </si>
  <si>
    <t>760|177</t>
  </si>
  <si>
    <t>760|178</t>
  </si>
  <si>
    <t>760|179</t>
  </si>
  <si>
    <t>760|180</t>
  </si>
  <si>
    <t>760|265</t>
  </si>
  <si>
    <t>760|500</t>
  </si>
  <si>
    <t>760|632</t>
  </si>
  <si>
    <t>760|635</t>
  </si>
  <si>
    <t>773|89</t>
  </si>
  <si>
    <t>773|90</t>
  </si>
  <si>
    <t>773|91</t>
  </si>
  <si>
    <t>773|92</t>
  </si>
  <si>
    <t>773|456</t>
  </si>
  <si>
    <t>773|632</t>
  </si>
  <si>
    <t>773|633</t>
  </si>
  <si>
    <t>773|635</t>
  </si>
  <si>
    <t>773|735</t>
  </si>
  <si>
    <t>773|779</t>
  </si>
  <si>
    <t>775|95</t>
  </si>
  <si>
    <t>775|225</t>
  </si>
  <si>
    <t>775|226</t>
  </si>
  <si>
    <t>775|460</t>
  </si>
  <si>
    <t>775|632</t>
  </si>
  <si>
    <t>775|640</t>
  </si>
  <si>
    <t>775|641</t>
  </si>
  <si>
    <t>779|456</t>
  </si>
  <si>
    <t>779|632</t>
  </si>
  <si>
    <t>779|735</t>
  </si>
  <si>
    <t>779|779</t>
  </si>
  <si>
    <t>784|221</t>
  </si>
  <si>
    <t>784|309</t>
  </si>
  <si>
    <t>784|632</t>
  </si>
  <si>
    <t>788|133</t>
  </si>
  <si>
    <t>788|456</t>
  </si>
  <si>
    <t>788|500</t>
  </si>
  <si>
    <t>788|676</t>
  </si>
  <si>
    <t>788|700</t>
  </si>
  <si>
    <t>792|1</t>
  </si>
  <si>
    <t>792|2</t>
  </si>
  <si>
    <t>792|3</t>
  </si>
  <si>
    <t>792|4</t>
  </si>
  <si>
    <t>792|5</t>
  </si>
  <si>
    <t>792|6</t>
  </si>
  <si>
    <t>792|89</t>
  </si>
  <si>
    <t>792|90</t>
  </si>
  <si>
    <t>792|91</t>
  </si>
  <si>
    <t>792|92</t>
  </si>
  <si>
    <t>792|93</t>
  </si>
  <si>
    <t>792|94</t>
  </si>
  <si>
    <t>792|133</t>
  </si>
  <si>
    <t>792|221</t>
  </si>
  <si>
    <t>792|222</t>
  </si>
  <si>
    <t>792|223</t>
  </si>
  <si>
    <t>792|265</t>
  </si>
  <si>
    <t>792|500</t>
  </si>
  <si>
    <t>792|501</t>
  </si>
  <si>
    <t>792|588</t>
  </si>
  <si>
    <t>792|632</t>
  </si>
  <si>
    <t>792|633</t>
  </si>
  <si>
    <t>792|735</t>
  </si>
  <si>
    <t>792|737</t>
  </si>
  <si>
    <t>792|739</t>
  </si>
  <si>
    <t>792|867</t>
  </si>
  <si>
    <t>796|45</t>
  </si>
  <si>
    <t>796|89</t>
  </si>
  <si>
    <t>796|133</t>
  </si>
  <si>
    <t>796|632</t>
  </si>
  <si>
    <t>802|89</t>
  </si>
  <si>
    <t>802|133</t>
  </si>
  <si>
    <t>803|45</t>
  </si>
  <si>
    <t>803|89</t>
  </si>
  <si>
    <t>803|133</t>
  </si>
  <si>
    <t>803|225</t>
  </si>
  <si>
    <t>803|460</t>
  </si>
  <si>
    <t>803|632</t>
  </si>
  <si>
    <t>805|177</t>
  </si>
  <si>
    <t>805|265</t>
  </si>
  <si>
    <t>805|353</t>
  </si>
  <si>
    <t>820|177</t>
  </si>
  <si>
    <t>820|502</t>
  </si>
  <si>
    <t>820|503</t>
  </si>
  <si>
    <t>820|633</t>
  </si>
  <si>
    <t>820|635</t>
  </si>
  <si>
    <t>830|7</t>
  </si>
  <si>
    <t>830|8</t>
  </si>
  <si>
    <t>830|10</t>
  </si>
  <si>
    <t>830|11</t>
  </si>
  <si>
    <t>830|102</t>
  </si>
  <si>
    <t>830|103</t>
  </si>
  <si>
    <t>830|180</t>
  </si>
  <si>
    <t>830|183</t>
  </si>
  <si>
    <t>830|441</t>
  </si>
  <si>
    <t>830|507</t>
  </si>
  <si>
    <t>830|508</t>
  </si>
  <si>
    <t>830|555</t>
  </si>
  <si>
    <t>830|636</t>
  </si>
  <si>
    <t>830|637</t>
  </si>
  <si>
    <t>830|638</t>
  </si>
  <si>
    <t>830|750</t>
  </si>
  <si>
    <t>830|868</t>
  </si>
  <si>
    <t>855|1</t>
  </si>
  <si>
    <t>855|133</t>
  </si>
  <si>
    <t>855|500</t>
  </si>
  <si>
    <t>870|1</t>
  </si>
  <si>
    <t>870|2</t>
  </si>
  <si>
    <t>870|3</t>
  </si>
  <si>
    <t>870|4</t>
  </si>
  <si>
    <t>870|5</t>
  </si>
  <si>
    <t>870|6</t>
  </si>
  <si>
    <t>870|7</t>
  </si>
  <si>
    <t>870|8</t>
  </si>
  <si>
    <t>870|9</t>
  </si>
  <si>
    <t>870|10</t>
  </si>
  <si>
    <t>870|45</t>
  </si>
  <si>
    <t>870|46</t>
  </si>
  <si>
    <t>870|47</t>
  </si>
  <si>
    <t>870|48</t>
  </si>
  <si>
    <t>870|49</t>
  </si>
  <si>
    <t>870|50</t>
  </si>
  <si>
    <t>870|51</t>
  </si>
  <si>
    <t>870|52</t>
  </si>
  <si>
    <t>870|53</t>
  </si>
  <si>
    <t>870|54</t>
  </si>
  <si>
    <t>870|55</t>
  </si>
  <si>
    <t>870|60</t>
  </si>
  <si>
    <t>870|65</t>
  </si>
  <si>
    <t>870|89</t>
  </si>
  <si>
    <t>870|90</t>
  </si>
  <si>
    <t>870|91</t>
  </si>
  <si>
    <t>870|93</t>
  </si>
  <si>
    <t>870|94</t>
  </si>
  <si>
    <t>870|95</t>
  </si>
  <si>
    <t>870|96</t>
  </si>
  <si>
    <t>870|97</t>
  </si>
  <si>
    <t>870|98</t>
  </si>
  <si>
    <t>870|99</t>
  </si>
  <si>
    <t>870|100</t>
  </si>
  <si>
    <t>870|101</t>
  </si>
  <si>
    <t>870|102</t>
  </si>
  <si>
    <t>870|103</t>
  </si>
  <si>
    <t>870|104</t>
  </si>
  <si>
    <t>870|105</t>
  </si>
  <si>
    <t>870|106</t>
  </si>
  <si>
    <t>870|133</t>
  </si>
  <si>
    <t>870|134</t>
  </si>
  <si>
    <t>870|135</t>
  </si>
  <si>
    <t>870|136</t>
  </si>
  <si>
    <t>870|177</t>
  </si>
  <si>
    <t>870|178</t>
  </si>
  <si>
    <t>870|179</t>
  </si>
  <si>
    <t>870|180</t>
  </si>
  <si>
    <t>870|181</t>
  </si>
  <si>
    <t>870|182</t>
  </si>
  <si>
    <t>870|183</t>
  </si>
  <si>
    <t>870|184</t>
  </si>
  <si>
    <t>870|185</t>
  </si>
  <si>
    <t>870|186</t>
  </si>
  <si>
    <t>870|187</t>
  </si>
  <si>
    <t>870|188</t>
  </si>
  <si>
    <t>870|189</t>
  </si>
  <si>
    <t>870|190</t>
  </si>
  <si>
    <t>870|191</t>
  </si>
  <si>
    <t>870|192</t>
  </si>
  <si>
    <t>870|221</t>
  </si>
  <si>
    <t>870|222</t>
  </si>
  <si>
    <t>870|223</t>
  </si>
  <si>
    <t>870|224</t>
  </si>
  <si>
    <t>870|265</t>
  </si>
  <si>
    <t>870|266</t>
  </si>
  <si>
    <t>870|267</t>
  </si>
  <si>
    <t>870|268</t>
  </si>
  <si>
    <t>870|269</t>
  </si>
  <si>
    <t>870|309</t>
  </si>
  <si>
    <t>870|310</t>
  </si>
  <si>
    <t>870|353</t>
  </si>
  <si>
    <t>870|354</t>
  </si>
  <si>
    <t>870|355</t>
  </si>
  <si>
    <t>870|441</t>
  </si>
  <si>
    <t>870|456</t>
  </si>
  <si>
    <t>870|457</t>
  </si>
  <si>
    <t>870|458</t>
  </si>
  <si>
    <t>870|459</t>
  </si>
  <si>
    <t>870|460</t>
  </si>
  <si>
    <t>870|461</t>
  </si>
  <si>
    <t>870|500</t>
  </si>
  <si>
    <t>870|501</t>
  </si>
  <si>
    <t>870|503</t>
  </si>
  <si>
    <t>870|504</t>
  </si>
  <si>
    <t>870|505</t>
  </si>
  <si>
    <t>870|506</t>
  </si>
  <si>
    <t>870|507</t>
  </si>
  <si>
    <t>870|508</t>
  </si>
  <si>
    <t>870|509</t>
  </si>
  <si>
    <t>870|510</t>
  </si>
  <si>
    <t>870|544</t>
  </si>
  <si>
    <t>870|588</t>
  </si>
  <si>
    <t>870|589</t>
  </si>
  <si>
    <t>870|590</t>
  </si>
  <si>
    <t>870|591</t>
  </si>
  <si>
    <t>870|592</t>
  </si>
  <si>
    <t>870|593</t>
  </si>
  <si>
    <t>870|632</t>
  </si>
  <si>
    <t>870|633</t>
  </si>
  <si>
    <t>870|634</t>
  </si>
  <si>
    <t>870|635</t>
  </si>
  <si>
    <t>870|636</t>
  </si>
  <si>
    <t>870|637</t>
  </si>
  <si>
    <t>870|638</t>
  </si>
  <si>
    <t>870|691</t>
  </si>
  <si>
    <t>870|692</t>
  </si>
  <si>
    <t>870|693</t>
  </si>
  <si>
    <t>870|694</t>
  </si>
  <si>
    <t>870|695</t>
  </si>
  <si>
    <t>870|696</t>
  </si>
  <si>
    <t>870|700</t>
  </si>
  <si>
    <t>870|702</t>
  </si>
  <si>
    <t>870|735</t>
  </si>
  <si>
    <t>870|736</t>
  </si>
  <si>
    <t>870|737</t>
  </si>
  <si>
    <t>870|738</t>
  </si>
  <si>
    <t>870|739</t>
  </si>
  <si>
    <t>870|740</t>
  </si>
  <si>
    <t>870|779</t>
  </si>
  <si>
    <t>870|781</t>
  </si>
  <si>
    <t>870|782</t>
  </si>
  <si>
    <t>870|783</t>
  </si>
  <si>
    <t>870|784</t>
  </si>
  <si>
    <t>870|825</t>
  </si>
  <si>
    <t>870|867</t>
  </si>
  <si>
    <t>870|868</t>
  </si>
  <si>
    <t>870|869</t>
  </si>
  <si>
    <t>880|1</t>
  </si>
  <si>
    <t>880|2</t>
  </si>
  <si>
    <t>880|3</t>
  </si>
  <si>
    <t>880|4</t>
  </si>
  <si>
    <t>880|5</t>
  </si>
  <si>
    <t>880|6</t>
  </si>
  <si>
    <t>880|7</t>
  </si>
  <si>
    <t>880|8</t>
  </si>
  <si>
    <t>880|9</t>
  </si>
  <si>
    <t>880|10</t>
  </si>
  <si>
    <t>880|11</t>
  </si>
  <si>
    <t>880|12</t>
  </si>
  <si>
    <t>880|13</t>
  </si>
  <si>
    <t>880|14</t>
  </si>
  <si>
    <t>880|15</t>
  </si>
  <si>
    <t>880|16</t>
  </si>
  <si>
    <t>880|17</t>
  </si>
  <si>
    <t>880|18</t>
  </si>
  <si>
    <t>880|19</t>
  </si>
  <si>
    <t>880|20</t>
  </si>
  <si>
    <t>880|21</t>
  </si>
  <si>
    <t>880|22</t>
  </si>
  <si>
    <t>880|23</t>
  </si>
  <si>
    <t>880|24</t>
  </si>
  <si>
    <t>880|25</t>
  </si>
  <si>
    <t>880|26</t>
  </si>
  <si>
    <t>880|27</t>
  </si>
  <si>
    <t>880|28</t>
  </si>
  <si>
    <t>880|29</t>
  </si>
  <si>
    <t>880|30</t>
  </si>
  <si>
    <t>880|31</t>
  </si>
  <si>
    <t>880|32</t>
  </si>
  <si>
    <t>880|33</t>
  </si>
  <si>
    <t>880|34</t>
  </si>
  <si>
    <t>880|35</t>
  </si>
  <si>
    <t>880|36</t>
  </si>
  <si>
    <t>880|37</t>
  </si>
  <si>
    <t>880|38</t>
  </si>
  <si>
    <t>880|39</t>
  </si>
  <si>
    <t>880|40</t>
  </si>
  <si>
    <t>880|41</t>
  </si>
  <si>
    <t>880|42</t>
  </si>
  <si>
    <t>880|45</t>
  </si>
  <si>
    <t>880|46</t>
  </si>
  <si>
    <t>880|49</t>
  </si>
  <si>
    <t>880|89</t>
  </si>
  <si>
    <t>880|90</t>
  </si>
  <si>
    <t>880|91</t>
  </si>
  <si>
    <t>880|92</t>
  </si>
  <si>
    <t>880|93</t>
  </si>
  <si>
    <t>880|133</t>
  </si>
  <si>
    <t>880|134</t>
  </si>
  <si>
    <t>880|176</t>
  </si>
  <si>
    <t>880|177</t>
  </si>
  <si>
    <t>880|178</t>
  </si>
  <si>
    <t>880|179</t>
  </si>
  <si>
    <t>880|180</t>
  </si>
  <si>
    <t>880|181</t>
  </si>
  <si>
    <t>880|182</t>
  </si>
  <si>
    <t>880|309</t>
  </si>
  <si>
    <t>880|310</t>
  </si>
  <si>
    <t>880|311</t>
  </si>
  <si>
    <t>880|313</t>
  </si>
  <si>
    <t>880|315</t>
  </si>
  <si>
    <t>880|353</t>
  </si>
  <si>
    <t>880|354</t>
  </si>
  <si>
    <t>880|355</t>
  </si>
  <si>
    <t>880|356</t>
  </si>
  <si>
    <t>880|357</t>
  </si>
  <si>
    <t>880|358</t>
  </si>
  <si>
    <t>880|359</t>
  </si>
  <si>
    <t>880|456</t>
  </si>
  <si>
    <t>880|500</t>
  </si>
  <si>
    <t>880|544</t>
  </si>
  <si>
    <t>880|588</t>
  </si>
  <si>
    <t>880|589</t>
  </si>
  <si>
    <t>880|590</t>
  </si>
  <si>
    <t>880|632</t>
  </si>
  <si>
    <t>880|633</t>
  </si>
  <si>
    <t>880|634</t>
  </si>
  <si>
    <t>880|635</t>
  </si>
  <si>
    <t>880|676</t>
  </si>
  <si>
    <t>880|691</t>
  </si>
  <si>
    <t>880|692</t>
  </si>
  <si>
    <t>880|693</t>
  </si>
  <si>
    <t>880|720</t>
  </si>
  <si>
    <t>880|734</t>
  </si>
  <si>
    <t>880|735</t>
  </si>
  <si>
    <t>880|736</t>
  </si>
  <si>
    <t>880|760</t>
  </si>
  <si>
    <t>880|779</t>
  </si>
  <si>
    <t>880|867</t>
  </si>
  <si>
    <t>880|868</t>
  </si>
  <si>
    <t>880|869</t>
  </si>
  <si>
    <t>880|870</t>
  </si>
  <si>
    <t>880|871</t>
  </si>
  <si>
    <t>880|872</t>
  </si>
  <si>
    <t>880|873</t>
  </si>
  <si>
    <t>880|874</t>
  </si>
  <si>
    <t>880|875</t>
  </si>
  <si>
    <t>880|876</t>
  </si>
  <si>
    <t>880|877</t>
  </si>
  <si>
    <t>880|878</t>
  </si>
  <si>
    <t>880|879</t>
  </si>
  <si>
    <t>880|880</t>
  </si>
  <si>
    <t>880|881</t>
  </si>
  <si>
    <t>880|883</t>
  </si>
  <si>
    <t>880|884</t>
  </si>
  <si>
    <t>880|885</t>
  </si>
  <si>
    <t>880|886</t>
  </si>
  <si>
    <t>880|887</t>
  </si>
  <si>
    <t>880|888</t>
  </si>
  <si>
    <t>880|889</t>
  </si>
  <si>
    <t>880|890</t>
  </si>
  <si>
    <t>880|891</t>
  </si>
  <si>
    <t>880|900</t>
  </si>
  <si>
    <t>880|901</t>
  </si>
  <si>
    <t>882|2</t>
  </si>
  <si>
    <t>882|27</t>
  </si>
  <si>
    <t>882|28</t>
  </si>
  <si>
    <t>882|32</t>
  </si>
  <si>
    <t>882|35</t>
  </si>
  <si>
    <t>882|91</t>
  </si>
  <si>
    <t>882|178</t>
  </si>
  <si>
    <t>882|181</t>
  </si>
  <si>
    <t>882|353</t>
  </si>
  <si>
    <t>882|501</t>
  </si>
  <si>
    <t>882|590</t>
  </si>
  <si>
    <t>882|632</t>
  </si>
  <si>
    <t>882|633</t>
  </si>
  <si>
    <t>882|676</t>
  </si>
  <si>
    <t>884|1</t>
  </si>
  <si>
    <t>884|3</t>
  </si>
  <si>
    <t>884|4</t>
  </si>
  <si>
    <t>884|5</t>
  </si>
  <si>
    <t>884|7</t>
  </si>
  <si>
    <t>884|9</t>
  </si>
  <si>
    <t>884|11</t>
  </si>
  <si>
    <t>884|13</t>
  </si>
  <si>
    <t>884|14</t>
  </si>
  <si>
    <t>884|15</t>
  </si>
  <si>
    <t>884|16</t>
  </si>
  <si>
    <t>884|17</t>
  </si>
  <si>
    <t>884|18</t>
  </si>
  <si>
    <t>884|19</t>
  </si>
  <si>
    <t>884|21</t>
  </si>
  <si>
    <t>884|41</t>
  </si>
  <si>
    <t>884|45</t>
  </si>
  <si>
    <t>884|136</t>
  </si>
  <si>
    <t>884|175</t>
  </si>
  <si>
    <t>884|176</t>
  </si>
  <si>
    <t>884|177</t>
  </si>
  <si>
    <t>884|179</t>
  </si>
  <si>
    <t>884|200</t>
  </si>
  <si>
    <t>884|309</t>
  </si>
  <si>
    <t>884|353</t>
  </si>
  <si>
    <t>884|355</t>
  </si>
  <si>
    <t>884|357</t>
  </si>
  <si>
    <t>884|359</t>
  </si>
  <si>
    <t>884|361</t>
  </si>
  <si>
    <t>884|501</t>
  </si>
  <si>
    <t>884|544</t>
  </si>
  <si>
    <t>884|588</t>
  </si>
  <si>
    <t>884|675</t>
  </si>
  <si>
    <t>884|871</t>
  </si>
  <si>
    <t>884|872</t>
  </si>
  <si>
    <t>886|1</t>
  </si>
  <si>
    <t>886|2</t>
  </si>
  <si>
    <t>886|3</t>
  </si>
  <si>
    <t>886|4</t>
  </si>
  <si>
    <t>886|5</t>
  </si>
  <si>
    <t>886|6</t>
  </si>
  <si>
    <t>886|7</t>
  </si>
  <si>
    <t>886|8</t>
  </si>
  <si>
    <t>886|9</t>
  </si>
  <si>
    <t>886|10</t>
  </si>
  <si>
    <t>886|11</t>
  </si>
  <si>
    <t>886|12</t>
  </si>
  <si>
    <t>886|13</t>
  </si>
  <si>
    <t>886|14</t>
  </si>
  <si>
    <t>886|15</t>
  </si>
  <si>
    <t>886|16</t>
  </si>
  <si>
    <t>886|17</t>
  </si>
  <si>
    <t>886|18</t>
  </si>
  <si>
    <t>886|19</t>
  </si>
  <si>
    <t>886|20</t>
  </si>
  <si>
    <t>886|21</t>
  </si>
  <si>
    <t>886|22</t>
  </si>
  <si>
    <t>886|24</t>
  </si>
  <si>
    <t>886|25</t>
  </si>
  <si>
    <t>886|26</t>
  </si>
  <si>
    <t>886|27</t>
  </si>
  <si>
    <t>886|28</t>
  </si>
  <si>
    <t>886|29</t>
  </si>
  <si>
    <t>886|30</t>
  </si>
  <si>
    <t>886|31</t>
  </si>
  <si>
    <t>886|35</t>
  </si>
  <si>
    <t>886|45</t>
  </si>
  <si>
    <t>886|91</t>
  </si>
  <si>
    <t>886|95</t>
  </si>
  <si>
    <t>886|135</t>
  </si>
  <si>
    <t>886|177</t>
  </si>
  <si>
    <t>886|178</t>
  </si>
  <si>
    <t>886|250</t>
  </si>
  <si>
    <t>886|309</t>
  </si>
  <si>
    <t>886|310</t>
  </si>
  <si>
    <t>886|353</t>
  </si>
  <si>
    <t>886|355</t>
  </si>
  <si>
    <t>886|357</t>
  </si>
  <si>
    <t>886|359</t>
  </si>
  <si>
    <t>886|456</t>
  </si>
  <si>
    <t>886|501</t>
  </si>
  <si>
    <t>886|588</t>
  </si>
  <si>
    <t>886|589</t>
  </si>
  <si>
    <t>886|632</t>
  </si>
  <si>
    <t>886|634</t>
  </si>
  <si>
    <t>886|636</t>
  </si>
  <si>
    <t>886|691</t>
  </si>
  <si>
    <t>886|692</t>
  </si>
  <si>
    <t>886|735</t>
  </si>
  <si>
    <t>886|814</t>
  </si>
  <si>
    <t>886|815</t>
  </si>
  <si>
    <t>886|867</t>
  </si>
  <si>
    <t>886|868</t>
  </si>
  <si>
    <t>886|869</t>
  </si>
  <si>
    <t>886|870</t>
  </si>
  <si>
    <t>886|871</t>
  </si>
  <si>
    <t>886|872</t>
  </si>
  <si>
    <t>886|873</t>
  </si>
  <si>
    <t>888|20</t>
  </si>
  <si>
    <t>888|21</t>
  </si>
  <si>
    <t>888|22</t>
  </si>
  <si>
    <t>888|23</t>
  </si>
  <si>
    <t>888|24</t>
  </si>
  <si>
    <t>888|25</t>
  </si>
  <si>
    <t>888|26</t>
  </si>
  <si>
    <t>888|27</t>
  </si>
  <si>
    <t>888|100</t>
  </si>
  <si>
    <t>888|101</t>
  </si>
  <si>
    <t>888|102</t>
  </si>
  <si>
    <t>888|103</t>
  </si>
  <si>
    <t>888|104</t>
  </si>
  <si>
    <t>888|105</t>
  </si>
  <si>
    <t>888|150</t>
  </si>
  <si>
    <t>888|151</t>
  </si>
  <si>
    <t>888|152</t>
  </si>
  <si>
    <t>888|153</t>
  </si>
  <si>
    <t>888|154</t>
  </si>
  <si>
    <t>888|155</t>
  </si>
  <si>
    <t>888|322</t>
  </si>
  <si>
    <t>888|330</t>
  </si>
  <si>
    <t>888|331</t>
  </si>
  <si>
    <t>888|360</t>
  </si>
  <si>
    <t>888|361</t>
  </si>
  <si>
    <t>888|362</t>
  </si>
  <si>
    <t>888|363</t>
  </si>
  <si>
    <t>888|364</t>
  </si>
  <si>
    <t>888|365</t>
  </si>
  <si>
    <t>888|370</t>
  </si>
  <si>
    <t>888|371</t>
  </si>
  <si>
    <t>888|520</t>
  </si>
  <si>
    <t>888|521</t>
  </si>
  <si>
    <t>888|522</t>
  </si>
  <si>
    <t>888|523</t>
  </si>
  <si>
    <t>888|580</t>
  </si>
  <si>
    <t>888|755</t>
  </si>
  <si>
    <t>888|756</t>
  </si>
  <si>
    <t>888|757</t>
  </si>
  <si>
    <t>888|758</t>
  </si>
  <si>
    <t>888|759</t>
  </si>
  <si>
    <t>888|760</t>
  </si>
  <si>
    <t>888|761</t>
  </si>
  <si>
    <t>888|762</t>
  </si>
  <si>
    <t>890|500</t>
  </si>
  <si>
    <t>890|501</t>
  </si>
  <si>
    <t>890|502</t>
  </si>
  <si>
    <t>890|505</t>
  </si>
  <si>
    <t>905|1</t>
  </si>
  <si>
    <t>905|45</t>
  </si>
  <si>
    <t>905|46</t>
  </si>
  <si>
    <t>905|89</t>
  </si>
  <si>
    <t>905|353</t>
  </si>
  <si>
    <t>905|456</t>
  </si>
  <si>
    <t>905|588</t>
  </si>
  <si>
    <t>905|632</t>
  </si>
  <si>
    <t>905|735</t>
  </si>
  <si>
    <t>905|739</t>
  </si>
  <si>
    <t>910|1</t>
  </si>
  <si>
    <t>910|2</t>
  </si>
  <si>
    <t>910|3</t>
  </si>
  <si>
    <t>910|4</t>
  </si>
  <si>
    <t>910|5</t>
  </si>
  <si>
    <t>910|6</t>
  </si>
  <si>
    <t>910|8</t>
  </si>
  <si>
    <t>910|9</t>
  </si>
  <si>
    <t>910|10</t>
  </si>
  <si>
    <t>910|45</t>
  </si>
  <si>
    <t>910|46</t>
  </si>
  <si>
    <t>910|47</t>
  </si>
  <si>
    <t>910|48</t>
  </si>
  <si>
    <t>910|89</t>
  </si>
  <si>
    <t>910|90</t>
  </si>
  <si>
    <t>910|91</t>
  </si>
  <si>
    <t>910|92</t>
  </si>
  <si>
    <t>910|93</t>
  </si>
  <si>
    <t>910|94</t>
  </si>
  <si>
    <t>910|95</t>
  </si>
  <si>
    <t>910|96</t>
  </si>
  <si>
    <t>910|97</t>
  </si>
  <si>
    <t>910|98</t>
  </si>
  <si>
    <t>910|99</t>
  </si>
  <si>
    <t>910|100</t>
  </si>
  <si>
    <t>910|101</t>
  </si>
  <si>
    <t>910|102</t>
  </si>
  <si>
    <t>910|133</t>
  </si>
  <si>
    <t>910|134</t>
  </si>
  <si>
    <t>910|135</t>
  </si>
  <si>
    <t>910|136</t>
  </si>
  <si>
    <t>910|177</t>
  </si>
  <si>
    <t>910|178</t>
  </si>
  <si>
    <t>910|179</t>
  </si>
  <si>
    <t>910|180</t>
  </si>
  <si>
    <t>910|181</t>
  </si>
  <si>
    <t>910|182</t>
  </si>
  <si>
    <t>910|183</t>
  </si>
  <si>
    <t>910|184</t>
  </si>
  <si>
    <t>910|185</t>
  </si>
  <si>
    <t>910|186</t>
  </si>
  <si>
    <t>910|221</t>
  </si>
  <si>
    <t>910|222</t>
  </si>
  <si>
    <t>910|223</t>
  </si>
  <si>
    <t>910|224</t>
  </si>
  <si>
    <t>910|225</t>
  </si>
  <si>
    <t>910|226</t>
  </si>
  <si>
    <t>910|227</t>
  </si>
  <si>
    <t>910|228</t>
  </si>
  <si>
    <t>910|229</t>
  </si>
  <si>
    <t>910|265</t>
  </si>
  <si>
    <t>910|266</t>
  </si>
  <si>
    <t>910|267</t>
  </si>
  <si>
    <t>910|268</t>
  </si>
  <si>
    <t>910|269</t>
  </si>
  <si>
    <t>910|353</t>
  </si>
  <si>
    <t>910|397</t>
  </si>
  <si>
    <t>910|445</t>
  </si>
  <si>
    <t>910|456</t>
  </si>
  <si>
    <t>910|457</t>
  </si>
  <si>
    <t>910|500</t>
  </si>
  <si>
    <t>910|501</t>
  </si>
  <si>
    <t>910|502</t>
  </si>
  <si>
    <t>910|503</t>
  </si>
  <si>
    <t>910|504</t>
  </si>
  <si>
    <t>910|505</t>
  </si>
  <si>
    <t>910|506</t>
  </si>
  <si>
    <t>910|507</t>
  </si>
  <si>
    <t>910|508</t>
  </si>
  <si>
    <t>910|509</t>
  </si>
  <si>
    <t>910|632</t>
  </si>
  <si>
    <t>910|633</t>
  </si>
  <si>
    <t>910|634</t>
  </si>
  <si>
    <t>910|635</t>
  </si>
  <si>
    <t>910|636</t>
  </si>
  <si>
    <t>910|637</t>
  </si>
  <si>
    <t>910|638</t>
  </si>
  <si>
    <t>910|639</t>
  </si>
  <si>
    <t>910|640</t>
  </si>
  <si>
    <t>910|641</t>
  </si>
  <si>
    <t>910|643</t>
  </si>
  <si>
    <t>910|691</t>
  </si>
  <si>
    <t>910|692</t>
  </si>
  <si>
    <t>910|693</t>
  </si>
  <si>
    <t>910|694</t>
  </si>
  <si>
    <t>910|735</t>
  </si>
  <si>
    <t>910|736</t>
  </si>
  <si>
    <t>910|737</t>
  </si>
  <si>
    <t>910|738</t>
  </si>
  <si>
    <t>910|779</t>
  </si>
  <si>
    <t>910|780</t>
  </si>
  <si>
    <t>910|781</t>
  </si>
  <si>
    <t>910|823</t>
  </si>
  <si>
    <t>930|2</t>
  </si>
  <si>
    <t>930|3</t>
  </si>
  <si>
    <t>930|4</t>
  </si>
  <si>
    <t>930|90</t>
  </si>
  <si>
    <t>930|91</t>
  </si>
  <si>
    <t>930|177</t>
  </si>
  <si>
    <t>930|500</t>
  </si>
  <si>
    <t>930|501</t>
  </si>
  <si>
    <t>930|691</t>
  </si>
  <si>
    <t>930|740</t>
  </si>
  <si>
    <t>950|1</t>
  </si>
  <si>
    <t>950|177</t>
  </si>
  <si>
    <t>950|180</t>
  </si>
  <si>
    <t>950|200</t>
  </si>
  <si>
    <t>950|250</t>
  </si>
  <si>
    <t>950|300</t>
  </si>
  <si>
    <t>960|1</t>
  </si>
  <si>
    <t>960|2</t>
  </si>
  <si>
    <t>960|3</t>
  </si>
  <si>
    <t>960|89</t>
  </si>
  <si>
    <t>960|177</t>
  </si>
  <si>
    <t>960|221</t>
  </si>
  <si>
    <t>960|691</t>
  </si>
  <si>
    <t>960|735</t>
  </si>
  <si>
    <t>960|736</t>
  </si>
  <si>
    <t>965|1</t>
  </si>
  <si>
    <t>965|89</t>
  </si>
  <si>
    <t>970|133</t>
  </si>
  <si>
    <t>970|134</t>
  </si>
  <si>
    <t>980|45</t>
  </si>
  <si>
    <t>980|500</t>
  </si>
  <si>
    <t>980|501</t>
  </si>
  <si>
    <t>980|502</t>
  </si>
  <si>
    <t>980|735</t>
  </si>
  <si>
    <t>980|736</t>
  </si>
  <si>
    <t>990|1</t>
  </si>
  <si>
    <t>990|2</t>
  </si>
  <si>
    <t>990|3</t>
  </si>
  <si>
    <t>990|4</t>
  </si>
  <si>
    <t>990|5</t>
  </si>
  <si>
    <t>990|6</t>
  </si>
  <si>
    <t>990|89</t>
  </si>
  <si>
    <t>990|133</t>
  </si>
  <si>
    <t>990|177</t>
  </si>
  <si>
    <t>990|456</t>
  </si>
  <si>
    <t>990|632</t>
  </si>
  <si>
    <t>990|633</t>
  </si>
  <si>
    <t>990|735</t>
  </si>
  <si>
    <t>990|736</t>
  </si>
  <si>
    <t>Cód. Família</t>
  </si>
  <si>
    <t>Data de Referência**</t>
  </si>
  <si>
    <t>Fonte de Referência**</t>
  </si>
  <si>
    <t>Tipo de Orçamento</t>
  </si>
  <si>
    <t>Não se aplica</t>
  </si>
  <si>
    <t>Outros Serviços</t>
  </si>
  <si>
    <t>Alienação de Bens</t>
  </si>
  <si>
    <t>Compras</t>
  </si>
  <si>
    <t>Compras e Outros Serviços</t>
  </si>
  <si>
    <t>Locações</t>
  </si>
  <si>
    <t>Concessão</t>
  </si>
  <si>
    <t>Permissão</t>
  </si>
  <si>
    <t>Tipo de Orcamento</t>
  </si>
  <si>
    <t>Mão-de-obra</t>
  </si>
  <si>
    <t>Material</t>
  </si>
  <si>
    <t>Mão-de-obra e material</t>
  </si>
  <si>
    <t>Serviço</t>
  </si>
  <si>
    <t>txkm</t>
  </si>
  <si>
    <t>m</t>
  </si>
  <si>
    <t>m2</t>
  </si>
  <si>
    <t>m3</t>
  </si>
  <si>
    <t>l</t>
  </si>
  <si>
    <t>g</t>
  </si>
  <si>
    <t>t</t>
  </si>
  <si>
    <t>kg</t>
  </si>
  <si>
    <t>un</t>
  </si>
  <si>
    <t>cx</t>
  </si>
  <si>
    <t>pac</t>
  </si>
  <si>
    <t>bg</t>
  </si>
  <si>
    <t>bisnaga</t>
  </si>
  <si>
    <t>cap</t>
  </si>
  <si>
    <t>cápsula</t>
  </si>
  <si>
    <t>com</t>
  </si>
  <si>
    <t>comprimido</t>
  </si>
  <si>
    <t>cj</t>
  </si>
  <si>
    <t>conjunto</t>
  </si>
  <si>
    <t>dia</t>
  </si>
  <si>
    <t>drg</t>
  </si>
  <si>
    <t>drágea</t>
  </si>
  <si>
    <t>emb</t>
  </si>
  <si>
    <t>embalagem</t>
  </si>
  <si>
    <t>env</t>
  </si>
  <si>
    <t>envelope</t>
  </si>
  <si>
    <t>fd</t>
  </si>
  <si>
    <t>fardo</t>
  </si>
  <si>
    <t>fr</t>
  </si>
  <si>
    <t>frasco</t>
  </si>
  <si>
    <t>gal</t>
  </si>
  <si>
    <t>galão</t>
  </si>
  <si>
    <t>h</t>
  </si>
  <si>
    <t>hora</t>
  </si>
  <si>
    <t>kit</t>
  </si>
  <si>
    <t>kwh</t>
  </si>
  <si>
    <t>quilowatt-hora</t>
  </si>
  <si>
    <t>lt</t>
  </si>
  <si>
    <t>lata</t>
  </si>
  <si>
    <t>mês</t>
  </si>
  <si>
    <t>mil</t>
  </si>
  <si>
    <t>milheiro</t>
  </si>
  <si>
    <t>par</t>
  </si>
  <si>
    <t>peça</t>
  </si>
  <si>
    <t>rl</t>
  </si>
  <si>
    <t>rolo</t>
  </si>
  <si>
    <t>sc</t>
  </si>
  <si>
    <t>saco</t>
  </si>
  <si>
    <t>tb</t>
  </si>
  <si>
    <t>tubo</t>
  </si>
  <si>
    <t>vd</t>
  </si>
  <si>
    <t>vidro</t>
  </si>
  <si>
    <t>Descrição Unidade</t>
  </si>
  <si>
    <t>Sigla</t>
  </si>
  <si>
    <t>Qtd. Itens Orçamento</t>
  </si>
  <si>
    <t>tonelada.quilometro</t>
  </si>
  <si>
    <t>**Campos de preenchimento obrigatório para licitação composta por lotes</t>
  </si>
  <si>
    <t>Nº do lote**</t>
  </si>
  <si>
    <t>Descrição do Lote**</t>
  </si>
  <si>
    <t>N° Ordem</t>
  </si>
  <si>
    <t>Nº Item*</t>
  </si>
  <si>
    <t>Nº  do Lote***</t>
  </si>
  <si>
    <t>Preço T. Estimado</t>
  </si>
  <si>
    <t>m3xkm</t>
  </si>
  <si>
    <t>mes</t>
  </si>
  <si>
    <t>km</t>
  </si>
  <si>
    <t>quilometro</t>
  </si>
  <si>
    <t>km2</t>
  </si>
  <si>
    <t>quilometro quadrado</t>
  </si>
  <si>
    <t>hectare</t>
  </si>
  <si>
    <t>secao</t>
  </si>
  <si>
    <t>seção</t>
  </si>
  <si>
    <t>ha</t>
  </si>
  <si>
    <t>SMOV/PMPA</t>
  </si>
  <si>
    <t>SINAPI</t>
  </si>
  <si>
    <t>CORSAN</t>
  </si>
  <si>
    <t>Fonte de Rerefência</t>
  </si>
  <si>
    <t>DAER</t>
  </si>
  <si>
    <t>SICRO/DNIT</t>
  </si>
  <si>
    <t>PLEO/FRANARIN</t>
  </si>
  <si>
    <t>dz</t>
  </si>
  <si>
    <t>dúzia</t>
  </si>
  <si>
    <t>pc</t>
  </si>
  <si>
    <t>Tipo de Objeto*</t>
  </si>
  <si>
    <t>Código</t>
  </si>
  <si>
    <t>apoio1</t>
  </si>
  <si>
    <t>apoio2</t>
  </si>
  <si>
    <t>alimentacao humana especial/manipuladas/fracionada</t>
  </si>
  <si>
    <t>Código Família</t>
  </si>
  <si>
    <t>ORSE</t>
  </si>
  <si>
    <t>SEINFRA</t>
  </si>
  <si>
    <t>TCPO/PINI</t>
  </si>
  <si>
    <t>CUB/SINDUSCON</t>
  </si>
  <si>
    <t xml:space="preserve">sinalização horizontal  em rodovias e aeroportos </t>
  </si>
  <si>
    <t>cadastramento  imobiliário</t>
  </si>
  <si>
    <t>aquisição de vagas  ensino infantil</t>
  </si>
  <si>
    <t>Código Subfamília</t>
  </si>
  <si>
    <t>COMPOSICAO_PROPRIA</t>
  </si>
  <si>
    <t>CONVENCAO_COLETIVA</t>
  </si>
  <si>
    <t>COTACAO</t>
  </si>
  <si>
    <t>implante sintetico</t>
  </si>
  <si>
    <t>alimentacao enteral e oral</t>
  </si>
  <si>
    <t>cereais, mucilagem e farinha lactea</t>
  </si>
  <si>
    <t>medicamento de acao no musculo esqueletico</t>
  </si>
  <si>
    <t>nutricao</t>
  </si>
  <si>
    <t>modulo para dieta enteral ou oral</t>
  </si>
  <si>
    <t>suplementos dietetico</t>
  </si>
  <si>
    <t>acao no trato urinario</t>
  </si>
  <si>
    <t>insuficiencia renal</t>
  </si>
  <si>
    <t>antimiastenicos e descurarizantes</t>
  </si>
  <si>
    <t>formula composta</t>
  </si>
  <si>
    <t>inibidor virus sincial respiratorio(vsr)</t>
  </si>
  <si>
    <t>dietoterapicos</t>
  </si>
  <si>
    <t>Cód. Subfamília</t>
  </si>
  <si>
    <t>anti-histaminicos</t>
  </si>
  <si>
    <t>antineoplasicos</t>
  </si>
  <si>
    <t>fator protecao solar (fps)</t>
  </si>
  <si>
    <t>anestesicos locais</t>
  </si>
  <si>
    <t>bld</t>
  </si>
  <si>
    <t>balde</t>
  </si>
  <si>
    <t>ampola</t>
  </si>
  <si>
    <t>amp</t>
  </si>
  <si>
    <t>bandeja</t>
  </si>
  <si>
    <t>band</t>
  </si>
  <si>
    <t>brr</t>
  </si>
  <si>
    <t>barra</t>
  </si>
  <si>
    <t>bloco</t>
  </si>
  <si>
    <t>bl</t>
  </si>
  <si>
    <t>bobina</t>
  </si>
  <si>
    <t>bob</t>
  </si>
  <si>
    <t>bls</t>
  </si>
  <si>
    <t>bolsa</t>
  </si>
  <si>
    <t>bombona</t>
  </si>
  <si>
    <t>centimetro</t>
  </si>
  <si>
    <t>bomb</t>
  </si>
  <si>
    <t>cm</t>
  </si>
  <si>
    <t>cento</t>
  </si>
  <si>
    <t>crg</t>
  </si>
  <si>
    <t>carga</t>
  </si>
  <si>
    <t>cart</t>
  </si>
  <si>
    <t>cartela</t>
  </si>
  <si>
    <t>chapa</t>
  </si>
  <si>
    <t>ch</t>
  </si>
  <si>
    <t>dose</t>
  </si>
  <si>
    <t>ades</t>
  </si>
  <si>
    <t>adesivo</t>
  </si>
  <si>
    <t>flaconete</t>
  </si>
  <si>
    <t>flac</t>
  </si>
  <si>
    <t>folha</t>
  </si>
  <si>
    <t>fl</t>
  </si>
  <si>
    <t>fita</t>
  </si>
  <si>
    <t>litro diluido</t>
  </si>
  <si>
    <t>ml</t>
  </si>
  <si>
    <t>mililitro</t>
  </si>
  <si>
    <t>min</t>
  </si>
  <si>
    <t>minuto</t>
  </si>
  <si>
    <t>mol</t>
  </si>
  <si>
    <t>molho</t>
  </si>
  <si>
    <t>pt</t>
  </si>
  <si>
    <t>ponto</t>
  </si>
  <si>
    <t>ref</t>
  </si>
  <si>
    <t>refil</t>
  </si>
  <si>
    <t>sch</t>
  </si>
  <si>
    <t>sem</t>
  </si>
  <si>
    <t>semestre</t>
  </si>
  <si>
    <t>ser</t>
  </si>
  <si>
    <t>seringa</t>
  </si>
  <si>
    <t>sup</t>
  </si>
  <si>
    <t>tst</t>
  </si>
  <si>
    <t>teste</t>
  </si>
  <si>
    <t>tx</t>
  </si>
  <si>
    <t>taxa</t>
  </si>
  <si>
    <t>tira</t>
  </si>
  <si>
    <t>tubete</t>
  </si>
  <si>
    <t>tbt</t>
  </si>
  <si>
    <t>gfa</t>
  </si>
  <si>
    <t>garrafa</t>
  </si>
  <si>
    <t>vg</t>
  </si>
  <si>
    <t>viagem</t>
  </si>
  <si>
    <t>jg</t>
  </si>
  <si>
    <t>jogo</t>
  </si>
  <si>
    <t>rd</t>
  </si>
  <si>
    <t>rodada</t>
  </si>
  <si>
    <t>md</t>
  </si>
  <si>
    <t>meada</t>
  </si>
  <si>
    <t>nov</t>
  </si>
  <si>
    <t>novelo</t>
  </si>
  <si>
    <t>cn</t>
  </si>
  <si>
    <t>cone</t>
  </si>
  <si>
    <t>ldil</t>
  </si>
  <si>
    <t>ano</t>
  </si>
  <si>
    <t>bast</t>
  </si>
  <si>
    <t>bastão</t>
  </si>
  <si>
    <t>bli</t>
  </si>
  <si>
    <t>blister</t>
  </si>
  <si>
    <t>carr</t>
  </si>
  <si>
    <t>carretel</t>
  </si>
  <si>
    <t>col</t>
  </si>
  <si>
    <t>coleção</t>
  </si>
  <si>
    <t>cmcol</t>
  </si>
  <si>
    <t>centimetro/coluna</t>
  </si>
  <si>
    <t>es</t>
  </si>
  <si>
    <t>estojo</t>
  </si>
  <si>
    <t>fa</t>
  </si>
  <si>
    <t>frasco-ampola</t>
  </si>
  <si>
    <t>kmrod</t>
  </si>
  <si>
    <t>quilometro rodado</t>
  </si>
  <si>
    <t>lb</t>
  </si>
  <si>
    <t>libra</t>
  </si>
  <si>
    <t>mb</t>
  </si>
  <si>
    <t>megabyte</t>
  </si>
  <si>
    <t>pg</t>
  </si>
  <si>
    <t>página</t>
  </si>
  <si>
    <t>pos</t>
  </si>
  <si>
    <t>posto</t>
  </si>
  <si>
    <t>pot</t>
  </si>
  <si>
    <t>pote</t>
  </si>
  <si>
    <t>rlt</t>
  </si>
  <si>
    <t>rolete</t>
  </si>
  <si>
    <t>sachê</t>
  </si>
  <si>
    <t>supositório</t>
  </si>
  <si>
    <t>tl</t>
  </si>
  <si>
    <t>talão</t>
  </si>
  <si>
    <t>tm</t>
  </si>
  <si>
    <t>tambor</t>
  </si>
  <si>
    <t>unidade.mês</t>
  </si>
  <si>
    <t>CEEE</t>
  </si>
  <si>
    <t>Chamamento Público / Credenciamento</t>
  </si>
  <si>
    <t>Atenção! Para incluir mais de 50 lotes, selecione as células A62 a G62 e arraste as fórmulas para baixo, de acordo com o número de lotes necessário.</t>
  </si>
  <si>
    <t>chi</t>
  </si>
  <si>
    <t>chp</t>
  </si>
  <si>
    <t>custo hora improdutiva</t>
  </si>
  <si>
    <t>custo hora produtiva</t>
  </si>
  <si>
    <t>bot</t>
  </si>
  <si>
    <t>botijão</t>
  </si>
  <si>
    <t>kcal</t>
  </si>
  <si>
    <t>quilocaloria</t>
  </si>
  <si>
    <t>Chamada Pública / PNAE</t>
  </si>
  <si>
    <t>cil</t>
  </si>
  <si>
    <t>cilindro</t>
  </si>
  <si>
    <t>fx</t>
  </si>
  <si>
    <t>feixe</t>
  </si>
  <si>
    <t>mg</t>
  </si>
  <si>
    <t>miligrama</t>
  </si>
  <si>
    <t>rm</t>
  </si>
  <si>
    <t>resma</t>
  </si>
  <si>
    <t>to</t>
  </si>
  <si>
    <t>tonel</t>
  </si>
  <si>
    <t>seman</t>
  </si>
  <si>
    <t>semana</t>
  </si>
  <si>
    <t>N° CENTRAL DE COMPRAS</t>
  </si>
  <si>
    <t>cartucho</t>
  </si>
  <si>
    <t>cr</t>
  </si>
  <si>
    <t>Leilão Eletrônico</t>
  </si>
  <si>
    <t>Leilão Presencial</t>
  </si>
  <si>
    <t>RDC Presencial</t>
  </si>
  <si>
    <t>RDC Eletrônico</t>
  </si>
  <si>
    <t>trn</t>
  </si>
  <si>
    <t>turno</t>
  </si>
  <si>
    <t>ust</t>
  </si>
  <si>
    <t>unidade de serviço técnico</t>
  </si>
  <si>
    <t>eixo</t>
  </si>
  <si>
    <t>por eixo</t>
  </si>
  <si>
    <t>metro cúbico.quilometro</t>
  </si>
  <si>
    <t>mxmes</t>
  </si>
  <si>
    <t>metro.mês</t>
  </si>
  <si>
    <t>Pr. Unit. Mão de obra</t>
  </si>
  <si>
    <t>Pr. Unit. Material</t>
  </si>
  <si>
    <t>mc</t>
  </si>
  <si>
    <t>micrograma</t>
  </si>
  <si>
    <t>fxmes</t>
  </si>
  <si>
    <t>faixa.mês</t>
  </si>
  <si>
    <t>m2mes</t>
  </si>
  <si>
    <t>metro quadrado.mês</t>
  </si>
  <si>
    <t>pas</t>
  </si>
  <si>
    <t>passageiro</t>
  </si>
  <si>
    <t>Licitação Lei 13.303/16 Eletrônico</t>
  </si>
  <si>
    <t>Licitação Lei 13.303/16 Presencial</t>
  </si>
  <si>
    <t xml:space="preserve">AGETOP_CIVIL </t>
  </si>
  <si>
    <t>AGETOP_ROD</t>
  </si>
  <si>
    <t>CAERN</t>
  </si>
  <si>
    <t>SUDECAP</t>
  </si>
  <si>
    <t>mwh</t>
  </si>
  <si>
    <t>megawatt-hora</t>
  </si>
  <si>
    <t>kwp</t>
  </si>
  <si>
    <t>quilowatt-pico</t>
  </si>
  <si>
    <t>pf</t>
  </si>
  <si>
    <t>ponto de função</t>
  </si>
  <si>
    <t>unmes</t>
  </si>
  <si>
    <t>SBC</t>
  </si>
  <si>
    <t>AGESUL</t>
  </si>
  <si>
    <t>CAEMA</t>
  </si>
  <si>
    <t>CDHU</t>
  </si>
  <si>
    <t>EMBASA</t>
  </si>
  <si>
    <t>IOPES</t>
  </si>
  <si>
    <t>SEDOP</t>
  </si>
  <si>
    <t>SETOP</t>
  </si>
  <si>
    <t>SIURB</t>
  </si>
  <si>
    <t>Concorrência Lei 14.133/21 Eletrônica</t>
  </si>
  <si>
    <t>Concorrência Lei 14.133/21 Presencial</t>
  </si>
  <si>
    <t>Pregão Lei 14.133/21 Eletrônico</t>
  </si>
  <si>
    <t>Pregão Lei 14.133/21 Presencial</t>
  </si>
  <si>
    <t>Processo de Dispensa Eletrônica</t>
  </si>
  <si>
    <t>ANP</t>
  </si>
  <si>
    <t>CAU</t>
  </si>
  <si>
    <t>CEHOP</t>
  </si>
  <si>
    <t>CONTRATACAO_PUBLICA</t>
  </si>
  <si>
    <t>CREA</t>
  </si>
  <si>
    <t>DER_PR</t>
  </si>
  <si>
    <t>kgxkm</t>
  </si>
  <si>
    <t>quilograma.quilometro</t>
  </si>
  <si>
    <t>lxkm</t>
  </si>
  <si>
    <t>litro.quilometro</t>
  </si>
  <si>
    <t>m2xkm</t>
  </si>
  <si>
    <t>metro quadrado.quilometro</t>
  </si>
  <si>
    <t>unxkm</t>
  </si>
  <si>
    <t>unidade.quilometro</t>
  </si>
  <si>
    <t>SICFER</t>
  </si>
  <si>
    <t>gb</t>
  </si>
  <si>
    <t>gigabyte</t>
  </si>
  <si>
    <t>tera</t>
  </si>
  <si>
    <t>terabyte</t>
  </si>
  <si>
    <t>1.1</t>
  </si>
  <si>
    <t>CHI</t>
  </si>
  <si>
    <t>CHP</t>
  </si>
  <si>
    <t>H</t>
  </si>
  <si>
    <t>SERVENTE COM ENCARGOS COMPLEMENTARES</t>
  </si>
  <si>
    <t>KG</t>
  </si>
  <si>
    <t>Quant.</t>
  </si>
  <si>
    <t>TRATOR DE PNEUS COM POTÊNCIA DE 85 CV, TRAÇÃO 4X4, COM VASSOURA MECÂNICA ACOPLADA - CHI DIURNO. AF_02/2017</t>
  </si>
  <si>
    <t>TRATOR DE PNEUS COM POTÊNCIA DE 85 CV, TRAÇÃO 4X4, COM VASSOURA MECÂNICA ACOPLADA - CHP DIURNO. AF_03/2017</t>
  </si>
  <si>
    <t>ROLO COMPACTADOR VIBRATORIO TANDEM, ACO LISO, POTENCIA 125 HP, PESO SEM/COM LASTRO 10,20/11,65 T, LARGURA DE TRABALHO 1,73 M - CHI DIURNO. AF_11/2016</t>
  </si>
  <si>
    <t>RASTELEIRO COM ENCARGOS COMPLEMENTARES</t>
  </si>
  <si>
    <t>Item</t>
  </si>
  <si>
    <t xml:space="preserve">                  MEDIÇÕES  ACUMULADAS</t>
  </si>
  <si>
    <t>TOTAL DAS MEDIÇÕES</t>
  </si>
  <si>
    <t>Mat./M.Obra</t>
  </si>
  <si>
    <t>%</t>
  </si>
  <si>
    <t>2º Mês</t>
  </si>
  <si>
    <t>1º Mês</t>
  </si>
  <si>
    <t>VALOR TOTAL</t>
  </si>
  <si>
    <t xml:space="preserve">Descrição dos Serviços </t>
  </si>
  <si>
    <t>VIBROACABADORA DE ASFALTO SOBRE ESTEIRAS, LARGURA DE PAVIMENTAÇÃO 1,90 M A 5,30 M, POTÊNCIA 105 HP CAPACIDADE 450 T/H - CHP DIURNO. AF_11/2014</t>
  </si>
  <si>
    <t>VIBROACABADORA DE ASFALTO SOBRE ESTEIRAS, LARGURA DE PAVIMENTAÇÃO 1,90 M A 5,30 M, POTÊNCIA 105 HP CAPACIDADE 450 T/H - CHI DIURNO. AF_11/2014</t>
  </si>
  <si>
    <t>ROLO COMPACTADOR VIBRATORIO TANDEM, ACO LISO, POTENCIA 125 HP, PESO SEM/COM LASTRO 10,20/11,65 T, LARGURA DE TRABALHO 1,73 M - CHP DIURNO. AF_11/2016</t>
  </si>
  <si>
    <t>Prefeitura Municipal de Montenegro-RS</t>
  </si>
  <si>
    <t>90.895.905/0001-60</t>
  </si>
  <si>
    <t>CRONOGRAMA</t>
  </si>
  <si>
    <t>Carimbo e assinatura do responsável:</t>
  </si>
  <si>
    <t>LOCAL: MONTENEGRO/RS</t>
  </si>
  <si>
    <t>OBSERVAÇÕES</t>
  </si>
  <si>
    <t>m²</t>
  </si>
  <si>
    <t>Placa em aço nº 16 galvanizado com película retrorrefletiva tipo I + SI - confecção</t>
  </si>
  <si>
    <t>IDENTIFICAÇÃO</t>
  </si>
  <si>
    <t>CUSTOS FINAIS:</t>
  </si>
  <si>
    <t>MATERIAL</t>
  </si>
  <si>
    <t>MÃO DE OBRA</t>
  </si>
  <si>
    <t>BDI CBUQ:</t>
  </si>
  <si>
    <t>SERVIÇOS PRELIMINARES</t>
  </si>
  <si>
    <t>CAPEAMENTO ASFÁLTICO</t>
  </si>
  <si>
    <t>SINALIZAÇÃO VIÁRIA</t>
  </si>
  <si>
    <t>UN</t>
  </si>
  <si>
    <t>un.dia</t>
  </si>
  <si>
    <t>M</t>
  </si>
  <si>
    <t>CAPINA E LIMPEZA MANUAL DE SUPERFÍCIE BASÁLTICA</t>
  </si>
  <si>
    <t>Banco</t>
  </si>
  <si>
    <t>Tipo</t>
  </si>
  <si>
    <t>Und</t>
  </si>
  <si>
    <t>Valor Unit</t>
  </si>
  <si>
    <t>Total</t>
  </si>
  <si>
    <t>Composição</t>
  </si>
  <si>
    <t xml:space="preserve"> A-A </t>
  </si>
  <si>
    <t>Próprio</t>
  </si>
  <si>
    <t>MOBILIZAÇÃO E DESMOBILIZAÇÃO DE EQUIPES E EQUIPAMENTOS PARA CAPEAMENTO</t>
  </si>
  <si>
    <t>A</t>
  </si>
  <si>
    <t>Equipamentos</t>
  </si>
  <si>
    <t>Quantidade</t>
  </si>
  <si>
    <t>Utilização</t>
  </si>
  <si>
    <t>Custo Horário</t>
  </si>
  <si>
    <t>Operativa</t>
  </si>
  <si>
    <t>Improdutiva</t>
  </si>
  <si>
    <t>Insumo</t>
  </si>
  <si>
    <t>SICRO3</t>
  </si>
  <si>
    <t>Caminhão basculante com capacidade de 6 m³ - 136 kW</t>
  </si>
  <si>
    <t>Caminhão tanque distribuidor de asfalto com capacidade de 6.000 l - 7 kW/136 kW</t>
  </si>
  <si>
    <t xml:space="preserve"> 3.1 </t>
  </si>
  <si>
    <t xml:space="preserve"> C-1 </t>
  </si>
  <si>
    <t>PAVI - PAVIMENTAÇÃO</t>
  </si>
  <si>
    <t>Composição Auxiliar</t>
  </si>
  <si>
    <t xml:space="preserve"> C </t>
  </si>
  <si>
    <t>VARRIÇÃO E LIMPEZA DA PISTA COM VASSOURA MECÂNICA ACOPLADA - M²</t>
  </si>
  <si>
    <t>ASTU - ASSENTAMENTO DE TUBOS E PECAS</t>
  </si>
  <si>
    <t>MINICARREGADEIRA SOBRE RODAS POTENCIA 47HP CAPACIDADE OPERACAO 646 KG, COM VASSOURA MECÂNICA ACOPLADA - CHP DIURNO. AF_03/2017</t>
  </si>
  <si>
    <t>MINICARREGADEIRA SOBRE RODAS POTENCIA 47HP CAPACIDADE OPERACAO 646 KG, COM VASSOURA MECÂNICA ACOPLADA - CHI DIURNO. AF_03/2017</t>
  </si>
  <si>
    <t>CAMINHÃO BASCULANTE 6 M3 TOCO, PESO BRUTO TOTAL 16.000 KG, CARGA ÚTIL MÁXIMA 11.130 KG, DISTÂNCIA ENTRE EIXOS 5,36 M, POTÊNCIA 185 CV, INCLUSIVE CAÇAMBA METÁLICA - CHP DIURNO. AF_06/2014</t>
  </si>
  <si>
    <t>CAMINHÃO BASCULANTE 6 M3 TOCO, PESO BRUTO TOTAL 16.000 KG, CARGA ÚTIL MÁXIMA 11.130 KG, DISTÂNCIA ENTRE EIXOS 5,36 M, POTÊNCIA 185 CV, INCLUSIVE CAÇAMBA METÁLICA - CHI DIURNO. AF_06/2014</t>
  </si>
  <si>
    <t>EXECUÇÃO DE PINTURA DE LIGAÇÃO COM EMULSÃO ASFÁLTICA RR-2C - M²</t>
  </si>
  <si>
    <t>EXECUÇÃO DE PAVIMENTO COM APLICAÇÃO DE CONCRETO ASFÁLTICO - EXCLUSIVE FORNECIMENTO DE MATERIAL, CARGA E TRANSPORTE (COMPOSIÇÃO 95995)</t>
  </si>
  <si>
    <t>m³</t>
  </si>
  <si>
    <t>CAMINHÃO BASCULANTE 10 M3, TRUCADO CABINE SIMPLES, PESO BRUTO TOTAL 23.000 KG, CARGA ÚTIL MÁXIMA 15.935 KG, DISTÂNCIA ENTRE EIXOS 4,80 M, POTÊNCIA 230 CV INCLUSIVE CAÇAMBA METÁLICA - CHP DIURNO. AF_06/2014</t>
  </si>
  <si>
    <t xml:space="preserve"> K-4 </t>
  </si>
  <si>
    <t xml:space="preserve"> 1.1 </t>
  </si>
  <si>
    <t>FORNECIMENTO E INSTALAÇÃO DE PLACA DE OBRA COM CHAPA GALVANIZADA E ESTRUTURA DE MADEIRA. AF_03/2022_PS</t>
  </si>
  <si>
    <t>FORNECIMENTO E INSTALAÇÃO DE SUPORTE DE MADEIRA PARA PLACAS DE SINALIZAÇÃO, EM SOLO, COM H= DE 2,0 M E SEÇÃO DE 7,5 X 7,5 CM. AF_03/2022</t>
  </si>
  <si>
    <t>Cone plástico para canalização de trânsito - utilização de 150 ciclos - fornecimento, 01 implantação e 01 retirada diária</t>
  </si>
  <si>
    <t xml:space="preserve"> 2.1 </t>
  </si>
  <si>
    <t>Transporte de material betuminoso com caminhão tanque distribuidor - rodovia pavimentada</t>
  </si>
  <si>
    <t>tkm</t>
  </si>
  <si>
    <t>CONCRETO BETUMINOSO USINADO A QUENTE (CBUQ) PARA PAVIMENTACAO ASFALTICA, PADRAO DNIT, FAIXA C, COM CAP 50/70 - AQUISICAO POSTO USINA</t>
  </si>
  <si>
    <t>T</t>
  </si>
  <si>
    <t>Transporte de mistura betuminosa a quente com caminhão com caçamba térmica de 6 m³ - rodovia pavimentada</t>
  </si>
  <si>
    <t>PINTURA DE MEIO-FIO COM TINTA BRANCA A BASE DE CAL (CAIAÇÃO). AF_05/2021</t>
  </si>
  <si>
    <t>PINTURA DE MEIO-FIO COM TINTA AMARELA A BASE DE CAL (CAIAÇÃO). AF_05/2021</t>
  </si>
  <si>
    <t>Não pode subcontratar</t>
  </si>
  <si>
    <t>Pode subcontratar</t>
  </si>
  <si>
    <t>BDI</t>
  </si>
  <si>
    <t>BDI DIFERENCIADO</t>
  </si>
  <si>
    <t>Preços básicos médios de mercado com Leis Sociais e BDI incluidos;</t>
  </si>
  <si>
    <t>BASE</t>
  </si>
  <si>
    <t>Distâncias médias de transporte (DMT) consideradas, em anexo; e</t>
  </si>
  <si>
    <t>RR-2C</t>
  </si>
  <si>
    <t>CM-30</t>
  </si>
  <si>
    <t>ART</t>
  </si>
  <si>
    <t>DATA</t>
  </si>
  <si>
    <t>ENTRADA DE DADOS</t>
  </si>
  <si>
    <t>SERVIÇOS</t>
  </si>
  <si>
    <t>SUBTOTAIS</t>
  </si>
  <si>
    <t>PODE SUBCONTRATAR?</t>
  </si>
  <si>
    <t>TOTAIS:</t>
  </si>
  <si>
    <t>Placa de advertência para sinalização de obras montada em suporte metálico móvel, lado 1,00 m - utilização de 600 ciclos - fornecimento, 01 implantação e 01 retirada diária</t>
  </si>
  <si>
    <t>Suporte metálico galvanizado para placa de advertência ou regulamentação - lado ou diâmetro de 0,60 m - fornecimento e implantação</t>
  </si>
  <si>
    <t>COMPOSIÇÕES PRINCIPAIS</t>
  </si>
  <si>
    <t>não</t>
  </si>
  <si>
    <t>Respo. Técnico</t>
  </si>
  <si>
    <t>SUBTOTAIS SEM BDI</t>
  </si>
  <si>
    <t>% DE MÃO DE OBRA</t>
  </si>
  <si>
    <t>INSERIR DO ORÇAFASCIO</t>
  </si>
  <si>
    <t>BDI GERAL:</t>
  </si>
  <si>
    <t>Serv. Prelimin.</t>
  </si>
  <si>
    <t>Capeamento/pav.</t>
  </si>
  <si>
    <t>Sinalização</t>
  </si>
  <si>
    <t>.</t>
  </si>
  <si>
    <t>Qtde. Orçafascio (Sem truncar)</t>
  </si>
  <si>
    <t>sim</t>
  </si>
  <si>
    <t>MO sem LS =&gt;</t>
  </si>
  <si>
    <t>LS =&gt;</t>
  </si>
  <si>
    <t>MO com LS =&gt;</t>
  </si>
  <si>
    <t>Valor do BDI =&gt;</t>
  </si>
  <si>
    <t>Valor com BDI =&gt;</t>
  </si>
  <si>
    <t>ROLO COMPACTADOR DE PNEUS, ESTÁTICO, PRESSÃO VARIÁVEL, POTÊNCIA 110 HP, PESO SEM/COM LASTRO 10,8/27 T, LARGURA DE ROLAGEM 2,30 M - CHP DIURNO. AF_06/2017</t>
  </si>
  <si>
    <t>ROLO COMPACTADOR DE PNEUS, ESTÁTICO, PRESSÃO VARIÁVEL, POTÊNCIA 110 HP, PESO SEM/COM LASTRO 10,8/27 T, LARGURA DE ROLAGEM 2,30 M - CHI DIURNO. AF_06/2017</t>
  </si>
  <si>
    <t xml:space="preserve"> E9687 </t>
  </si>
  <si>
    <t xml:space="preserve"> 1 </t>
  </si>
  <si>
    <t>CONCRETO FCK = 15MPA, TRAÇO 1:3,4:3,4 (EM MASSA SECA DE CIMENTO/ AREIA MÉDIA/ SEIXO ROLADO) - PREPARO MANUAL. AF_05/2021</t>
  </si>
  <si>
    <t>Mão de Obra</t>
  </si>
  <si>
    <t xml:space="preserve"> 2 </t>
  </si>
  <si>
    <t xml:space="preserve"> 3 </t>
  </si>
  <si>
    <t>B</t>
  </si>
  <si>
    <t xml:space="preserve"> P9824 </t>
  </si>
  <si>
    <t>Servente</t>
  </si>
  <si>
    <t xml:space="preserve"> 88316 </t>
  </si>
  <si>
    <t xml:space="preserve"> 102486 </t>
  </si>
  <si>
    <t xml:space="preserve"> 96156 </t>
  </si>
  <si>
    <t xml:space="preserve"> 67826 </t>
  </si>
  <si>
    <t xml:space="preserve"> 67827 </t>
  </si>
  <si>
    <t xml:space="preserve"> 96158 </t>
  </si>
  <si>
    <t xml:space="preserve"> 83362 </t>
  </si>
  <si>
    <t xml:space="preserve"> 91486 </t>
  </si>
  <si>
    <t xml:space="preserve"> 96155 </t>
  </si>
  <si>
    <t xml:space="preserve"> 96463 </t>
  </si>
  <si>
    <t xml:space="preserve"> 5837 </t>
  </si>
  <si>
    <t xml:space="preserve"> 88314 </t>
  </si>
  <si>
    <t xml:space="preserve"> 91386 </t>
  </si>
  <si>
    <t xml:space="preserve"> 95631 </t>
  </si>
  <si>
    <t xml:space="preserve"> 96464 </t>
  </si>
  <si>
    <t xml:space="preserve"> 95632 </t>
  </si>
  <si>
    <t xml:space="preserve"> 96157 </t>
  </si>
  <si>
    <t xml:space="preserve"> 5835 </t>
  </si>
  <si>
    <t xml:space="preserve"> 5213414 </t>
  </si>
  <si>
    <t xml:space="preserve"> 88278 </t>
  </si>
  <si>
    <t>Composições Analíticas com Preço Unitário</t>
  </si>
  <si>
    <t>Composições Principais</t>
  </si>
  <si>
    <t>Livro SINAPI: Cálculos e Parâmetros</t>
  </si>
  <si>
    <t>Custos Horários Produtivo e Improdutivo dos Equipamentos</t>
  </si>
  <si>
    <t>PLACA DE REGULAMENTAÇÃO EM AÇO COM DIÂMETRO DE 50cm</t>
  </si>
  <si>
    <t xml:space="preserve"> K-3 </t>
  </si>
  <si>
    <t>FORNECIMENTO E INSTALAÇÃO DE PLACA DE SINALIZAÇÃO DE IDENTIFICAÇÃO DE RUAS E  SUPORTE METÁLICO, COM H= DE 2,5 M E DIÂMETRO DE 2''</t>
  </si>
  <si>
    <t xml:space="preserve"> 88238 </t>
  </si>
  <si>
    <t>AJUDANTE DE ARMADOR COM ENCARGOS COMPLEMENTARES</t>
  </si>
  <si>
    <t>Produção de Concreto</t>
  </si>
  <si>
    <t xml:space="preserve"> 00013521 </t>
  </si>
  <si>
    <t>PLACA DE ACO ESMALTADA PARA IDENTIFICACAO DE RUA, *45 CM X 20* CM</t>
  </si>
  <si>
    <t xml:space="preserve"> 00021013 </t>
  </si>
  <si>
    <t>TUBO ACO GALVANIZADO COM COSTURA, CLASSE LEVE, DN 50 MM (2"), E = 3,00 MM, *4,40* KG/M (NBR 5580)</t>
  </si>
  <si>
    <t>Bancos</t>
  </si>
  <si>
    <t>B.D.I.</t>
  </si>
  <si>
    <t>Encargos Sociais</t>
  </si>
  <si>
    <t>0,0%</t>
  </si>
  <si>
    <t>RESPONSÁVEL TÉCNICO</t>
  </si>
  <si>
    <t>ASSENTAMENTO DE GUIA (MEIO-FIO) EM TRECHO RETO, CONFECCIONADA EM CONCRETO PRÉ-FABRICADO, DIMENSÕES 100X15X13X30 CM (COMPRIMENTO X BASE INFERIOR X BASE SUPERIOR X ALTURA). AF_01/2024</t>
  </si>
  <si>
    <t xml:space="preserve"> 4 </t>
  </si>
  <si>
    <t xml:space="preserve"> 4.1 </t>
  </si>
  <si>
    <t xml:space="preserve"> 4.2 </t>
  </si>
  <si>
    <t xml:space="preserve"> 4.3 </t>
  </si>
  <si>
    <t>2.2</t>
  </si>
  <si>
    <t>Adequação de meio-fios</t>
  </si>
  <si>
    <t>CONE PLÁSTICO PARA CANALIZAÇÃO DE TRÂNSITO - UTILIZAÇÃO DE 150 CICLOS - FORNECIMENTO, 01 IMPLANTAÇÃO E 01 RETIRADA DIÁRIA</t>
  </si>
  <si>
    <t>PLACA DE ADVERTÊNCIA PARA SINALIZAÇÃO DE OBRAS MONTADA EM SUPORTE METÁLICO MÓVEL, LADO 1,00 M - UTILIZAÇÃO DE 600 CICLOS - FORNECIMENTO, 01 IMPLANTAÇÃO E 01 RETIRADA DIÁRIA</t>
  </si>
  <si>
    <t>PLANILHA ORÇAMENTÁRIA</t>
  </si>
  <si>
    <t>PROPOSTA</t>
  </si>
  <si>
    <t>Licitante</t>
  </si>
  <si>
    <t>CNPJ*</t>
  </si>
  <si>
    <t>Atenção! Se existirem itens sem preço proposto, deixe a célula do preço unitário proposto em branco.</t>
  </si>
  <si>
    <t>**Obrigatório só para Obras e Serviços de Engenharia</t>
  </si>
  <si>
    <t>Nº  do lote</t>
  </si>
  <si>
    <t>Nº Ordem</t>
  </si>
  <si>
    <t>Nº Item</t>
  </si>
  <si>
    <t>Descrição do item</t>
  </si>
  <si>
    <t>Qtd.</t>
  </si>
  <si>
    <t>Unid.</t>
  </si>
  <si>
    <t>Percentual de Desconto</t>
  </si>
  <si>
    <t>BOTA FORA</t>
  </si>
  <si>
    <t>ASFALTO DILUÍDO DE PETRÓLEO - RR-2C</t>
  </si>
  <si>
    <t>REFAP - Refinaria Alberto Pascoaline</t>
  </si>
  <si>
    <t>CBUQ</t>
  </si>
  <si>
    <t>TRANSPORTE DE MEIO-FIOS</t>
  </si>
  <si>
    <t>Tubossinos</t>
  </si>
  <si>
    <t>Tubos Tabaí</t>
  </si>
  <si>
    <t>EMPRESA</t>
  </si>
  <si>
    <t>DISTÂNCIA MÉDIA CBUQ</t>
  </si>
  <si>
    <t>DISTÂNCIA MÉDIA ARTEFATOS DE CONCRETO</t>
  </si>
  <si>
    <t>Km</t>
  </si>
  <si>
    <t>DISTÂNCIA RR-2C/CM-30</t>
  </si>
  <si>
    <t>ARTEFATOS DE CONCRETO</t>
  </si>
  <si>
    <t>RR-2C - Base de preços ANP - PREÇO MÉDIO MENSAL PONDERADO PRATICADO PELOS DISTRIBUIDORES DE PRODUTOS ASFÁLTICOS (R$/KG),  acrescido 17% de ICMS - agosto/2025.</t>
  </si>
  <si>
    <t xml:space="preserve"> LIMP-01 </t>
  </si>
  <si>
    <t>2.3</t>
  </si>
  <si>
    <t xml:space="preserve">SINAPI - 07/2025 - Rio Grande do Sul
SICRO3 - 04/2025 - Rio Grande do Sul
</t>
  </si>
  <si>
    <t>Recapeamento Asfáltico das Ruas do Lote 05</t>
  </si>
  <si>
    <t>Não Desonerado: 
Horista: 0,00%
Mensalista: 112,88%</t>
  </si>
  <si>
    <t>Cavalo mecânico com semirreboque com capacidade de 20 t - 276 kW</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</si>
  <si>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</si>
  <si>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</si>
  <si>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Soprador de ar costal - 2,6 kW</t>
  </si>
  <si>
    <t>Ajudante especializado</t>
  </si>
  <si>
    <t>MONTADOR DE ESTRUTURAS METÁLICAS COM ENCARGOS COMPLEMENTARES</t>
  </si>
  <si>
    <t>Caminhão carroceria com capacidade de 5 t - 120 kW</t>
  </si>
  <si>
    <t>3.2</t>
  </si>
  <si>
    <t xml:space="preserve"> 2.2 </t>
  </si>
  <si>
    <t xml:space="preserve"> 3.2 </t>
  </si>
  <si>
    <t>BDI Sem Desoneração: 22,07%</t>
  </si>
  <si>
    <t>Base de preços tabela do SINAPI Agosto/2025 e SICRO/DNIT Julho/2025 NÃO DESONERADOS;</t>
  </si>
  <si>
    <t>ART Nº 13128990</t>
  </si>
  <si>
    <t>DATA: 10 de outubro de 2025</t>
  </si>
  <si>
    <t>GUILHERME COSTA DE OLIVEIRA</t>
  </si>
  <si>
    <t>Eng. Civil - CREA RS219467</t>
  </si>
  <si>
    <t>Execução de Capeamento Asfáltico e Sinalização Viária da Rua Espírito Santo</t>
  </si>
  <si>
    <t>BOTA FORA EM MONTENEGRO/RS</t>
  </si>
  <si>
    <t>https://www.google.com/maps/dir/R.+do+Esp%C3%ADrito+Santo+-+Montenegro,+RS,+95780-000/Rua+Campos+Neto,+777+-+Santa+Rita,+Montenegro+-+RS/@-29.6926307,-51.4898486,14z/data=!4m13!4m12!1m5!1m1!1s0x951bfb4a4daf1991:0x6952d54ef18de4db!2m2!1d-51.4496488!2d-29.6823334!1m5!1m1!1s0x951bfaca0cc7e73f:0xa1291f445f91e658!2m2!1d-51.49357!2d-29.6973047?entry=ttu&amp;g_ep=EgoyMDI1MTAwMS4wIKXMDSoASAFQAw%3D%3D</t>
  </si>
  <si>
    <t>https://www.google.com.br/maps/dir/REFAP+PETROBRAS+-+Refinaria+Alberto+Pasqualini+-+Avenida+Get%C3%BAlio+Vargas+-+Brigadeira,+Canoas+-+RS/R.+do+Esp%C3%ADrito+Santo+-+Montenegro,+RS,+95780-000/@-29.7791492,-51.2936004,11.25z/data=!4m13!4m12!1m5!1m1!1s0x95196562136e18b1:0x2b67b64f606e7ad4!2m2!1d-51.1776558!2d-29.8698426!1m5!1m1!1s0x951bfb4a4daf1991:0x6952d54ef18de4db!2m2!1d-51.4496488!2d-29.6823334?entry=ttu</t>
  </si>
  <si>
    <t>Usina de Asfalto - Coesul</t>
  </si>
  <si>
    <t>https://www.google.com/maps/dir/R.+do+Esp%C3%ADrito+Santo+-+Ferrovi%C3%A1rio,+Montenegro+-+RS,+95780-000/COESUL+Pedreira+-+Rodovia+Governador+Leonel+de+Moura+Brizola+-+Costa+da+Cadeia,+Triunfo+-+RS/@-29.6989717,-51.5948145,12.75z/data=!4m13!4m12!1m5!1m1!1s0x951bfb4a4daf1991:0x6952d54ef18de4db!2m2!1d-51.4496488!2d-29.6823334!1m5!1m1!1s0x951bf3112207e23b:0x7cd4ae0cd351b638!2m2!1d-51.6525726!2d-29.7041053?entry=ttu&amp;g_ep=EgoyMDI1MTAwNC4wIKXMDSoASAFQAw%3D%3D</t>
  </si>
  <si>
    <t>Britagem Gaspar Filial Montenegro</t>
  </si>
  <si>
    <t>https://www.google.com/maps/dir/R.+do+Esp%C3%ADrito+Santo+-+Ferrovi%C3%A1rio,+Montenegro+-+RS,+95780-000/Britagem+Gaspar+Filial+Montenegro+-+Fortaleza,+Montenegro+-+RS/@-29.7232164,-51.5158653,13z/data=!4m13!4m12!1m5!1m1!1s0x951bfb4a4daf1991:0x6952d54ef18de4db!2m2!1d-51.4496488!2d-29.6823334!1m5!1m1!1s0x951bef358b73bad1:0xdca440726d2924c2!2m2!1d-51.5457225!2d-29.7645402?entry=ttu&amp;g_ep=EgoyMDI1MTAwNC4wIKXMDSoASAFQAw%3D%3D</t>
  </si>
  <si>
    <t>Toniolo Busnello SA.</t>
  </si>
  <si>
    <t>https://www.google.com/maps/dir/R.+do+Esp%C3%ADrito+Santo+-+Ferrovi%C3%A1rio,+Montenegro+-+RS,+95780-000/-29.7260024,-51.2623174/@-29.6962029,-51.4070277,12.75z/data=!4m8!4m7!1m5!1m1!1s0x951bfb4a4daf1991:0x6952d54ef18de4db!2m2!1d-51.4496488!2d-29.6823334!1m0?entry=ttu&amp;g_ep=EgoyMDI1MTAwNC4wIKXMDSoASAFQAw%3D%3D</t>
  </si>
  <si>
    <t>https://www.google.com.br/maps/dir/Tubossinos+-+Rua+Vereador+Ant%C3%B4nio+Rodrigues+da+Rosa+-+Morretinhos,+Port%C3%A3o+-+RS/R.+do+Esp%C3%ADrito+Santo+-+Ferrovi%C3%A1rio,+Montenegro+-+RS,+95780-000/@-29.6852048,-51.3229636,12z/data=!4m13!4m12!1m5!1m1!1s0x951942d2532e6125:0x116021b73dabeaf3!2m2!1d-51.2238263!2d-29.7301334!1m5!1m1!1s0x951bfb4a4daf1991:0x6952d54ef18de4db!2m2!1d-51.4481624!2d-29.6841002?entry=ttu</t>
  </si>
  <si>
    <t>https://www.google.com.br/maps/dir/Construsinos+Ind%C3%BAstria+e+Com%C3%A9rcio+de+Artefatos+de+Cimento+Ltda+-+Avenida+Parob%C3%A9+-+Scharlau,+S%C3%A3o+Leopoldo+-+RS/R.+do+Esp%C3%ADrito+Santo+-+Ferrovi%C3%A1rio,+Montenegro+-+RS,+95780-000/@-29.6925872,-51.3074129,12z/data=!4m13!4m12!1m5!1m1!1s0x951942d30706137d:0xfda55e973e29a412!2m2!1d-51.1767012!2d-29.7166099!1m5!1m1!1s0x951bfb4a4daf1991:0x6952d54ef18de4db!2m2!1d-51.4496488!2d-29.6823334?entry=ttu</t>
  </si>
  <si>
    <t>https://www.google.com.br/maps/dir/Artefatos+de+Cimento+Taba%C3%AD+Ltda+-+BR-386,+Nova+Santa+Rita+-+RS/R.+do+Esp%C3%ADrito+Santo+-+Ferrovi%C3%A1rio,+Montenegro+-+RS,+95780-000/@-29.7664845,-51.3267635,11.25z/data=!4m13!4m12!1m5!1m1!1s0x9519646cb70c4c1d:0x7350a616211483d0!2m2!1d-51.2570576!2d-29.8598976!1m5!1m1!1s0x951bfb4a4daf1991:0x6952d54ef18de4db!2m2!1d-51.4496488!2d-29.6823334?entry=ttu</t>
  </si>
  <si>
    <t>BRITAGEM</t>
  </si>
  <si>
    <t>Britagem Montenegro Construtora Irmãos Carollo</t>
  </si>
  <si>
    <t>https://www.google.com/maps/dir/R.+do+Esp%C3%ADrito+Santo+-+Ferrovi%C3%A1rio,+Montenegro+-+RS,+95780-000/Britagem+Montenegro+Construtora+Irm%C3%A3os+Carollo+-+Estrada+Ant%C3%B4nio+Carlos+Fernandes+da+Rosa+-+Passo+da+Amora,+Montenegro+-+RS/@-29.7109832,-51.4875461,13.5z/data=!4m13!4m12!1m5!1m1!1s0x951bfb4a4daf1991:0x6952d54ef18de4db!2m2!1d-51.4496488!2d-29.6823334!1m5!1m1!1s0x951be55a638c76dd:0x558f148ea09f4164!2m2!1d-51.4895433!2d-29.7478074?entry=ttu&amp;g_ep=EgoyMDI1MTAwNC4wIKXMDSoASAFQAw%3D%3D</t>
  </si>
  <si>
    <t>Usina de Asfalto Coesul</t>
  </si>
  <si>
    <t>Britagem e Usina Gaspar</t>
  </si>
  <si>
    <t>Toniolo Busnello</t>
  </si>
  <si>
    <t>DISTÂNCIA USINA-OBRA - CBUQ</t>
  </si>
  <si>
    <t>LEVANTAMENTO DMT</t>
  </si>
  <si>
    <t>Construsinos Ind. e Comércio de Artefatos de Cimento Ltda</t>
  </si>
  <si>
    <t>1. SERVIÇOS PRELIMINARES</t>
  </si>
  <si>
    <t>2. MEIO-FIO E ADEQUAÇÕES</t>
  </si>
  <si>
    <t>3. CAPEAMENTO ASFÁLTICO</t>
  </si>
  <si>
    <t>4. SINALIZAÇÃO VIÁRIA</t>
  </si>
  <si>
    <t>1.2</t>
  </si>
  <si>
    <t>1.3</t>
  </si>
  <si>
    <t>1.4</t>
  </si>
  <si>
    <t>1.5</t>
  </si>
  <si>
    <t>1.6</t>
  </si>
  <si>
    <t>2.1</t>
  </si>
  <si>
    <t>2.4</t>
  </si>
  <si>
    <t>2.5</t>
  </si>
  <si>
    <t>3.1</t>
  </si>
  <si>
    <t>3.3</t>
  </si>
  <si>
    <t>3.4</t>
  </si>
  <si>
    <t>3.5</t>
  </si>
  <si>
    <t>3.6</t>
  </si>
  <si>
    <t>3.7</t>
  </si>
  <si>
    <t>3.8</t>
  </si>
  <si>
    <t>3.9</t>
  </si>
  <si>
    <t>3.10</t>
  </si>
  <si>
    <t>3.11</t>
  </si>
  <si>
    <t>3.12</t>
  </si>
  <si>
    <t>D</t>
  </si>
  <si>
    <t>4.1</t>
  </si>
  <si>
    <t>4.2</t>
  </si>
  <si>
    <t>4.3</t>
  </si>
  <si>
    <t>4.4</t>
  </si>
  <si>
    <t>4.5</t>
  </si>
  <si>
    <t>4.6</t>
  </si>
  <si>
    <t>4.7</t>
  </si>
  <si>
    <t>4.8</t>
  </si>
  <si>
    <t>4.9</t>
  </si>
  <si>
    <t>CAPINA</t>
  </si>
  <si>
    <t>Faixas pedestre</t>
  </si>
  <si>
    <t>Retenção</t>
  </si>
  <si>
    <t>Legendas</t>
  </si>
  <si>
    <t>Eixo viário</t>
  </si>
  <si>
    <t>meio fios branco</t>
  </si>
  <si>
    <t>meio fios amarelo</t>
  </si>
  <si>
    <t>m lineares</t>
  </si>
  <si>
    <t>TOTAL ÁREA DE LIMPEZA (m²):</t>
  </si>
  <si>
    <t xml:space="preserve"> 1.5 </t>
  </si>
  <si>
    <t>SERP - SERVIÇOS PRELIMINARES</t>
  </si>
  <si>
    <t>Custo Horário Total</t>
  </si>
  <si>
    <t xml:space="preserve"> E9506 </t>
  </si>
  <si>
    <t xml:space="preserve"> E9665 </t>
  </si>
  <si>
    <t xml:space="preserve"> E9509 </t>
  </si>
  <si>
    <t>Custo horário total de equipamentos</t>
  </si>
  <si>
    <t>Custo horário total de execução</t>
  </si>
  <si>
    <t>Produção de equipe</t>
  </si>
  <si>
    <t>Custo unitário de execução</t>
  </si>
  <si>
    <t>Custo do FIC</t>
  </si>
  <si>
    <t>Custo do FIT</t>
  </si>
  <si>
    <t xml:space="preserve"> 3.3 </t>
  </si>
  <si>
    <t xml:space="preserve"> 3.5 </t>
  </si>
  <si>
    <t xml:space="preserve"> B </t>
  </si>
  <si>
    <t>Limpeza de superfície asfáltica com soprador de ar</t>
  </si>
  <si>
    <t xml:space="preserve"> E9156 </t>
  </si>
  <si>
    <t xml:space="preserve"> P9802 </t>
  </si>
  <si>
    <t>28,90</t>
  </si>
  <si>
    <t>0,87</t>
  </si>
  <si>
    <t>23,55</t>
  </si>
  <si>
    <t>0,19</t>
  </si>
  <si>
    <t>Adicional de Mão de obra (%)</t>
  </si>
  <si>
    <t>Custo horário total de mão de obra</t>
  </si>
  <si>
    <t xml:space="preserve"> 4.7 </t>
  </si>
  <si>
    <t xml:space="preserve"> L-1 </t>
  </si>
  <si>
    <t>PLACA DE ADVERTÊNCIA EM AÇO, LADO DE 0,50m</t>
  </si>
  <si>
    <t>ATIVIDADES AUXILIARES</t>
  </si>
  <si>
    <t>Unidade</t>
  </si>
  <si>
    <t>Preço Unitário</t>
  </si>
  <si>
    <t>34,63</t>
  </si>
  <si>
    <t>11,54</t>
  </si>
  <si>
    <t>24,31</t>
  </si>
  <si>
    <t>16,21</t>
  </si>
  <si>
    <t>615,44</t>
  </si>
  <si>
    <t>153,86</t>
  </si>
  <si>
    <t>Custo total de atividades auxiliares</t>
  </si>
  <si>
    <t xml:space="preserve"> 4.8 </t>
  </si>
  <si>
    <t>123,09</t>
  </si>
  <si>
    <t xml:space="preserve"> 4.10 </t>
  </si>
  <si>
    <t xml:space="preserve"> D-2025/2 </t>
  </si>
  <si>
    <t xml:space="preserve"> ANP- CM-30 PARA SERVIÇO DE IMPRIMAÇÃO </t>
  </si>
  <si>
    <t>CM-30 PARA SERVIÇO DE IMPRIMAÇÃO  01/2025</t>
  </si>
  <si>
    <t>Local</t>
  </si>
  <si>
    <t>Fórmula</t>
  </si>
  <si>
    <t>altura da placa x largura</t>
  </si>
  <si>
    <t>2,40*1,20</t>
  </si>
  <si>
    <t xml:space="preserve"> 1.2 </t>
  </si>
  <si>
    <t>unidades necessarias</t>
  </si>
  <si>
    <t xml:space="preserve"> 1.3 </t>
  </si>
  <si>
    <t>qtde cones x número de dias utilizando</t>
  </si>
  <si>
    <t>10*60</t>
  </si>
  <si>
    <t xml:space="preserve"> 1.4 </t>
  </si>
  <si>
    <t>qtde placas x número de dias utilizando</t>
  </si>
  <si>
    <t>2*60</t>
  </si>
  <si>
    <t>conforme composição</t>
  </si>
  <si>
    <t xml:space="preserve"> 1.6 </t>
  </si>
  <si>
    <t>ENGENHEIRO CIVIL DE OBRA JUNIOR COM ENCARGOS COMPLEMENTARES</t>
  </si>
  <si>
    <t>horas por mês x numero de meses. Obs: poderá ser distribuído de acordo com o andamento da obra e necessidade do fiscal.</t>
  </si>
  <si>
    <t>8*2</t>
  </si>
  <si>
    <t>MEIO-FIOS E ADEQUAÇÕES</t>
  </si>
  <si>
    <t>conforme projeto</t>
  </si>
  <si>
    <t>Transporte com caminhão carroceria com capacidade de 11 t e com guindauto de 45 t.m - rodovia pavimentada</t>
  </si>
  <si>
    <t>(TON. MEIO FIO=0,08ton) x qtde meio fios x DMT</t>
  </si>
  <si>
    <t>0,08*8*34,27</t>
  </si>
  <si>
    <t xml:space="preserve"> 2.3 </t>
  </si>
  <si>
    <t>DEMOLIÇÃO DE PISO DE CONCRETO SIMPLES, DE FORMA MECANIZADA COM MARTELETE, SEM REAPROVEITAMENTO. AF_09/2023</t>
  </si>
  <si>
    <t>largura x comprimento x altura estimada</t>
  </si>
  <si>
    <t>3,00*15*0,10</t>
  </si>
  <si>
    <t xml:space="preserve"> 2.4 </t>
  </si>
  <si>
    <t>Carga, manobra e descarga de agregados ou solos em caminhão basculante de 10 m³ - carga com carregadeira de 3,40 m³ e descarga livre</t>
  </si>
  <si>
    <t>DENSIDADE DO MATERIAL REMOVIDO(2.500/1.000) * M³  (PAVIMENTO REMOVIDO)</t>
  </si>
  <si>
    <t>(2500/1000)*(4,50)</t>
  </si>
  <si>
    <t xml:space="preserve"> 2.5 </t>
  </si>
  <si>
    <t>TRANSPORTE COM CAMINHÃO BASCULANTE DE 6 M³, EM VIA URBANA PAVIMENTADA, DMT ATÉ 30 KM (UNIDADE: M3XKM). AF_07/2020</t>
  </si>
  <si>
    <t>M3XKM</t>
  </si>
  <si>
    <t>PAVIMENTO REMOVIDO (M³) * FATOR DE EMPOLAMENTO * DMT BOTA FORA</t>
  </si>
  <si>
    <t>4,50*1,50*5,70</t>
  </si>
  <si>
    <t>52,50</t>
  </si>
  <si>
    <t>conforme soma das areas no projeto</t>
  </si>
  <si>
    <t>2806,75</t>
  </si>
  <si>
    <t>conforme área em projeto</t>
  </si>
  <si>
    <t>2419,97</t>
  </si>
  <si>
    <t xml:space="preserve"> 3.4 </t>
  </si>
  <si>
    <t>densidade RR-2C ton x m² de emulsão x DMT</t>
  </si>
  <si>
    <t>0,00045*2419,97*52,70</t>
  </si>
  <si>
    <t>m² de CBUQ x espessura da camada de reperfilagem</t>
  </si>
  <si>
    <t>2419,97*0,03</t>
  </si>
  <si>
    <t xml:space="preserve"> 3.6 </t>
  </si>
  <si>
    <t>m³ de CBUQ x densidade do CBUQ</t>
  </si>
  <si>
    <t>72,599*2,5548</t>
  </si>
  <si>
    <t xml:space="preserve"> 3.7 </t>
  </si>
  <si>
    <t>toneladas de CBUQ x DMT</t>
  </si>
  <si>
    <t>185,4759*22,13</t>
  </si>
  <si>
    <t xml:space="preserve"> 3.8 </t>
  </si>
  <si>
    <t>2645,58</t>
  </si>
  <si>
    <t xml:space="preserve"> 3.9 </t>
  </si>
  <si>
    <t>0,00045*2645,58*52,70</t>
  </si>
  <si>
    <t xml:space="preserve"> 3.10 </t>
  </si>
  <si>
    <t>m² de CBUQ x espessura da camada de rolamento</t>
  </si>
  <si>
    <t>2645,58*0,03</t>
  </si>
  <si>
    <t xml:space="preserve"> 3.11 </t>
  </si>
  <si>
    <t>79,3674*2,5548</t>
  </si>
  <si>
    <t xml:space="preserve"> 3.12 </t>
  </si>
  <si>
    <t>202,7678*22,13</t>
  </si>
  <si>
    <t>conforme soma das áreas</t>
  </si>
  <si>
    <t>296,32</t>
  </si>
  <si>
    <t>PINTURA DE EIXO VIÁRIO SOBRE ASFALTO COM TINTA RETRORREFLETIVA A BASE DE RESINA ACRÍLICA COM MICROESFERAS DE VIDRO, APLICAÇÃO MECÂNICA COM DEMARCADORA AUTOPROPELIDA. AF_05/2021</t>
  </si>
  <si>
    <t>340,73</t>
  </si>
  <si>
    <t>PINTURA DE FAIXA DE PEDESTRE, RETENÇÃO, TEXTOS E SÍMBOLOS COM TINTA RETRORREFLETIVA A BASE DE RESINA ACRÍLICA COM MICROESFERAS DE VIDRO, E = 30 CM, APLICAÇÃO MANUAL. AF_05/2021</t>
  </si>
  <si>
    <t>71,80</t>
  </si>
  <si>
    <t xml:space="preserve"> 4.4 </t>
  </si>
  <si>
    <t>698,00</t>
  </si>
  <si>
    <t xml:space="preserve"> 4.5 </t>
  </si>
  <si>
    <t>64,00</t>
  </si>
  <si>
    <t xml:space="preserve"> 4.6 </t>
  </si>
  <si>
    <t>Placa de regulamentação em aço "PARE", R1 lado 0,248 m - película retrorrefletiva tipo I + SI - fornecimento e implantação</t>
  </si>
  <si>
    <t>PLACA DE ADVERTÊNCIA EM AÇO, LADO DE 0,50m "PASSAGEM SINALIZADA DE PEDESTRES" A-32b</t>
  </si>
  <si>
    <t>PLACA DE REGULAMENTAÇÃO EM AÇO COM DIÂMETRO DE 50cm, "VELOCIDADE MÁXIMA PERMITIDA" R-19</t>
  </si>
  <si>
    <t xml:space="preserve"> 4.9 </t>
  </si>
  <si>
    <t>TABELA DE QUANTITATIVOS AUXILIARES</t>
  </si>
  <si>
    <t>MEMÓRIA DE CÁLCULO</t>
  </si>
  <si>
    <t xml:space="preserve"> 103689 </t>
  </si>
  <si>
    <t xml:space="preserve"> 103695 </t>
  </si>
  <si>
    <t xml:space="preserve"> 5213835 </t>
  </si>
  <si>
    <t xml:space="preserve"> 5212560 </t>
  </si>
  <si>
    <t xml:space="preserve"> 90777 </t>
  </si>
  <si>
    <t xml:space="preserve"> 94273 </t>
  </si>
  <si>
    <t xml:space="preserve"> 5915014 </t>
  </si>
  <si>
    <t xml:space="preserve"> 104790 </t>
  </si>
  <si>
    <t xml:space="preserve"> 5915407 </t>
  </si>
  <si>
    <t xml:space="preserve"> 97914 </t>
  </si>
  <si>
    <t xml:space="preserve"> 5914622 </t>
  </si>
  <si>
    <t xml:space="preserve"> 00001518 </t>
  </si>
  <si>
    <t xml:space="preserve"> 5914612 </t>
  </si>
  <si>
    <t>4.10</t>
  </si>
  <si>
    <t xml:space="preserve"> 102512 </t>
  </si>
  <si>
    <t xml:space="preserve"> 102509 </t>
  </si>
  <si>
    <t xml:space="preserve"> 102498 </t>
  </si>
  <si>
    <t xml:space="preserve"> 5213444 </t>
  </si>
  <si>
    <t xml:space="preserve"> 5213863 </t>
  </si>
  <si>
    <t>BDI: 17,69 %, EXCLUSIVO PARA O INSUMO DE CBUQ (Conforme Art. 4º Portaria DNIT 1.078, de 11 de agosto de 2015);</t>
  </si>
</sst>
</file>

<file path=xl/styles.xml><?xml version="1.0" encoding="utf-8"?>
<styleSheet xmlns="http://schemas.openxmlformats.org/spreadsheetml/2006/main" xmlns:mc="http://schemas.openxmlformats.org/markup-compatibility/2006" xmlns:x14ac="http://schemas.microsoft.com/office/spreadsheetml/2009/9/ac" mc:Ignorable="x14ac">
  <numFmts count="14">
    <numFmt numFmtId="44" formatCode="_-&quot;R$&quot;\ * #,##0.00_-;\-&quot;R$&quot;\ * #,##0.00_-;_-&quot;R$&quot;\ * &quot;-&quot;??_-;_-@_-"/>
    <numFmt numFmtId="43" formatCode="_-* #,##0.00_-;\-* #,##0.00_-;_-* &quot;-&quot;??_-;_-@_-"/>
    <numFmt numFmtId="164" formatCode="&quot;R$&quot;\ #,##0.00"/>
    <numFmt numFmtId="165" formatCode="_(* #,##0.00_);_(* \(#,##0.00\);_(* \-??_);_(@_)"/>
    <numFmt numFmtId="166" formatCode="_(&quot;R$&quot;* #,##0.00_);_(&quot;R$&quot;* \(#,##0.00\);_(&quot;R$&quot;* \-??_);_(@_)"/>
    <numFmt numFmtId="167" formatCode="dd/mm/yy;@"/>
    <numFmt numFmtId="168" formatCode="#,##0.0000"/>
    <numFmt numFmtId="169" formatCode="0.0000"/>
    <numFmt numFmtId="170" formatCode="_(* #,##0.00_);_(* \(#,##0.00\);_(* &quot;-&quot;??_);_(@_)"/>
    <numFmt numFmtId="171" formatCode="_(&quot;R$&quot;* #,##0.00_);_(&quot;R$&quot;* \(#,##0.00\);_(&quot;R$&quot;* &quot;-&quot;??_);_(@_)"/>
    <numFmt numFmtId="172" formatCode="0.000"/>
    <numFmt numFmtId="173" formatCode="#,##0.0000000"/>
    <numFmt numFmtId="174" formatCode="_-&quot;R$&quot;\ * #,##0.0000_-;\-&quot;R$&quot;\ * #,##0.0000_-;_-&quot;R$&quot;\ * &quot;-&quot;??_-;_-@_-"/>
    <numFmt numFmtId="175" formatCode="_-&quot;R$&quot;\ * #,##0.0000_-;\-&quot;R$&quot;\ * #,##0.0000_-;_-&quot;R$&quot;\ * &quot;-&quot;????_-;_-@_-"/>
  </numFmts>
  <fonts count="86" x14ac:knownFonts="1">
    <font>
      <sz val="11"/>
      <color theme="1"/>
      <name val="Calibri"/>
      <family val="2"/>
      <scheme val="minor"/>
    </font>
    <font>
      <b/>
      <sz val="11"/>
      <color theme="0"/>
      <name val="Calibri"/>
      <family val="2"/>
      <scheme val="minor"/>
    </font>
    <font>
      <sz val="11"/>
      <color theme="0"/>
      <name val="Calibri"/>
      <family val="2"/>
      <scheme val="minor"/>
    </font>
    <font>
      <b/>
      <sz val="11"/>
      <name val="Calibri"/>
      <family val="2"/>
      <scheme val="minor"/>
    </font>
    <font>
      <sz val="11"/>
      <name val="Calibri"/>
      <family val="2"/>
      <scheme val="minor"/>
    </font>
    <font>
      <sz val="10"/>
      <name val="Calibri"/>
      <family val="2"/>
      <scheme val="minor"/>
    </font>
    <font>
      <b/>
      <sz val="9"/>
      <color indexed="81"/>
      <name val="Tahoma"/>
      <family val="2"/>
    </font>
    <font>
      <sz val="9"/>
      <color indexed="81"/>
      <name val="Tahoma"/>
      <family val="2"/>
    </font>
    <font>
      <sz val="11"/>
      <color rgb="FFFF0000"/>
      <name val="Calibri"/>
      <family val="2"/>
      <scheme val="minor"/>
    </font>
    <font>
      <sz val="11"/>
      <color theme="1"/>
      <name val="Calibri"/>
      <family val="2"/>
      <scheme val="minor"/>
    </font>
    <font>
      <sz val="11"/>
      <color indexed="8"/>
      <name val="Calibri"/>
      <family val="2"/>
      <scheme val="minor"/>
    </font>
    <font>
      <b/>
      <sz val="11"/>
      <color theme="1"/>
      <name val="Calibri"/>
      <family val="2"/>
      <scheme val="minor"/>
    </font>
    <font>
      <sz val="10"/>
      <name val="Arial"/>
      <family val="2"/>
    </font>
    <font>
      <b/>
      <sz val="12"/>
      <color theme="1"/>
      <name val="Calibri"/>
      <family val="2"/>
      <scheme val="minor"/>
    </font>
    <font>
      <b/>
      <sz val="10"/>
      <color indexed="81"/>
      <name val="Tahoma"/>
      <family val="2"/>
    </font>
    <font>
      <b/>
      <sz val="9"/>
      <color theme="1"/>
      <name val="Tahoma"/>
      <family val="2"/>
    </font>
    <font>
      <sz val="9"/>
      <color rgb="FF000000"/>
      <name val="Tahoma"/>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i/>
      <sz val="11"/>
      <color rgb="FF7F7F7F"/>
      <name val="Calibri"/>
      <family val="2"/>
      <scheme val="minor"/>
    </font>
    <font>
      <sz val="9"/>
      <color rgb="FF000000"/>
      <name val="Helvetica"/>
    </font>
    <font>
      <b/>
      <sz val="9"/>
      <color rgb="FFFFFFFF"/>
      <name val="Helvetica"/>
    </font>
    <font>
      <sz val="16"/>
      <name val="Arial Narrow"/>
      <family val="2"/>
    </font>
    <font>
      <sz val="10"/>
      <name val="Arial"/>
      <family val="2"/>
    </font>
    <font>
      <b/>
      <sz val="16"/>
      <name val="Arial Narrow"/>
      <family val="2"/>
    </font>
    <font>
      <sz val="11"/>
      <color indexed="8"/>
      <name val="Calibri"/>
      <family val="2"/>
    </font>
    <font>
      <sz val="14"/>
      <name val="Arial Narrow"/>
      <family val="2"/>
    </font>
    <font>
      <i/>
      <sz val="16"/>
      <name val="Arial Narrow"/>
      <family val="2"/>
    </font>
    <font>
      <sz val="12"/>
      <name val="Arial Narrow"/>
      <family val="2"/>
    </font>
    <font>
      <sz val="12"/>
      <color theme="1"/>
      <name val="Calibri"/>
      <family val="2"/>
      <scheme val="minor"/>
    </font>
    <font>
      <b/>
      <sz val="12"/>
      <color theme="0"/>
      <name val="Calibri"/>
      <family val="2"/>
      <scheme val="minor"/>
    </font>
    <font>
      <b/>
      <sz val="12"/>
      <name val="Calibri"/>
      <family val="2"/>
      <scheme val="minor"/>
    </font>
    <font>
      <sz val="12"/>
      <name val="Calibri"/>
      <family val="2"/>
      <scheme val="minor"/>
    </font>
    <font>
      <sz val="8"/>
      <color theme="1"/>
      <name val="Calibri"/>
      <family val="2"/>
      <scheme val="minor"/>
    </font>
    <font>
      <sz val="8"/>
      <name val="Calibri"/>
      <family val="2"/>
      <scheme val="minor"/>
    </font>
    <font>
      <b/>
      <sz val="10"/>
      <name val="Calibri"/>
      <family val="2"/>
      <scheme val="minor"/>
    </font>
    <font>
      <b/>
      <sz val="12"/>
      <color theme="1"/>
      <name val="Arial Narrow"/>
      <family val="2"/>
    </font>
    <font>
      <sz val="11"/>
      <color theme="1"/>
      <name val="Arial Narrow"/>
      <family val="2"/>
    </font>
    <font>
      <b/>
      <sz val="11"/>
      <color theme="0"/>
      <name val="Arial Narrow"/>
      <family val="2"/>
    </font>
    <font>
      <b/>
      <sz val="11"/>
      <name val="Arial Narrow"/>
      <family val="2"/>
    </font>
    <font>
      <sz val="11"/>
      <color theme="0"/>
      <name val="Arial Narrow"/>
      <family val="2"/>
    </font>
    <font>
      <sz val="11"/>
      <name val="Arial Narrow"/>
      <family val="2"/>
    </font>
    <font>
      <sz val="11"/>
      <color rgb="FFFF0000"/>
      <name val="Arial Narrow"/>
      <family val="2"/>
    </font>
    <font>
      <sz val="10"/>
      <name val="Arial Narrow"/>
      <family val="2"/>
    </font>
    <font>
      <sz val="12"/>
      <color theme="1"/>
      <name val="Arial Narrow"/>
      <family val="2"/>
    </font>
    <font>
      <b/>
      <sz val="11"/>
      <color theme="1"/>
      <name val="Arial Narrow"/>
      <family val="2"/>
    </font>
    <font>
      <sz val="10"/>
      <color theme="1"/>
      <name val="Calibri"/>
      <family val="2"/>
      <scheme val="minor"/>
    </font>
    <font>
      <sz val="14"/>
      <color theme="1"/>
      <name val="Arial Narrow"/>
      <family val="2"/>
    </font>
    <font>
      <sz val="14"/>
      <color theme="1"/>
      <name val="Calibri"/>
      <family val="2"/>
      <scheme val="minor"/>
    </font>
    <font>
      <b/>
      <sz val="11"/>
      <color rgb="FFFF0000"/>
      <name val="Calibri"/>
      <family val="2"/>
      <scheme val="minor"/>
    </font>
    <font>
      <sz val="11"/>
      <color rgb="FF000000"/>
      <name val="Arial"/>
      <family val="1"/>
    </font>
    <font>
      <sz val="9"/>
      <color theme="1"/>
      <name val="Calibri"/>
      <family val="2"/>
      <scheme val="minor"/>
    </font>
    <font>
      <b/>
      <sz val="11"/>
      <name val="Arial"/>
      <family val="1"/>
    </font>
    <font>
      <sz val="10"/>
      <color rgb="FF000000"/>
      <name val="Arial"/>
      <family val="1"/>
    </font>
    <font>
      <sz val="10"/>
      <name val="Arial"/>
      <family val="1"/>
    </font>
    <font>
      <b/>
      <sz val="10"/>
      <name val="Arial"/>
      <family val="1"/>
    </font>
    <font>
      <b/>
      <sz val="18"/>
      <color theme="1"/>
      <name val="Calibri"/>
      <family val="2"/>
      <scheme val="minor"/>
    </font>
    <font>
      <b/>
      <sz val="16"/>
      <color theme="1"/>
      <name val="Arial Narrow"/>
      <family val="2"/>
    </font>
    <font>
      <sz val="8"/>
      <color theme="1"/>
      <name val="Arial Narrow"/>
      <family val="2"/>
    </font>
    <font>
      <sz val="20"/>
      <color indexed="81"/>
      <name val="Segoe UI"/>
      <family val="2"/>
    </font>
    <font>
      <sz val="14"/>
      <color theme="0" tint="-0.499984740745262"/>
      <name val="Arial Narrow"/>
      <family val="2"/>
    </font>
    <font>
      <sz val="11"/>
      <color rgb="FF000000"/>
      <name val="Arial Narrow"/>
      <family val="2"/>
    </font>
    <font>
      <b/>
      <sz val="10"/>
      <color rgb="FF000000"/>
      <name val="Arial"/>
      <family val="1"/>
    </font>
    <font>
      <b/>
      <sz val="18"/>
      <color theme="1"/>
      <name val="Arial Narrow"/>
      <family val="2"/>
    </font>
    <font>
      <sz val="11"/>
      <name val="Arial"/>
      <family val="1"/>
    </font>
    <font>
      <u/>
      <sz val="10"/>
      <color indexed="12"/>
      <name val="Arial"/>
      <family val="2"/>
    </font>
    <font>
      <b/>
      <sz val="12"/>
      <name val="Arial"/>
      <family val="1"/>
    </font>
    <font>
      <b/>
      <sz val="20"/>
      <color theme="1"/>
      <name val="Calibri"/>
      <family val="2"/>
      <scheme val="minor"/>
    </font>
    <font>
      <b/>
      <sz val="14"/>
      <color theme="1"/>
      <name val="Calibri"/>
      <family val="2"/>
      <scheme val="minor"/>
    </font>
    <font>
      <b/>
      <sz val="14"/>
      <name val="Arial Narrow"/>
      <family val="2"/>
    </font>
    <font>
      <b/>
      <sz val="22"/>
      <name val="Arial Narrow"/>
      <family val="2"/>
    </font>
    <font>
      <sz val="16"/>
      <name val="Arial Narrow"/>
      <family val="2"/>
      <charset val="1"/>
    </font>
    <font>
      <b/>
      <sz val="24"/>
      <name val="Arial Narrow"/>
      <family val="2"/>
    </font>
    <font>
      <b/>
      <sz val="20"/>
      <name val="Arial Narrow"/>
      <family val="2"/>
    </font>
    <font>
      <b/>
      <sz val="18"/>
      <color theme="0"/>
      <name val="Arial Narrow"/>
      <family val="2"/>
    </font>
    <font>
      <sz val="16"/>
      <name val="Arial"/>
      <family val="2"/>
    </font>
    <font>
      <b/>
      <sz val="16"/>
      <name val="Arial"/>
      <family val="2"/>
    </font>
  </fonts>
  <fills count="58">
    <fill>
      <patternFill patternType="none"/>
    </fill>
    <fill>
      <patternFill patternType="gray125"/>
    </fill>
    <fill>
      <patternFill patternType="solid">
        <fgColor theme="4" tint="-0.249977111117893"/>
        <bgColor indexed="64"/>
      </patternFill>
    </fill>
    <fill>
      <patternFill patternType="solid">
        <fgColor theme="0" tint="-0.14999847407452621"/>
        <bgColor indexed="64"/>
      </patternFill>
    </fill>
    <fill>
      <patternFill patternType="solid">
        <fgColor rgb="FFF2F2F5"/>
        <bgColor indexed="64"/>
      </patternFill>
    </fill>
    <fill>
      <patternFill patternType="solid">
        <fgColor rgb="FFCFE0F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EFEFEF"/>
        <bgColor indexed="64"/>
      </patternFill>
    </fill>
    <fill>
      <patternFill patternType="solid">
        <fgColor rgb="FF9BAFDE"/>
        <bgColor indexed="64"/>
      </patternFill>
    </fill>
    <fill>
      <patternFill patternType="solid">
        <fgColor rgb="FFFFFF00"/>
        <bgColor indexed="64"/>
      </patternFill>
    </fill>
    <fill>
      <patternFill patternType="solid">
        <fgColor indexed="43"/>
        <bgColor indexed="64"/>
      </patternFill>
    </fill>
    <fill>
      <patternFill patternType="solid">
        <fgColor indexed="22"/>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FFFF"/>
        <bgColor rgb="FFFFFFFF"/>
      </patternFill>
    </fill>
    <fill>
      <patternFill patternType="solid">
        <fgColor rgb="FFD8ECF6"/>
        <bgColor rgb="FFD8ECF6"/>
      </patternFill>
    </fill>
    <fill>
      <patternFill patternType="solid">
        <fgColor rgb="FFDFF0D8"/>
        <bgColor rgb="FFDFF0D8"/>
      </patternFill>
    </fill>
    <fill>
      <patternFill patternType="solid">
        <fgColor rgb="FFD6D6D6"/>
        <bgColor rgb="FFD6D6D6"/>
      </patternFill>
    </fill>
    <fill>
      <patternFill patternType="solid">
        <fgColor rgb="FFEFEFEF"/>
        <bgColor rgb="FFEFEFEF"/>
      </patternFill>
    </fill>
    <fill>
      <patternFill patternType="solid">
        <fgColor rgb="FFF7F3DF"/>
        <bgColor rgb="FFF7F3DF"/>
      </patternFill>
    </fill>
    <fill>
      <patternFill patternType="solid">
        <fgColor theme="4" tint="0.59999389629810485"/>
        <bgColor indexed="64"/>
      </patternFill>
    </fill>
    <fill>
      <patternFill patternType="solid">
        <fgColor theme="0"/>
        <bgColor indexed="64"/>
      </patternFill>
    </fill>
    <fill>
      <patternFill patternType="solid">
        <fgColor theme="0" tint="-0.249977111117893"/>
        <bgColor indexed="64"/>
      </patternFill>
    </fill>
    <fill>
      <patternFill patternType="solid">
        <fgColor theme="6" tint="0.39997558519241921"/>
        <bgColor indexed="64"/>
      </patternFill>
    </fill>
    <fill>
      <patternFill patternType="solid">
        <fgColor theme="1"/>
        <bgColor indexed="64"/>
      </patternFill>
    </fill>
    <fill>
      <patternFill patternType="solid">
        <fgColor rgb="FF92D050"/>
        <bgColor indexed="64"/>
      </patternFill>
    </fill>
    <fill>
      <patternFill patternType="solid">
        <fgColor theme="0"/>
        <bgColor rgb="FFF2F2F5"/>
      </patternFill>
    </fill>
    <fill>
      <patternFill patternType="solid">
        <fgColor indexed="9"/>
        <bgColor indexed="64"/>
      </patternFill>
    </fill>
  </fills>
  <borders count="8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style="medium">
        <color indexed="64"/>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right/>
      <top style="medium">
        <color rgb="FFFFFFFF"/>
      </top>
      <bottom style="medium">
        <color rgb="FFCCCCCC"/>
      </bottom>
      <diagonal/>
    </border>
    <border>
      <left/>
      <right/>
      <top style="medium">
        <color rgb="FFC9CBD3"/>
      </top>
      <bottom style="medium">
        <color rgb="FFCCCCCC"/>
      </bottom>
      <diagonal/>
    </border>
    <border>
      <left/>
      <right style="medium">
        <color rgb="FFC9CBD3"/>
      </right>
      <top style="medium">
        <color rgb="FFC9CBD3"/>
      </top>
      <bottom style="medium">
        <color rgb="FFCCCCCC"/>
      </bottom>
      <diagonal/>
    </border>
    <border>
      <left/>
      <right style="medium">
        <color rgb="FFC9CBD3"/>
      </right>
      <top style="medium">
        <color rgb="FFFFFFFF"/>
      </top>
      <bottom style="medium">
        <color rgb="FFCCCCCC"/>
      </bottom>
      <diagonal/>
    </border>
    <border>
      <left/>
      <right/>
      <top style="medium">
        <color rgb="FFFFFFFF"/>
      </top>
      <bottom/>
      <diagonal/>
    </border>
    <border>
      <left/>
      <right style="medium">
        <color rgb="FFC9CBD3"/>
      </right>
      <top style="medium">
        <color rgb="FFFFFFFF"/>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medium">
        <color indexed="64"/>
      </right>
      <top/>
      <bottom style="medium">
        <color indexed="64"/>
      </bottom>
      <diagonal/>
    </border>
    <border>
      <left style="medium">
        <color rgb="FF000000"/>
      </left>
      <right style="medium">
        <color rgb="FF000000"/>
      </right>
      <top style="medium">
        <color rgb="FF000000"/>
      </top>
      <bottom style="medium">
        <color rgb="FF000000"/>
      </bottom>
      <diagonal/>
    </border>
    <border>
      <left style="thin">
        <color indexed="64"/>
      </left>
      <right/>
      <top/>
      <bottom/>
      <diagonal/>
    </border>
    <border>
      <left style="double">
        <color indexed="64"/>
      </left>
      <right style="double">
        <color indexed="64"/>
      </right>
      <top style="hair">
        <color indexed="64"/>
      </top>
      <bottom style="hair">
        <color indexed="64"/>
      </bottom>
      <diagonal/>
    </border>
    <border>
      <left/>
      <right style="double">
        <color indexed="64"/>
      </right>
      <top style="double">
        <color indexed="64"/>
      </top>
      <bottom/>
      <diagonal/>
    </border>
    <border>
      <left/>
      <right/>
      <top style="double">
        <color indexed="64"/>
      </top>
      <bottom/>
      <diagonal/>
    </border>
    <border>
      <left style="double">
        <color indexed="64"/>
      </left>
      <right/>
      <top style="double">
        <color indexed="64"/>
      </top>
      <bottom/>
      <diagonal/>
    </border>
    <border>
      <left/>
      <right style="double">
        <color indexed="64"/>
      </right>
      <top style="double">
        <color indexed="64"/>
      </top>
      <bottom style="double">
        <color indexed="64"/>
      </bottom>
      <diagonal/>
    </border>
    <border>
      <left/>
      <right/>
      <top style="double">
        <color indexed="64"/>
      </top>
      <bottom style="double">
        <color indexed="64"/>
      </bottom>
      <diagonal/>
    </border>
    <border>
      <left style="double">
        <color indexed="64"/>
      </left>
      <right/>
      <top style="double">
        <color indexed="64"/>
      </top>
      <bottom style="double">
        <color indexed="64"/>
      </bottom>
      <diagonal/>
    </border>
    <border>
      <left/>
      <right style="double">
        <color indexed="64"/>
      </right>
      <top/>
      <bottom/>
      <diagonal/>
    </border>
    <border>
      <left style="double">
        <color indexed="64"/>
      </left>
      <right/>
      <top/>
      <bottom/>
      <diagonal/>
    </border>
    <border>
      <left style="thin">
        <color indexed="64"/>
      </left>
      <right style="double">
        <color indexed="64"/>
      </right>
      <top style="double">
        <color indexed="64"/>
      </top>
      <bottom style="double">
        <color indexed="64"/>
      </bottom>
      <diagonal/>
    </border>
    <border>
      <left/>
      <right style="double">
        <color indexed="64"/>
      </right>
      <top/>
      <bottom style="double">
        <color indexed="64"/>
      </bottom>
      <diagonal/>
    </border>
    <border>
      <left style="double">
        <color indexed="64"/>
      </left>
      <right/>
      <top/>
      <bottom style="double">
        <color indexed="64"/>
      </bottom>
      <diagonal/>
    </border>
    <border>
      <left/>
      <right/>
      <top/>
      <bottom style="double">
        <color indexed="64"/>
      </bottom>
      <diagonal/>
    </border>
    <border>
      <left/>
      <right style="medium">
        <color indexed="64"/>
      </right>
      <top style="medium">
        <color indexed="64"/>
      </top>
      <bottom/>
      <diagonal/>
    </border>
    <border>
      <left style="double">
        <color indexed="64"/>
      </left>
      <right style="double">
        <color indexed="64"/>
      </right>
      <top style="double">
        <color indexed="64"/>
      </top>
      <bottom/>
      <diagonal/>
    </border>
    <border>
      <left style="medium">
        <color indexed="64"/>
      </left>
      <right style="medium">
        <color indexed="64"/>
      </right>
      <top/>
      <bottom style="medium">
        <color indexed="64"/>
      </bottom>
      <diagonal/>
    </border>
    <border>
      <left style="double">
        <color indexed="64"/>
      </left>
      <right style="double">
        <color indexed="64"/>
      </right>
      <top style="double">
        <color indexed="64"/>
      </top>
      <bottom style="thin">
        <color indexed="64"/>
      </bottom>
      <diagonal/>
    </border>
    <border>
      <left style="medium">
        <color indexed="64"/>
      </left>
      <right style="medium">
        <color indexed="64"/>
      </right>
      <top/>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rgb="FFCCCCCC"/>
      </left>
      <right style="thin">
        <color rgb="FFCCCCCC"/>
      </right>
      <top style="thin">
        <color rgb="FFCCCCCC"/>
      </top>
      <bottom style="thin">
        <color rgb="FFCCCCCC"/>
      </bottom>
      <diagonal/>
    </border>
    <border>
      <left/>
      <right/>
      <top style="thick">
        <color rgb="FF000000"/>
      </top>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style="double">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double">
        <color indexed="64"/>
      </left>
      <right style="double">
        <color indexed="64"/>
      </right>
      <top/>
      <bottom style="hair">
        <color indexed="64"/>
      </bottom>
      <diagonal/>
    </border>
    <border>
      <left/>
      <right/>
      <top style="thin">
        <color indexed="64"/>
      </top>
      <bottom style="medium">
        <color indexed="64"/>
      </bottom>
      <diagonal/>
    </border>
    <border>
      <left style="medium">
        <color indexed="64"/>
      </left>
      <right/>
      <top style="thin">
        <color indexed="64"/>
      </top>
      <bottom/>
      <diagonal/>
    </border>
    <border>
      <left style="thin">
        <color indexed="64"/>
      </left>
      <right/>
      <top style="thin">
        <color indexed="64"/>
      </top>
      <bottom style="medium">
        <color indexed="64"/>
      </bottom>
      <diagonal/>
    </border>
    <border>
      <left style="thin">
        <color rgb="FFCCCCCC"/>
      </left>
      <right/>
      <top style="thin">
        <color rgb="FFCCCCCC"/>
      </top>
      <bottom style="thin">
        <color rgb="FFCCCCCC"/>
      </bottom>
      <diagonal/>
    </border>
    <border>
      <left/>
      <right/>
      <top style="medium">
        <color indexed="64"/>
      </top>
      <bottom style="thin">
        <color indexed="64"/>
      </bottom>
      <diagonal/>
    </border>
    <border>
      <left style="thin">
        <color indexed="64"/>
      </left>
      <right/>
      <top style="double">
        <color indexed="64"/>
      </top>
      <bottom style="double">
        <color indexed="64"/>
      </bottom>
      <diagonal/>
    </border>
    <border>
      <left style="double">
        <color indexed="64"/>
      </left>
      <right style="double">
        <color indexed="64"/>
      </right>
      <top style="hair">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double">
        <color indexed="64"/>
      </right>
      <top style="thin">
        <color indexed="64"/>
      </top>
      <bottom style="double">
        <color indexed="64"/>
      </bottom>
      <diagonal/>
    </border>
  </borders>
  <cellStyleXfs count="72">
    <xf numFmtId="0" fontId="0" fillId="0" borderId="0"/>
    <xf numFmtId="44" fontId="9" fillId="0" borderId="0" applyFont="0" applyFill="0" applyBorder="0" applyAlignment="0" applyProtection="0"/>
    <xf numFmtId="0" fontId="12" fillId="0" borderId="0"/>
    <xf numFmtId="166" fontId="12" fillId="0" borderId="0" applyFill="0" applyBorder="0" applyAlignment="0" applyProtection="0"/>
    <xf numFmtId="0" fontId="12" fillId="0" borderId="0"/>
    <xf numFmtId="165" fontId="12" fillId="0" borderId="0" applyFill="0" applyBorder="0" applyAlignment="0" applyProtection="0"/>
    <xf numFmtId="165" fontId="12" fillId="0" borderId="0" applyFill="0" applyBorder="0" applyAlignment="0" applyProtection="0"/>
    <xf numFmtId="0" fontId="17" fillId="0" borderId="0" applyNumberFormat="0" applyFill="0" applyBorder="0" applyAlignment="0" applyProtection="0"/>
    <xf numFmtId="0" fontId="18" fillId="0" borderId="21" applyNumberFormat="0" applyFill="0" applyAlignment="0" applyProtection="0"/>
    <xf numFmtId="0" fontId="19" fillId="0" borderId="22" applyNumberFormat="0" applyFill="0" applyAlignment="0" applyProtection="0"/>
    <xf numFmtId="0" fontId="20" fillId="0" borderId="23" applyNumberFormat="0" applyFill="0" applyAlignment="0" applyProtection="0"/>
    <xf numFmtId="0" fontId="20" fillId="0" borderId="0" applyNumberFormat="0" applyFill="0" applyBorder="0" applyAlignment="0" applyProtection="0"/>
    <xf numFmtId="0" fontId="21" fillId="6" borderId="0" applyNumberFormat="0" applyBorder="0" applyAlignment="0" applyProtection="0"/>
    <xf numFmtId="0" fontId="22" fillId="7" borderId="0" applyNumberFormat="0" applyBorder="0" applyAlignment="0" applyProtection="0"/>
    <xf numFmtId="0" fontId="23" fillId="8" borderId="0" applyNumberFormat="0" applyBorder="0" applyAlignment="0" applyProtection="0"/>
    <xf numFmtId="0" fontId="24" fillId="9" borderId="24" applyNumberFormat="0" applyAlignment="0" applyProtection="0"/>
    <xf numFmtId="0" fontId="25" fillId="10" borderId="25" applyNumberFormat="0" applyAlignment="0" applyProtection="0"/>
    <xf numFmtId="0" fontId="26" fillId="10" borderId="24" applyNumberFormat="0" applyAlignment="0" applyProtection="0"/>
    <xf numFmtId="0" fontId="27" fillId="0" borderId="26" applyNumberFormat="0" applyFill="0" applyAlignment="0" applyProtection="0"/>
    <xf numFmtId="0" fontId="1" fillId="11" borderId="27" applyNumberFormat="0" applyAlignment="0" applyProtection="0"/>
    <xf numFmtId="0" fontId="8" fillId="0" borderId="0" applyNumberFormat="0" applyFill="0" applyBorder="0" applyAlignment="0" applyProtection="0"/>
    <xf numFmtId="0" fontId="9" fillId="12" borderId="28" applyNumberFormat="0" applyFont="0" applyAlignment="0" applyProtection="0"/>
    <xf numFmtId="0" fontId="28" fillId="0" borderId="0" applyNumberFormat="0" applyFill="0" applyBorder="0" applyAlignment="0" applyProtection="0"/>
    <xf numFmtId="0" fontId="11" fillId="0" borderId="29" applyNumberFormat="0" applyFill="0" applyAlignment="0" applyProtection="0"/>
    <xf numFmtId="0" fontId="2"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2" fillId="20" borderId="0" applyNumberFormat="0" applyBorder="0" applyAlignment="0" applyProtection="0"/>
    <xf numFmtId="0" fontId="2" fillId="21"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9" fillId="34" borderId="0" applyNumberFormat="0" applyBorder="0" applyAlignment="0" applyProtection="0"/>
    <xf numFmtId="0" fontId="9" fillId="35" borderId="0" applyNumberFormat="0" applyBorder="0" applyAlignment="0" applyProtection="0"/>
    <xf numFmtId="0" fontId="2" fillId="36" borderId="0" applyNumberFormat="0" applyBorder="0" applyAlignment="0" applyProtection="0"/>
    <xf numFmtId="9" fontId="9" fillId="0" borderId="0" applyFont="0" applyFill="0" applyBorder="0" applyAlignment="0" applyProtection="0"/>
    <xf numFmtId="0" fontId="32" fillId="0" borderId="0"/>
    <xf numFmtId="43" fontId="32" fillId="0" borderId="0" applyFont="0" applyFill="0" applyBorder="0" applyAlignment="0" applyProtection="0"/>
    <xf numFmtId="43" fontId="12" fillId="0" borderId="0" applyFont="0" applyFill="0" applyBorder="0" applyAlignment="0" applyProtection="0"/>
    <xf numFmtId="9" fontId="12" fillId="0" borderId="0" applyFont="0" applyFill="0" applyBorder="0" applyAlignment="0" applyProtection="0"/>
    <xf numFmtId="44" fontId="12" fillId="0" borderId="0" applyFont="0" applyFill="0" applyBorder="0" applyAlignment="0" applyProtection="0"/>
    <xf numFmtId="0" fontId="12" fillId="0" borderId="0"/>
    <xf numFmtId="170" fontId="12" fillId="0" borderId="0" applyFont="0" applyFill="0" applyBorder="0" applyAlignment="0" applyProtection="0"/>
    <xf numFmtId="9" fontId="34"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171" fontId="12" fillId="0" borderId="0" applyFont="0" applyFill="0" applyBorder="0" applyAlignment="0" applyProtection="0"/>
    <xf numFmtId="9" fontId="12" fillId="0" borderId="0" applyFont="0" applyFill="0" applyBorder="0" applyAlignment="0" applyProtection="0"/>
    <xf numFmtId="0" fontId="12" fillId="0" borderId="0"/>
    <xf numFmtId="0" fontId="9" fillId="0" borderId="0"/>
    <xf numFmtId="0" fontId="12" fillId="0" borderId="0"/>
    <xf numFmtId="171" fontId="12" fillId="0" borderId="0" applyFont="0" applyFill="0" applyBorder="0" applyAlignment="0" applyProtection="0"/>
    <xf numFmtId="171" fontId="12" fillId="0" borderId="0" applyFont="0" applyFill="0" applyBorder="0" applyAlignment="0" applyProtection="0"/>
    <xf numFmtId="43" fontId="9" fillId="0" borderId="0" applyFont="0" applyFill="0" applyBorder="0" applyAlignment="0" applyProtection="0"/>
    <xf numFmtId="0" fontId="73" fillId="0" borderId="0"/>
    <xf numFmtId="0" fontId="74" fillId="0" borderId="0" applyNumberFormat="0" applyFill="0" applyBorder="0" applyAlignment="0" applyProtection="0">
      <alignment vertical="top"/>
      <protection locked="0"/>
    </xf>
  </cellStyleXfs>
  <cellXfs count="710">
    <xf numFmtId="0" fontId="0" fillId="0" borderId="0" xfId="0"/>
    <xf numFmtId="0" fontId="3" fillId="0" borderId="10" xfId="0" applyFont="1" applyBorder="1" applyAlignment="1" applyProtection="1">
      <alignment horizontal="center"/>
      <protection locked="0"/>
    </xf>
    <xf numFmtId="0" fontId="1" fillId="2" borderId="6" xfId="0" applyFont="1" applyFill="1" applyBorder="1"/>
    <xf numFmtId="0" fontId="1" fillId="2" borderId="7" xfId="0" applyFont="1" applyFill="1" applyBorder="1" applyAlignment="1">
      <alignment horizontal="right"/>
    </xf>
    <xf numFmtId="0" fontId="1" fillId="2" borderId="9" xfId="0" applyFont="1" applyFill="1" applyBorder="1"/>
    <xf numFmtId="0" fontId="1" fillId="0" borderId="0" xfId="0" applyFont="1"/>
    <xf numFmtId="1" fontId="4" fillId="0" borderId="0" xfId="0" applyNumberFormat="1" applyFont="1" applyAlignment="1">
      <alignment horizontal="left"/>
    </xf>
    <xf numFmtId="0" fontId="5" fillId="0" borderId="0" xfId="0" applyFont="1"/>
    <xf numFmtId="49" fontId="4" fillId="0" borderId="0" xfId="0" applyNumberFormat="1" applyFont="1"/>
    <xf numFmtId="0" fontId="4" fillId="0" borderId="0" xfId="0" applyFont="1" applyAlignment="1">
      <alignment wrapText="1"/>
    </xf>
    <xf numFmtId="0" fontId="0" fillId="0" borderId="0" xfId="0" applyProtection="1">
      <protection locked="0"/>
    </xf>
    <xf numFmtId="0" fontId="0" fillId="0" borderId="0" xfId="0" applyAlignment="1" applyProtection="1">
      <alignment wrapText="1"/>
      <protection locked="0"/>
    </xf>
    <xf numFmtId="1" fontId="0" fillId="0" borderId="0" xfId="0" applyNumberFormat="1" applyProtection="1">
      <protection locked="0"/>
    </xf>
    <xf numFmtId="164" fontId="0" fillId="0" borderId="0" xfId="0" applyNumberFormat="1" applyProtection="1">
      <protection locked="0"/>
    </xf>
    <xf numFmtId="49" fontId="0" fillId="0" borderId="0" xfId="0" applyNumberFormat="1" applyProtection="1">
      <protection locked="0"/>
    </xf>
    <xf numFmtId="0" fontId="1" fillId="2" borderId="9" xfId="0" applyFont="1" applyFill="1" applyBorder="1" applyAlignment="1">
      <alignment horizontal="right"/>
    </xf>
    <xf numFmtId="44" fontId="4" fillId="3" borderId="10" xfId="1" applyFont="1" applyFill="1" applyBorder="1" applyAlignment="1" applyProtection="1">
      <alignment horizontal="center"/>
    </xf>
    <xf numFmtId="44" fontId="4" fillId="0" borderId="0" xfId="1" applyFont="1" applyFill="1" applyBorder="1" applyAlignment="1" applyProtection="1">
      <alignment horizontal="center"/>
    </xf>
    <xf numFmtId="1" fontId="8" fillId="0" borderId="0" xfId="0" applyNumberFormat="1" applyFont="1" applyAlignment="1" applyProtection="1">
      <alignment horizontal="left"/>
      <protection locked="0"/>
    </xf>
    <xf numFmtId="0" fontId="2" fillId="0" borderId="0" xfId="0" applyFont="1" applyProtection="1">
      <protection locked="0"/>
    </xf>
    <xf numFmtId="10" fontId="4" fillId="0" borderId="0" xfId="0" applyNumberFormat="1" applyFont="1" applyProtection="1">
      <protection locked="0"/>
    </xf>
    <xf numFmtId="0" fontId="4" fillId="0" borderId="0" xfId="0" applyFont="1" applyProtection="1">
      <protection locked="0"/>
    </xf>
    <xf numFmtId="1" fontId="4" fillId="0" borderId="0" xfId="0" applyNumberFormat="1" applyFont="1"/>
    <xf numFmtId="164" fontId="1" fillId="2" borderId="1" xfId="0" applyNumberFormat="1" applyFont="1" applyFill="1" applyBorder="1" applyAlignment="1">
      <alignment vertical="center" wrapText="1"/>
    </xf>
    <xf numFmtId="1" fontId="3" fillId="0" borderId="9" xfId="0" applyNumberFormat="1" applyFont="1" applyBorder="1" applyAlignment="1" applyProtection="1">
      <alignment horizontal="center"/>
      <protection locked="0"/>
    </xf>
    <xf numFmtId="0" fontId="16" fillId="4" borderId="19" xfId="0" applyFont="1" applyFill="1" applyBorder="1" applyAlignment="1">
      <alignment vertical="center" wrapText="1"/>
    </xf>
    <xf numFmtId="0" fontId="15" fillId="5" borderId="16" xfId="0" applyFont="1" applyFill="1" applyBorder="1" applyAlignment="1">
      <alignment horizontal="center" vertical="center"/>
    </xf>
    <xf numFmtId="0" fontId="16" fillId="4" borderId="20" xfId="0" applyFont="1" applyFill="1" applyBorder="1" applyAlignment="1">
      <alignment vertical="center" wrapText="1"/>
    </xf>
    <xf numFmtId="0" fontId="16" fillId="4" borderId="18" xfId="0" applyFont="1" applyFill="1" applyBorder="1" applyAlignment="1">
      <alignment vertical="center" wrapText="1"/>
    </xf>
    <xf numFmtId="0" fontId="15" fillId="5" borderId="17" xfId="0" applyFont="1" applyFill="1" applyBorder="1" applyAlignment="1">
      <alignment horizontal="center" vertical="center"/>
    </xf>
    <xf numFmtId="0" fontId="16" fillId="4" borderId="15" xfId="0" applyFont="1" applyFill="1" applyBorder="1" applyAlignment="1">
      <alignment vertical="center" wrapText="1"/>
    </xf>
    <xf numFmtId="0" fontId="4" fillId="0" borderId="0" xfId="0" applyFont="1"/>
    <xf numFmtId="0" fontId="5" fillId="0" borderId="0" xfId="0" applyFont="1" applyAlignment="1">
      <alignment horizontal="center" wrapText="1"/>
    </xf>
    <xf numFmtId="0" fontId="4" fillId="0" borderId="30" xfId="0" applyFont="1" applyBorder="1" applyAlignment="1" applyProtection="1">
      <alignment horizontal="left"/>
      <protection locked="0"/>
    </xf>
    <xf numFmtId="0" fontId="29" fillId="37" borderId="31" xfId="0" applyFont="1" applyFill="1" applyBorder="1" applyAlignment="1">
      <alignment vertical="top" wrapText="1"/>
    </xf>
    <xf numFmtId="0" fontId="11" fillId="0" borderId="0" xfId="0" applyFont="1"/>
    <xf numFmtId="0" fontId="29" fillId="0" borderId="0" xfId="0" applyFont="1" applyAlignment="1">
      <alignment vertical="top" wrapText="1"/>
    </xf>
    <xf numFmtId="0" fontId="10" fillId="0" borderId="0" xfId="0" applyFont="1"/>
    <xf numFmtId="3" fontId="10" fillId="0" borderId="0" xfId="0" applyNumberFormat="1" applyFont="1"/>
    <xf numFmtId="0" fontId="30" fillId="38" borderId="31" xfId="0" applyFont="1" applyFill="1" applyBorder="1" applyAlignment="1">
      <alignment horizontal="center" vertical="top" wrapText="1"/>
    </xf>
    <xf numFmtId="0" fontId="29" fillId="37" borderId="31" xfId="0" applyFont="1" applyFill="1" applyBorder="1" applyAlignment="1">
      <alignment horizontal="right" vertical="top" wrapText="1"/>
    </xf>
    <xf numFmtId="0" fontId="29" fillId="0" borderId="0" xfId="0" applyFont="1" applyAlignment="1">
      <alignment horizontal="right"/>
    </xf>
    <xf numFmtId="0" fontId="3" fillId="0" borderId="0" xfId="0" applyFont="1"/>
    <xf numFmtId="0" fontId="4" fillId="0" borderId="0" xfId="0" applyFont="1" applyAlignment="1">
      <alignment vertical="center"/>
    </xf>
    <xf numFmtId="0" fontId="1" fillId="2" borderId="8" xfId="0" applyFont="1" applyFill="1" applyBorder="1"/>
    <xf numFmtId="0" fontId="29" fillId="39" borderId="31" xfId="0" applyFont="1" applyFill="1" applyBorder="1" applyAlignment="1">
      <alignment horizontal="right" vertical="top" wrapText="1"/>
    </xf>
    <xf numFmtId="0" fontId="29" fillId="39" borderId="31" xfId="0" applyFont="1" applyFill="1" applyBorder="1" applyAlignment="1">
      <alignment vertical="top" wrapText="1"/>
    </xf>
    <xf numFmtId="0" fontId="9" fillId="0" borderId="0" xfId="0" applyFont="1"/>
    <xf numFmtId="0" fontId="31" fillId="0" borderId="0" xfId="0" applyFont="1"/>
    <xf numFmtId="0" fontId="31" fillId="0" borderId="0" xfId="0" applyFont="1" applyAlignment="1">
      <alignment horizontal="center"/>
    </xf>
    <xf numFmtId="0" fontId="31" fillId="0" borderId="0" xfId="0" applyFont="1" applyAlignment="1">
      <alignment vertical="center"/>
    </xf>
    <xf numFmtId="0" fontId="31" fillId="0" borderId="33" xfId="0" applyFont="1" applyBorder="1" applyAlignment="1">
      <alignment horizontal="left" vertical="center" wrapText="1"/>
    </xf>
    <xf numFmtId="171" fontId="31" fillId="0" borderId="33" xfId="62" applyFont="1" applyBorder="1" applyAlignment="1">
      <alignment vertical="center"/>
    </xf>
    <xf numFmtId="10" fontId="31" fillId="0" borderId="33" xfId="63" applyNumberFormat="1" applyFont="1" applyBorder="1" applyAlignment="1">
      <alignment vertical="center"/>
    </xf>
    <xf numFmtId="10" fontId="31" fillId="0" borderId="33" xfId="0" applyNumberFormat="1" applyFont="1" applyBorder="1" applyAlignment="1">
      <alignment vertical="center"/>
    </xf>
    <xf numFmtId="4" fontId="33" fillId="40" borderId="39" xfId="0" applyNumberFormat="1" applyFont="1" applyFill="1" applyBorder="1" applyAlignment="1">
      <alignment horizontal="right" vertical="center"/>
    </xf>
    <xf numFmtId="165" fontId="33" fillId="40" borderId="39" xfId="5" applyFont="1" applyFill="1" applyBorder="1" applyAlignment="1">
      <alignment vertical="center"/>
    </xf>
    <xf numFmtId="10" fontId="31" fillId="40" borderId="42" xfId="0" applyNumberFormat="1" applyFont="1" applyFill="1" applyBorder="1" applyAlignment="1">
      <alignment vertical="center"/>
    </xf>
    <xf numFmtId="165" fontId="33" fillId="41" borderId="39" xfId="5" applyFont="1" applyFill="1" applyBorder="1" applyAlignment="1">
      <alignment vertical="center"/>
    </xf>
    <xf numFmtId="10" fontId="33" fillId="41" borderId="42" xfId="63" applyNumberFormat="1" applyFont="1" applyFill="1" applyBorder="1" applyAlignment="1">
      <alignment vertical="center"/>
    </xf>
    <xf numFmtId="4" fontId="33" fillId="41" borderId="39" xfId="0" applyNumberFormat="1" applyFont="1" applyFill="1" applyBorder="1" applyAlignment="1">
      <alignment horizontal="right" vertical="center"/>
    </xf>
    <xf numFmtId="0" fontId="3" fillId="3" borderId="46" xfId="0" applyFont="1" applyFill="1" applyBorder="1" applyAlignment="1">
      <alignment horizontal="left"/>
    </xf>
    <xf numFmtId="0" fontId="31" fillId="0" borderId="0" xfId="61" applyFont="1" applyAlignment="1">
      <alignment horizontal="left"/>
    </xf>
    <xf numFmtId="0" fontId="33" fillId="0" borderId="0" xfId="0" applyFont="1" applyAlignment="1">
      <alignment horizontal="center" vertical="center" wrapText="1"/>
    </xf>
    <xf numFmtId="0" fontId="33" fillId="0" borderId="0" xfId="0" applyFont="1" applyAlignment="1">
      <alignment vertical="center" wrapText="1"/>
    </xf>
    <xf numFmtId="4" fontId="33" fillId="41" borderId="49" xfId="0" applyNumberFormat="1" applyFont="1" applyFill="1" applyBorder="1" applyAlignment="1">
      <alignment horizontal="center" vertical="center"/>
    </xf>
    <xf numFmtId="1" fontId="36" fillId="0" borderId="33" xfId="0" applyNumberFormat="1" applyFont="1" applyBorder="1" applyAlignment="1">
      <alignment horizontal="center" vertical="center"/>
    </xf>
    <xf numFmtId="0" fontId="39" fillId="2" borderId="13" xfId="0" applyFont="1" applyFill="1" applyBorder="1" applyAlignment="1">
      <alignment horizontal="left" vertical="center"/>
    </xf>
    <xf numFmtId="1" fontId="0" fillId="0" borderId="41" xfId="0" applyNumberFormat="1" applyBorder="1" applyProtection="1">
      <protection locked="0"/>
    </xf>
    <xf numFmtId="1" fontId="0" fillId="0" borderId="36" xfId="0" applyNumberFormat="1" applyBorder="1" applyProtection="1">
      <protection locked="0"/>
    </xf>
    <xf numFmtId="0" fontId="0" fillId="0" borderId="35" xfId="0" applyBorder="1" applyAlignment="1" applyProtection="1">
      <alignment wrapText="1"/>
      <protection locked="0"/>
    </xf>
    <xf numFmtId="0" fontId="0" fillId="0" borderId="34" xfId="0" applyBorder="1" applyAlignment="1" applyProtection="1">
      <alignment wrapText="1"/>
      <protection locked="0"/>
    </xf>
    <xf numFmtId="0" fontId="0" fillId="0" borderId="40" xfId="0" applyBorder="1" applyAlignment="1" applyProtection="1">
      <alignment wrapText="1"/>
      <protection locked="0"/>
    </xf>
    <xf numFmtId="1" fontId="0" fillId="0" borderId="44" xfId="0" applyNumberFormat="1" applyBorder="1" applyProtection="1">
      <protection locked="0"/>
    </xf>
    <xf numFmtId="164" fontId="0" fillId="0" borderId="41" xfId="0" applyNumberFormat="1" applyBorder="1" applyProtection="1">
      <protection locked="0"/>
    </xf>
    <xf numFmtId="164" fontId="0" fillId="0" borderId="44" xfId="0" applyNumberFormat="1" applyBorder="1" applyProtection="1">
      <protection locked="0"/>
    </xf>
    <xf numFmtId="164" fontId="0" fillId="0" borderId="45" xfId="0" applyNumberFormat="1" applyBorder="1" applyProtection="1">
      <protection locked="0"/>
    </xf>
    <xf numFmtId="0" fontId="0" fillId="0" borderId="45" xfId="0" applyBorder="1" applyProtection="1">
      <protection locked="0"/>
    </xf>
    <xf numFmtId="164" fontId="0" fillId="0" borderId="36" xfId="0" applyNumberFormat="1" applyBorder="1" applyProtection="1">
      <protection locked="0"/>
    </xf>
    <xf numFmtId="164" fontId="0" fillId="0" borderId="35" xfId="0" applyNumberFormat="1" applyBorder="1" applyProtection="1">
      <protection locked="0"/>
    </xf>
    <xf numFmtId="0" fontId="0" fillId="0" borderId="35" xfId="0" applyBorder="1" applyProtection="1">
      <protection locked="0"/>
    </xf>
    <xf numFmtId="0" fontId="0" fillId="0" borderId="34" xfId="0" applyBorder="1" applyProtection="1">
      <protection locked="0"/>
    </xf>
    <xf numFmtId="0" fontId="0" fillId="0" borderId="40" xfId="0" applyBorder="1" applyProtection="1">
      <protection locked="0"/>
    </xf>
    <xf numFmtId="0" fontId="0" fillId="0" borderId="43" xfId="0" applyBorder="1" applyProtection="1">
      <protection locked="0"/>
    </xf>
    <xf numFmtId="1" fontId="42" fillId="0" borderId="36" xfId="0" applyNumberFormat="1" applyFont="1" applyBorder="1" applyProtection="1">
      <protection locked="0"/>
    </xf>
    <xf numFmtId="164" fontId="38" fillId="0" borderId="41" xfId="0" applyNumberFormat="1" applyFont="1" applyBorder="1" applyProtection="1">
      <protection locked="0"/>
    </xf>
    <xf numFmtId="0" fontId="43" fillId="0" borderId="0" xfId="0" applyFont="1"/>
    <xf numFmtId="0" fontId="44" fillId="0" borderId="0" xfId="0" applyFont="1"/>
    <xf numFmtId="0" fontId="1" fillId="2" borderId="1" xfId="0" applyFont="1" applyFill="1" applyBorder="1" applyAlignment="1">
      <alignment horizontal="center" vertical="center" wrapText="1"/>
    </xf>
    <xf numFmtId="1" fontId="3" fillId="3" borderId="7" xfId="0" applyNumberFormat="1" applyFont="1" applyFill="1" applyBorder="1" applyAlignment="1">
      <alignment horizontal="center" vertical="center"/>
    </xf>
    <xf numFmtId="44" fontId="4" fillId="0" borderId="0" xfId="0" applyNumberFormat="1" applyFont="1" applyAlignment="1">
      <alignment wrapText="1"/>
    </xf>
    <xf numFmtId="1" fontId="0" fillId="0" borderId="1" xfId="0" applyNumberFormat="1" applyBorder="1" applyAlignment="1" applyProtection="1">
      <alignment horizontal="center" vertical="center"/>
      <protection locked="0"/>
    </xf>
    <xf numFmtId="0" fontId="0" fillId="0" borderId="4" xfId="0" applyBorder="1" applyAlignment="1" applyProtection="1">
      <alignment horizontal="left" vertical="center" wrapText="1"/>
      <protection locked="0"/>
    </xf>
    <xf numFmtId="4" fontId="4" fillId="3" borderId="1" xfId="0" applyNumberFormat="1" applyFont="1" applyFill="1" applyBorder="1" applyAlignment="1">
      <alignment horizontal="center" vertical="center"/>
    </xf>
    <xf numFmtId="0" fontId="46" fillId="0" borderId="1" xfId="0" applyFont="1" applyBorder="1" applyProtection="1">
      <protection locked="0"/>
    </xf>
    <xf numFmtId="1" fontId="46" fillId="0" borderId="1" xfId="0" applyNumberFormat="1" applyFont="1" applyBorder="1" applyProtection="1">
      <protection locked="0"/>
    </xf>
    <xf numFmtId="0" fontId="46" fillId="0" borderId="1" xfId="0" applyFont="1" applyBorder="1" applyAlignment="1" applyProtection="1">
      <alignment wrapText="1"/>
      <protection locked="0"/>
    </xf>
    <xf numFmtId="10" fontId="46" fillId="0" borderId="1" xfId="48" applyNumberFormat="1" applyFont="1" applyBorder="1" applyProtection="1">
      <protection locked="0"/>
    </xf>
    <xf numFmtId="0" fontId="46" fillId="0" borderId="0" xfId="0" applyFont="1" applyProtection="1">
      <protection locked="0"/>
    </xf>
    <xf numFmtId="1" fontId="46" fillId="3" borderId="1" xfId="0" applyNumberFormat="1" applyFont="1" applyFill="1" applyBorder="1" applyProtection="1">
      <protection locked="0"/>
    </xf>
    <xf numFmtId="4" fontId="50" fillId="3" borderId="1" xfId="0" applyNumberFormat="1" applyFont="1" applyFill="1" applyBorder="1" applyProtection="1">
      <protection locked="0"/>
    </xf>
    <xf numFmtId="0" fontId="46" fillId="3" borderId="1" xfId="0" applyFont="1" applyFill="1" applyBorder="1" applyAlignment="1" applyProtection="1">
      <alignment wrapText="1"/>
      <protection locked="0"/>
    </xf>
    <xf numFmtId="1" fontId="46" fillId="0" borderId="0" xfId="0" applyNumberFormat="1" applyFont="1" applyProtection="1">
      <protection locked="0"/>
    </xf>
    <xf numFmtId="167" fontId="46" fillId="0" borderId="0" xfId="0" applyNumberFormat="1" applyFont="1" applyProtection="1">
      <protection locked="0"/>
    </xf>
    <xf numFmtId="0" fontId="46" fillId="0" borderId="0" xfId="0" applyFont="1" applyAlignment="1" applyProtection="1">
      <alignment wrapText="1"/>
      <protection locked="0"/>
    </xf>
    <xf numFmtId="168" fontId="46" fillId="0" borderId="0" xfId="0" applyNumberFormat="1" applyFont="1" applyProtection="1">
      <protection locked="0"/>
    </xf>
    <xf numFmtId="14" fontId="46" fillId="0" borderId="0" xfId="0" applyNumberFormat="1" applyFont="1" applyProtection="1">
      <protection locked="0"/>
    </xf>
    <xf numFmtId="168" fontId="46" fillId="0" borderId="0" xfId="0" applyNumberFormat="1" applyFont="1" applyAlignment="1" applyProtection="1">
      <alignment wrapText="1"/>
      <protection locked="0"/>
    </xf>
    <xf numFmtId="10" fontId="46" fillId="0" borderId="0" xfId="48" applyNumberFormat="1" applyFont="1" applyAlignment="1" applyProtection="1">
      <alignment wrapText="1"/>
      <protection locked="0"/>
    </xf>
    <xf numFmtId="10" fontId="46" fillId="0" borderId="0" xfId="48" applyNumberFormat="1" applyFont="1" applyProtection="1">
      <protection locked="0"/>
    </xf>
    <xf numFmtId="164" fontId="46" fillId="0" borderId="0" xfId="0" applyNumberFormat="1" applyFont="1" applyProtection="1">
      <protection locked="0"/>
    </xf>
    <xf numFmtId="10" fontId="46" fillId="0" borderId="0" xfId="0" applyNumberFormat="1" applyFont="1" applyProtection="1">
      <protection locked="0"/>
    </xf>
    <xf numFmtId="169" fontId="46" fillId="0" borderId="0" xfId="0" applyNumberFormat="1" applyFont="1" applyProtection="1">
      <protection locked="0"/>
    </xf>
    <xf numFmtId="1" fontId="53" fillId="0" borderId="36" xfId="0" applyNumberFormat="1" applyFont="1" applyBorder="1" applyProtection="1">
      <protection locked="0"/>
    </xf>
    <xf numFmtId="0" fontId="53" fillId="0" borderId="35" xfId="0" applyFont="1" applyBorder="1" applyAlignment="1" applyProtection="1">
      <alignment wrapText="1"/>
      <protection locked="0"/>
    </xf>
    <xf numFmtId="1" fontId="53" fillId="0" borderId="35" xfId="0" applyNumberFormat="1" applyFont="1" applyBorder="1" applyProtection="1">
      <protection locked="0"/>
    </xf>
    <xf numFmtId="0" fontId="53" fillId="0" borderId="35" xfId="0" applyFont="1" applyBorder="1" applyProtection="1">
      <protection locked="0"/>
    </xf>
    <xf numFmtId="0" fontId="53" fillId="0" borderId="34" xfId="0" applyFont="1" applyBorder="1" applyProtection="1">
      <protection locked="0"/>
    </xf>
    <xf numFmtId="1" fontId="53" fillId="0" borderId="41" xfId="0" applyNumberFormat="1" applyFont="1" applyBorder="1" applyProtection="1">
      <protection locked="0"/>
    </xf>
    <xf numFmtId="0" fontId="53" fillId="0" borderId="0" xfId="0" applyFont="1" applyAlignment="1" applyProtection="1">
      <alignment wrapText="1"/>
      <protection locked="0"/>
    </xf>
    <xf numFmtId="1" fontId="53" fillId="0" borderId="0" xfId="0" applyNumberFormat="1" applyFont="1" applyProtection="1">
      <protection locked="0"/>
    </xf>
    <xf numFmtId="164" fontId="53" fillId="0" borderId="0" xfId="0" applyNumberFormat="1" applyFont="1" applyProtection="1">
      <protection locked="0"/>
    </xf>
    <xf numFmtId="0" fontId="53" fillId="0" borderId="0" xfId="0" applyFont="1" applyProtection="1">
      <protection locked="0"/>
    </xf>
    <xf numFmtId="0" fontId="53" fillId="0" borderId="40" xfId="0" applyFont="1" applyBorder="1" applyProtection="1">
      <protection locked="0"/>
    </xf>
    <xf numFmtId="10" fontId="46" fillId="0" borderId="0" xfId="48" applyNumberFormat="1" applyFont="1" applyBorder="1" applyAlignment="1" applyProtection="1">
      <alignment wrapText="1"/>
      <protection locked="0"/>
    </xf>
    <xf numFmtId="10" fontId="46" fillId="0" borderId="0" xfId="48" applyNumberFormat="1" applyFont="1" applyBorder="1" applyProtection="1">
      <protection locked="0"/>
    </xf>
    <xf numFmtId="0" fontId="45" fillId="0" borderId="0" xfId="0" applyFont="1" applyAlignment="1" applyProtection="1">
      <alignment horizontal="center"/>
      <protection locked="0"/>
    </xf>
    <xf numFmtId="0" fontId="53" fillId="0" borderId="0" xfId="0" applyFont="1" applyAlignment="1" applyProtection="1">
      <alignment horizontal="center"/>
      <protection locked="0"/>
    </xf>
    <xf numFmtId="0" fontId="4" fillId="39" borderId="0" xfId="0" applyFont="1" applyFill="1"/>
    <xf numFmtId="0" fontId="0" fillId="0" borderId="0" xfId="0" applyAlignment="1">
      <alignment horizontal="center"/>
    </xf>
    <xf numFmtId="0" fontId="55" fillId="0" borderId="35" xfId="0" applyFont="1" applyBorder="1" applyAlignment="1" applyProtection="1">
      <alignment wrapText="1"/>
      <protection locked="0"/>
    </xf>
    <xf numFmtId="164" fontId="55" fillId="0" borderId="35" xfId="0" applyNumberFormat="1" applyFont="1" applyBorder="1" applyProtection="1">
      <protection locked="0"/>
    </xf>
    <xf numFmtId="0" fontId="55" fillId="0" borderId="35" xfId="0" applyFont="1" applyBorder="1" applyProtection="1">
      <protection locked="0"/>
    </xf>
    <xf numFmtId="0" fontId="55" fillId="0" borderId="0" xfId="0" applyFont="1" applyAlignment="1" applyProtection="1">
      <alignment wrapText="1"/>
      <protection locked="0"/>
    </xf>
    <xf numFmtId="164" fontId="55" fillId="0" borderId="0" xfId="0" applyNumberFormat="1" applyFont="1" applyProtection="1">
      <protection locked="0"/>
    </xf>
    <xf numFmtId="0" fontId="55" fillId="0" borderId="0" xfId="0" applyFont="1" applyProtection="1">
      <protection locked="0"/>
    </xf>
    <xf numFmtId="0" fontId="55" fillId="0" borderId="45" xfId="0" applyFont="1" applyBorder="1" applyAlignment="1" applyProtection="1">
      <alignment wrapText="1"/>
      <protection locked="0"/>
    </xf>
    <xf numFmtId="164" fontId="55" fillId="0" borderId="45" xfId="0" applyNumberFormat="1" applyFont="1" applyBorder="1" applyProtection="1">
      <protection locked="0"/>
    </xf>
    <xf numFmtId="0" fontId="55" fillId="0" borderId="45" xfId="0" applyFont="1" applyBorder="1" applyProtection="1">
      <protection locked="0"/>
    </xf>
    <xf numFmtId="0" fontId="44" fillId="0" borderId="10" xfId="0" applyFont="1" applyBorder="1" applyAlignment="1">
      <alignment horizontal="center"/>
    </xf>
    <xf numFmtId="172" fontId="58" fillId="0" borderId="0" xfId="0" applyNumberFormat="1" applyFont="1"/>
    <xf numFmtId="0" fontId="3" fillId="3" borderId="9" xfId="0" applyFont="1" applyFill="1" applyBorder="1" applyAlignment="1">
      <alignment horizontal="left" vertical="center"/>
    </xf>
    <xf numFmtId="0" fontId="4" fillId="3" borderId="9" xfId="0" applyFont="1" applyFill="1" applyBorder="1" applyAlignment="1">
      <alignment horizontal="left"/>
    </xf>
    <xf numFmtId="164" fontId="4" fillId="3" borderId="9" xfId="1" applyNumberFormat="1" applyFont="1" applyFill="1" applyBorder="1" applyAlignment="1" applyProtection="1">
      <alignment horizontal="left" vertical="center"/>
    </xf>
    <xf numFmtId="164" fontId="4" fillId="3" borderId="10" xfId="1" applyNumberFormat="1" applyFont="1" applyFill="1" applyBorder="1" applyAlignment="1" applyProtection="1">
      <alignment horizontal="left" vertical="center"/>
    </xf>
    <xf numFmtId="0" fontId="4" fillId="3" borderId="9" xfId="0" applyFont="1" applyFill="1" applyBorder="1" applyAlignment="1">
      <alignment horizontal="left" vertical="center"/>
    </xf>
    <xf numFmtId="0" fontId="4" fillId="3" borderId="10" xfId="0" applyFont="1" applyFill="1" applyBorder="1" applyAlignment="1">
      <alignment horizontal="left" vertical="center"/>
    </xf>
    <xf numFmtId="0" fontId="0" fillId="3" borderId="11" xfId="0" applyFill="1" applyBorder="1"/>
    <xf numFmtId="0" fontId="0" fillId="3" borderId="53" xfId="0" applyFill="1" applyBorder="1"/>
    <xf numFmtId="0" fontId="0" fillId="3" borderId="54" xfId="0" applyFill="1" applyBorder="1"/>
    <xf numFmtId="0" fontId="0" fillId="3" borderId="32" xfId="0" applyFill="1" applyBorder="1"/>
    <xf numFmtId="164" fontId="0" fillId="3" borderId="0" xfId="0" applyNumberFormat="1" applyFill="1"/>
    <xf numFmtId="164" fontId="0" fillId="3" borderId="55" xfId="0" applyNumberFormat="1" applyFill="1" applyBorder="1"/>
    <xf numFmtId="0" fontId="0" fillId="3" borderId="12" xfId="0" applyFill="1" applyBorder="1" applyAlignment="1">
      <alignment horizontal="center" vertical="center"/>
    </xf>
    <xf numFmtId="164" fontId="0" fillId="3" borderId="51" xfId="0" applyNumberFormat="1" applyFill="1" applyBorder="1" applyAlignment="1">
      <alignment horizontal="center" vertical="center"/>
    </xf>
    <xf numFmtId="164" fontId="0" fillId="3" borderId="52" xfId="0" applyNumberFormat="1" applyFill="1" applyBorder="1" applyAlignment="1">
      <alignment horizontal="center" vertical="center"/>
    </xf>
    <xf numFmtId="0" fontId="0" fillId="0" borderId="45" xfId="0" applyBorder="1" applyAlignment="1" applyProtection="1">
      <alignment wrapText="1"/>
      <protection locked="0"/>
    </xf>
    <xf numFmtId="0" fontId="50" fillId="3" borderId="1" xfId="0" applyFont="1" applyFill="1" applyBorder="1" applyAlignment="1" applyProtection="1">
      <alignment wrapText="1"/>
      <protection locked="0"/>
    </xf>
    <xf numFmtId="0" fontId="46" fillId="0" borderId="1" xfId="0" applyFont="1" applyBorder="1" applyAlignment="1" applyProtection="1">
      <alignment vertical="top" wrapText="1"/>
      <protection locked="0"/>
    </xf>
    <xf numFmtId="1" fontId="60" fillId="0" borderId="36" xfId="0" applyNumberFormat="1" applyFont="1" applyBorder="1" applyProtection="1">
      <protection locked="0"/>
    </xf>
    <xf numFmtId="1" fontId="5" fillId="3" borderId="10" xfId="0" applyNumberFormat="1" applyFont="1" applyFill="1" applyBorder="1" applyAlignment="1">
      <alignment horizontal="left"/>
    </xf>
    <xf numFmtId="0" fontId="49" fillId="0" borderId="0" xfId="0" applyFont="1" applyProtection="1">
      <protection locked="0"/>
    </xf>
    <xf numFmtId="0" fontId="0" fillId="0" borderId="2" xfId="0" applyBorder="1"/>
    <xf numFmtId="0" fontId="46" fillId="0" borderId="1" xfId="0" applyFont="1" applyBorder="1" applyAlignment="1" applyProtection="1">
      <alignment horizontal="center"/>
      <protection locked="0"/>
    </xf>
    <xf numFmtId="10" fontId="46" fillId="0" borderId="53" xfId="0" applyNumberFormat="1" applyFont="1" applyBorder="1" applyProtection="1">
      <protection locked="0"/>
    </xf>
    <xf numFmtId="10" fontId="46" fillId="0" borderId="51" xfId="0" applyNumberFormat="1" applyFont="1" applyBorder="1" applyProtection="1">
      <protection locked="0"/>
    </xf>
    <xf numFmtId="0" fontId="60" fillId="0" borderId="41" xfId="0" applyFont="1" applyBorder="1" applyProtection="1">
      <protection locked="0"/>
    </xf>
    <xf numFmtId="0" fontId="60" fillId="0" borderId="44" xfId="0" applyFont="1" applyBorder="1" applyProtection="1">
      <protection locked="0"/>
    </xf>
    <xf numFmtId="0" fontId="0" fillId="0" borderId="1" xfId="0" applyBorder="1"/>
    <xf numFmtId="0" fontId="46" fillId="43" borderId="2" xfId="0" applyFont="1" applyFill="1" applyBorder="1" applyAlignment="1" applyProtection="1">
      <alignment horizontal="center"/>
      <protection locked="0"/>
    </xf>
    <xf numFmtId="0" fontId="46" fillId="43" borderId="59" xfId="0" applyFont="1" applyFill="1" applyBorder="1" applyAlignment="1" applyProtection="1">
      <alignment horizontal="center"/>
      <protection locked="0"/>
    </xf>
    <xf numFmtId="0" fontId="46" fillId="43" borderId="3" xfId="0" applyFont="1" applyFill="1" applyBorder="1" applyAlignment="1" applyProtection="1">
      <alignment horizontal="center"/>
      <protection locked="0"/>
    </xf>
    <xf numFmtId="4" fontId="46" fillId="0" borderId="0" xfId="0" applyNumberFormat="1" applyFont="1" applyAlignment="1" applyProtection="1">
      <alignment wrapText="1"/>
      <protection locked="0"/>
    </xf>
    <xf numFmtId="168" fontId="67" fillId="0" borderId="0" xfId="0" applyNumberFormat="1" applyFont="1" applyAlignment="1" applyProtection="1">
      <alignment horizontal="left" vertical="top" wrapText="1"/>
      <protection locked="0"/>
    </xf>
    <xf numFmtId="44" fontId="66" fillId="0" borderId="0" xfId="0" applyNumberFormat="1" applyFont="1" applyAlignment="1" applyProtection="1">
      <alignment horizontal="center" vertical="center"/>
      <protection locked="0"/>
    </xf>
    <xf numFmtId="44" fontId="54" fillId="0" borderId="0" xfId="0" applyNumberFormat="1" applyFont="1" applyProtection="1">
      <protection locked="0"/>
    </xf>
    <xf numFmtId="164" fontId="53" fillId="0" borderId="36" xfId="0" applyNumberFormat="1" applyFont="1" applyBorder="1" applyProtection="1">
      <protection locked="0"/>
    </xf>
    <xf numFmtId="164" fontId="53" fillId="0" borderId="41" xfId="0" applyNumberFormat="1" applyFont="1" applyBorder="1" applyProtection="1">
      <protection locked="0"/>
    </xf>
    <xf numFmtId="0" fontId="53" fillId="0" borderId="41" xfId="0" applyFont="1" applyBorder="1" applyProtection="1">
      <protection locked="0"/>
    </xf>
    <xf numFmtId="169" fontId="46" fillId="0" borderId="35" xfId="0" applyNumberFormat="1" applyFont="1" applyBorder="1" applyProtection="1">
      <protection locked="0"/>
    </xf>
    <xf numFmtId="168" fontId="46" fillId="0" borderId="35" xfId="0" applyNumberFormat="1" applyFont="1" applyBorder="1" applyProtection="1">
      <protection locked="0"/>
    </xf>
    <xf numFmtId="14" fontId="46" fillId="0" borderId="35" xfId="0" applyNumberFormat="1" applyFont="1" applyBorder="1" applyProtection="1">
      <protection locked="0"/>
    </xf>
    <xf numFmtId="10" fontId="46" fillId="0" borderId="35" xfId="48" applyNumberFormat="1" applyFont="1" applyBorder="1" applyProtection="1">
      <protection locked="0"/>
    </xf>
    <xf numFmtId="43" fontId="53" fillId="0" borderId="35" xfId="69" applyFont="1" applyBorder="1" applyProtection="1">
      <protection locked="0"/>
    </xf>
    <xf numFmtId="10" fontId="46" fillId="0" borderId="35" xfId="48" applyNumberFormat="1" applyFont="1" applyBorder="1" applyAlignment="1" applyProtection="1">
      <alignment wrapText="1"/>
      <protection locked="0"/>
    </xf>
    <xf numFmtId="164" fontId="46" fillId="0" borderId="35" xfId="0" applyNumberFormat="1" applyFont="1" applyBorder="1" applyProtection="1">
      <protection locked="0"/>
    </xf>
    <xf numFmtId="10" fontId="46" fillId="0" borderId="35" xfId="0" applyNumberFormat="1" applyFont="1" applyBorder="1" applyProtection="1">
      <protection locked="0"/>
    </xf>
    <xf numFmtId="0" fontId="46" fillId="0" borderId="35" xfId="0" applyFont="1" applyBorder="1" applyProtection="1">
      <protection locked="0"/>
    </xf>
    <xf numFmtId="0" fontId="46" fillId="0" borderId="41" xfId="0" applyFont="1" applyBorder="1" applyProtection="1">
      <protection locked="0"/>
    </xf>
    <xf numFmtId="0" fontId="46" fillId="0" borderId="0" xfId="0" applyFont="1" applyAlignment="1" applyProtection="1">
      <alignment horizontal="right"/>
      <protection locked="0"/>
    </xf>
    <xf numFmtId="174" fontId="46" fillId="0" borderId="0" xfId="0" applyNumberFormat="1" applyFont="1" applyAlignment="1" applyProtection="1">
      <alignment horizontal="center" vertical="center"/>
      <protection locked="0"/>
    </xf>
    <xf numFmtId="0" fontId="31" fillId="43" borderId="33" xfId="0" applyFont="1" applyFill="1" applyBorder="1" applyAlignment="1">
      <alignment vertical="center"/>
    </xf>
    <xf numFmtId="10" fontId="31" fillId="43" borderId="33" xfId="0" applyNumberFormat="1" applyFont="1" applyFill="1" applyBorder="1" applyAlignment="1">
      <alignment vertical="center"/>
    </xf>
    <xf numFmtId="171" fontId="31" fillId="43" borderId="33" xfId="62" applyFont="1" applyFill="1" applyBorder="1" applyAlignment="1">
      <alignment vertical="center"/>
    </xf>
    <xf numFmtId="10" fontId="31" fillId="43" borderId="33" xfId="63" applyNumberFormat="1" applyFont="1" applyFill="1" applyBorder="1" applyAlignment="1">
      <alignment vertical="center"/>
    </xf>
    <xf numFmtId="0" fontId="4" fillId="3" borderId="10" xfId="1" applyNumberFormat="1" applyFont="1" applyFill="1" applyBorder="1" applyAlignment="1" applyProtection="1">
      <alignment horizontal="right"/>
    </xf>
    <xf numFmtId="2" fontId="66" fillId="0" borderId="0" xfId="69" applyNumberFormat="1" applyFont="1" applyFill="1" applyBorder="1" applyAlignment="1" applyProtection="1">
      <alignment horizontal="center" vertical="center"/>
      <protection locked="0"/>
    </xf>
    <xf numFmtId="2" fontId="46" fillId="0" borderId="0" xfId="69" applyNumberFormat="1" applyFont="1" applyFill="1" applyBorder="1" applyProtection="1">
      <protection locked="0"/>
    </xf>
    <xf numFmtId="2" fontId="46" fillId="0" borderId="0" xfId="69" applyNumberFormat="1" applyFont="1" applyProtection="1">
      <protection locked="0"/>
    </xf>
    <xf numFmtId="174" fontId="46" fillId="0" borderId="0" xfId="0" applyNumberFormat="1" applyFont="1" applyAlignment="1" applyProtection="1">
      <alignment horizontal="left" vertical="center"/>
      <protection locked="0"/>
    </xf>
    <xf numFmtId="0" fontId="46" fillId="0" borderId="0" xfId="0" applyFont="1" applyAlignment="1" applyProtection="1">
      <alignment horizontal="left"/>
      <protection locked="0"/>
    </xf>
    <xf numFmtId="169" fontId="46" fillId="0" borderId="0" xfId="69" applyNumberFormat="1" applyFont="1" applyFill="1" applyBorder="1" applyAlignment="1" applyProtection="1">
      <alignment horizontal="center" vertical="center"/>
      <protection locked="0"/>
    </xf>
    <xf numFmtId="10" fontId="72" fillId="43" borderId="1" xfId="0" applyNumberFormat="1" applyFont="1" applyFill="1" applyBorder="1" applyProtection="1">
      <protection locked="0"/>
    </xf>
    <xf numFmtId="0" fontId="64" fillId="0" borderId="0" xfId="0" applyFont="1" applyAlignment="1">
      <alignment horizontal="right" vertical="top" wrapText="1"/>
    </xf>
    <xf numFmtId="174" fontId="56" fillId="0" borderId="0" xfId="0" applyNumberFormat="1" applyFont="1" applyAlignment="1" applyProtection="1">
      <alignment horizontal="left" vertical="center"/>
      <protection locked="0"/>
    </xf>
    <xf numFmtId="0" fontId="47" fillId="2" borderId="8" xfId="0" applyFont="1" applyFill="1" applyBorder="1" applyProtection="1">
      <protection locked="0"/>
    </xf>
    <xf numFmtId="0" fontId="47" fillId="2" borderId="9" xfId="0" applyFont="1" applyFill="1" applyBorder="1" applyProtection="1">
      <protection locked="0"/>
    </xf>
    <xf numFmtId="0" fontId="47" fillId="2" borderId="9" xfId="0" applyFont="1" applyFill="1" applyBorder="1" applyAlignment="1" applyProtection="1">
      <alignment horizontal="right"/>
      <protection locked="0"/>
    </xf>
    <xf numFmtId="1" fontId="48" fillId="3" borderId="9" xfId="0" applyNumberFormat="1" applyFont="1" applyFill="1" applyBorder="1" applyAlignment="1" applyProtection="1">
      <alignment horizontal="left"/>
      <protection locked="0"/>
    </xf>
    <xf numFmtId="0" fontId="48" fillId="3" borderId="10" xfId="0" applyFont="1" applyFill="1" applyBorder="1" applyAlignment="1" applyProtection="1">
      <alignment horizontal="left"/>
      <protection locked="0"/>
    </xf>
    <xf numFmtId="10" fontId="49" fillId="0" borderId="0" xfId="48" applyNumberFormat="1" applyFont="1" applyProtection="1">
      <protection locked="0"/>
    </xf>
    <xf numFmtId="2" fontId="49" fillId="0" borderId="0" xfId="69" applyNumberFormat="1" applyFont="1" applyProtection="1">
      <protection locked="0"/>
    </xf>
    <xf numFmtId="0" fontId="49" fillId="0" borderId="0" xfId="0" applyFont="1" applyAlignment="1" applyProtection="1">
      <alignment horizontal="left"/>
      <protection locked="0"/>
    </xf>
    <xf numFmtId="1" fontId="50" fillId="3" borderId="10" xfId="0" applyNumberFormat="1" applyFont="1" applyFill="1" applyBorder="1" applyAlignment="1" applyProtection="1">
      <alignment horizontal="left"/>
      <protection locked="0"/>
    </xf>
    <xf numFmtId="0" fontId="51" fillId="0" borderId="0" xfId="0" applyFont="1" applyAlignment="1" applyProtection="1">
      <alignment horizontal="left"/>
      <protection locked="0"/>
    </xf>
    <xf numFmtId="0" fontId="50" fillId="0" borderId="0" xfId="0" applyFont="1" applyAlignment="1" applyProtection="1">
      <alignment horizontal="left"/>
      <protection locked="0"/>
    </xf>
    <xf numFmtId="0" fontId="47" fillId="0" borderId="0" xfId="0" applyFont="1" applyProtection="1">
      <protection locked="0"/>
    </xf>
    <xf numFmtId="10" fontId="50" fillId="0" borderId="0" xfId="48" applyNumberFormat="1" applyFont="1" applyFill="1" applyBorder="1" applyAlignment="1" applyProtection="1">
      <alignment horizontal="center"/>
      <protection locked="0"/>
    </xf>
    <xf numFmtId="0" fontId="47" fillId="2" borderId="9" xfId="0" applyFont="1" applyFill="1" applyBorder="1" applyAlignment="1" applyProtection="1">
      <alignment horizontal="left"/>
      <protection locked="0"/>
    </xf>
    <xf numFmtId="0" fontId="47" fillId="0" borderId="0" xfId="0" applyFont="1" applyAlignment="1" applyProtection="1">
      <alignment horizontal="center"/>
      <protection locked="0"/>
    </xf>
    <xf numFmtId="1" fontId="50" fillId="0" borderId="0" xfId="0" applyNumberFormat="1" applyFont="1" applyAlignment="1" applyProtection="1">
      <alignment horizontal="left"/>
      <protection locked="0"/>
    </xf>
    <xf numFmtId="0" fontId="48" fillId="0" borderId="0" xfId="0" applyFont="1" applyAlignment="1" applyProtection="1">
      <alignment horizontal="left"/>
      <protection locked="0"/>
    </xf>
    <xf numFmtId="0" fontId="47" fillId="0" borderId="0" xfId="0" applyFont="1" applyAlignment="1" applyProtection="1">
      <alignment horizontal="left"/>
      <protection locked="0"/>
    </xf>
    <xf numFmtId="4" fontId="50" fillId="0" borderId="0" xfId="0" applyNumberFormat="1" applyFont="1" applyAlignment="1" applyProtection="1">
      <alignment horizontal="center"/>
      <protection locked="0"/>
    </xf>
    <xf numFmtId="0" fontId="52" fillId="0" borderId="0" xfId="0" applyFont="1" applyProtection="1">
      <protection locked="0"/>
    </xf>
    <xf numFmtId="49" fontId="50" fillId="0" borderId="0" xfId="0" applyNumberFormat="1" applyFont="1" applyProtection="1">
      <protection locked="0"/>
    </xf>
    <xf numFmtId="0" fontId="50" fillId="0" borderId="0" xfId="0" applyFont="1" applyProtection="1">
      <protection locked="0"/>
    </xf>
    <xf numFmtId="0" fontId="52" fillId="0" borderId="0" xfId="0" applyFont="1" applyAlignment="1" applyProtection="1">
      <alignment horizontal="left"/>
      <protection locked="0"/>
    </xf>
    <xf numFmtId="1" fontId="52" fillId="0" borderId="0" xfId="0" applyNumberFormat="1" applyFont="1" applyProtection="1">
      <protection locked="0"/>
    </xf>
    <xf numFmtId="164" fontId="50" fillId="0" borderId="0" xfId="0" applyNumberFormat="1" applyFont="1" applyProtection="1">
      <protection locked="0"/>
    </xf>
    <xf numFmtId="10" fontId="50" fillId="0" borderId="0" xfId="48" applyNumberFormat="1" applyFont="1" applyProtection="1">
      <protection locked="0"/>
    </xf>
    <xf numFmtId="2" fontId="50" fillId="0" borderId="0" xfId="69" applyNumberFormat="1" applyFont="1" applyProtection="1">
      <protection locked="0"/>
    </xf>
    <xf numFmtId="1" fontId="47" fillId="2" borderId="1" xfId="0" applyNumberFormat="1" applyFont="1" applyFill="1" applyBorder="1" applyAlignment="1" applyProtection="1">
      <alignment horizontal="center" vertical="center" wrapText="1"/>
      <protection locked="0"/>
    </xf>
    <xf numFmtId="0" fontId="47" fillId="2" borderId="1" xfId="0" applyFont="1" applyFill="1" applyBorder="1" applyAlignment="1" applyProtection="1">
      <alignment horizontal="center" vertical="center" wrapText="1"/>
      <protection locked="0"/>
    </xf>
    <xf numFmtId="164" fontId="47" fillId="2" borderId="1" xfId="0" applyNumberFormat="1" applyFont="1" applyFill="1" applyBorder="1" applyAlignment="1" applyProtection="1">
      <alignment horizontal="center" vertical="center" wrapText="1"/>
      <protection locked="0"/>
    </xf>
    <xf numFmtId="10" fontId="47" fillId="2" borderId="1" xfId="48" applyNumberFormat="1" applyFont="1" applyFill="1" applyBorder="1" applyAlignment="1" applyProtection="1">
      <alignment horizontal="center" vertical="center" wrapText="1"/>
      <protection locked="0"/>
    </xf>
    <xf numFmtId="14" fontId="47" fillId="2" borderId="1" xfId="0" applyNumberFormat="1" applyFont="1" applyFill="1" applyBorder="1" applyAlignment="1" applyProtection="1">
      <alignment horizontal="center" vertical="center" wrapText="1"/>
      <protection locked="0"/>
    </xf>
    <xf numFmtId="2" fontId="56" fillId="0" borderId="1" xfId="69" applyNumberFormat="1" applyFont="1" applyFill="1" applyBorder="1" applyAlignment="1" applyProtection="1">
      <alignment horizontal="center" vertical="center" wrapText="1"/>
      <protection locked="0"/>
    </xf>
    <xf numFmtId="0" fontId="46" fillId="0" borderId="0" xfId="0" applyFont="1" applyAlignment="1" applyProtection="1">
      <alignment horizontal="center" vertical="center" wrapText="1"/>
      <protection locked="0"/>
    </xf>
    <xf numFmtId="2" fontId="69" fillId="0" borderId="61" xfId="0" applyNumberFormat="1" applyFont="1" applyBorder="1" applyAlignment="1" applyProtection="1">
      <alignment horizontal="right" vertical="center"/>
      <protection locked="0"/>
    </xf>
    <xf numFmtId="2" fontId="69" fillId="0" borderId="60" xfId="0" applyNumberFormat="1" applyFont="1" applyBorder="1" applyAlignment="1" applyProtection="1">
      <alignment horizontal="right" vertical="center"/>
      <protection locked="0"/>
    </xf>
    <xf numFmtId="169" fontId="59" fillId="42" borderId="1" xfId="0" applyNumberFormat="1" applyFont="1" applyFill="1" applyBorder="1" applyAlignment="1" applyProtection="1">
      <alignment horizontal="center" wrapText="1"/>
      <protection locked="0"/>
    </xf>
    <xf numFmtId="174" fontId="35" fillId="0" borderId="0" xfId="1" applyNumberFormat="1" applyFont="1" applyFill="1" applyBorder="1" applyAlignment="1" applyProtection="1">
      <alignment vertical="center" wrapText="1"/>
      <protection locked="0"/>
    </xf>
    <xf numFmtId="0" fontId="0" fillId="0" borderId="0" xfId="0" applyAlignment="1" applyProtection="1">
      <alignment horizontal="center"/>
      <protection locked="0"/>
    </xf>
    <xf numFmtId="43" fontId="0" fillId="3" borderId="1" xfId="69" applyFont="1" applyFill="1" applyBorder="1" applyProtection="1">
      <protection locked="0"/>
    </xf>
    <xf numFmtId="0" fontId="0" fillId="3" borderId="1" xfId="0" applyFill="1" applyBorder="1" applyAlignment="1" applyProtection="1">
      <alignment horizontal="right"/>
      <protection locked="0"/>
    </xf>
    <xf numFmtId="10" fontId="57" fillId="3" borderId="14" xfId="48" applyNumberFormat="1" applyFont="1" applyFill="1" applyBorder="1" applyProtection="1">
      <protection locked="0"/>
    </xf>
    <xf numFmtId="0" fontId="0" fillId="0" borderId="53" xfId="0" applyBorder="1" applyProtection="1">
      <protection locked="0"/>
    </xf>
    <xf numFmtId="10" fontId="0" fillId="42" borderId="1" xfId="0" applyNumberFormat="1" applyFill="1" applyBorder="1" applyProtection="1">
      <protection locked="0"/>
    </xf>
    <xf numFmtId="0" fontId="0" fillId="0" borderId="1" xfId="0" applyBorder="1" applyAlignment="1" applyProtection="1">
      <alignment horizontal="center"/>
      <protection locked="0"/>
    </xf>
    <xf numFmtId="0" fontId="0" fillId="0" borderId="11" xfId="0" applyBorder="1" applyProtection="1">
      <protection locked="0"/>
    </xf>
    <xf numFmtId="43" fontId="0" fillId="0" borderId="53" xfId="69" applyFont="1" applyBorder="1" applyProtection="1">
      <protection locked="0"/>
    </xf>
    <xf numFmtId="0" fontId="0" fillId="0" borderId="32" xfId="0" applyBorder="1" applyProtection="1">
      <protection locked="0"/>
    </xf>
    <xf numFmtId="43" fontId="0" fillId="0" borderId="0" xfId="69" applyFont="1" applyBorder="1" applyProtection="1">
      <protection locked="0"/>
    </xf>
    <xf numFmtId="0" fontId="0" fillId="0" borderId="12" xfId="0" applyBorder="1" applyProtection="1">
      <protection locked="0"/>
    </xf>
    <xf numFmtId="43" fontId="0" fillId="0" borderId="51" xfId="69" applyFont="1" applyBorder="1" applyProtection="1">
      <protection locked="0"/>
    </xf>
    <xf numFmtId="0" fontId="0" fillId="0" borderId="0" xfId="0" applyAlignment="1" applyProtection="1">
      <alignment horizontal="right"/>
      <protection locked="0"/>
    </xf>
    <xf numFmtId="44" fontId="38" fillId="0" borderId="0" xfId="69" applyNumberFormat="1" applyFont="1" applyProtection="1">
      <protection locked="0"/>
    </xf>
    <xf numFmtId="10" fontId="38" fillId="0" borderId="0" xfId="69" applyNumberFormat="1" applyFont="1" applyProtection="1">
      <protection locked="0"/>
    </xf>
    <xf numFmtId="0" fontId="0" fillId="43" borderId="1" xfId="0" applyFill="1" applyBorder="1" applyAlignment="1" applyProtection="1">
      <alignment wrapText="1"/>
      <protection locked="0"/>
    </xf>
    <xf numFmtId="44" fontId="46" fillId="0" borderId="0" xfId="0" applyNumberFormat="1" applyFont="1" applyProtection="1">
      <protection locked="0"/>
    </xf>
    <xf numFmtId="44" fontId="0" fillId="0" borderId="0" xfId="0" applyNumberFormat="1" applyProtection="1">
      <protection locked="0"/>
    </xf>
    <xf numFmtId="0" fontId="62" fillId="46" borderId="56" xfId="0" applyFont="1" applyFill="1" applyBorder="1" applyAlignment="1">
      <alignment horizontal="right" vertical="top" wrapText="1"/>
    </xf>
    <xf numFmtId="0" fontId="62" fillId="46" borderId="56" xfId="0" applyFont="1" applyFill="1" applyBorder="1" applyAlignment="1">
      <alignment horizontal="center" vertical="top" wrapText="1"/>
    </xf>
    <xf numFmtId="173" fontId="62" fillId="46" borderId="56" xfId="0" applyNumberFormat="1" applyFont="1" applyFill="1" applyBorder="1" applyAlignment="1">
      <alignment horizontal="right" vertical="top" wrapText="1"/>
    </xf>
    <xf numFmtId="4" fontId="62" fillId="46" borderId="56" xfId="0" applyNumberFormat="1" applyFont="1" applyFill="1" applyBorder="1" applyAlignment="1">
      <alignment horizontal="right" vertical="top" wrapText="1"/>
    </xf>
    <xf numFmtId="0" fontId="63" fillId="47" borderId="56" xfId="0" applyFont="1" applyFill="1" applyBorder="1" applyAlignment="1">
      <alignment horizontal="right" vertical="top" wrapText="1"/>
    </xf>
    <xf numFmtId="0" fontId="63" fillId="47" borderId="56" xfId="0" applyFont="1" applyFill="1" applyBorder="1" applyAlignment="1">
      <alignment horizontal="center" vertical="top" wrapText="1"/>
    </xf>
    <xf numFmtId="173" fontId="63" fillId="47" borderId="56" xfId="0" applyNumberFormat="1" applyFont="1" applyFill="1" applyBorder="1" applyAlignment="1">
      <alignment horizontal="right" vertical="top" wrapText="1"/>
    </xf>
    <xf numFmtId="4" fontId="63" fillId="47" borderId="56" xfId="0" applyNumberFormat="1" applyFont="1" applyFill="1" applyBorder="1" applyAlignment="1">
      <alignment horizontal="right" vertical="top" wrapText="1"/>
    </xf>
    <xf numFmtId="0" fontId="63" fillId="48" borderId="56" xfId="0" applyFont="1" applyFill="1" applyBorder="1" applyAlignment="1">
      <alignment horizontal="right" vertical="top" wrapText="1"/>
    </xf>
    <xf numFmtId="0" fontId="63" fillId="48" borderId="56" xfId="0" applyFont="1" applyFill="1" applyBorder="1" applyAlignment="1">
      <alignment horizontal="center" vertical="top" wrapText="1"/>
    </xf>
    <xf numFmtId="173" fontId="63" fillId="48" borderId="56" xfId="0" applyNumberFormat="1" applyFont="1" applyFill="1" applyBorder="1" applyAlignment="1">
      <alignment horizontal="right" vertical="top" wrapText="1"/>
    </xf>
    <xf numFmtId="4" fontId="63" fillId="48" borderId="56" xfId="0" applyNumberFormat="1" applyFont="1" applyFill="1" applyBorder="1" applyAlignment="1">
      <alignment horizontal="right" vertical="top" wrapText="1"/>
    </xf>
    <xf numFmtId="4" fontId="63" fillId="44" borderId="0" xfId="0" applyNumberFormat="1" applyFont="1" applyFill="1" applyAlignment="1">
      <alignment horizontal="right" vertical="top" wrapText="1"/>
    </xf>
    <xf numFmtId="0" fontId="62" fillId="46" borderId="57" xfId="0" applyFont="1" applyFill="1" applyBorder="1" applyAlignment="1">
      <alignment horizontal="left" vertical="top" wrapText="1"/>
    </xf>
    <xf numFmtId="168" fontId="64" fillId="44" borderId="0" xfId="0" applyNumberFormat="1" applyFont="1" applyFill="1" applyAlignment="1">
      <alignment horizontal="right" vertical="top" wrapText="1"/>
    </xf>
    <xf numFmtId="0" fontId="63" fillId="44" borderId="0" xfId="0" applyFont="1" applyFill="1" applyAlignment="1">
      <alignment horizontal="center" vertical="top" wrapText="1"/>
    </xf>
    <xf numFmtId="0" fontId="64" fillId="44" borderId="0" xfId="0" applyFont="1" applyFill="1" applyAlignment="1">
      <alignment horizontal="right" vertical="top" wrapText="1"/>
    </xf>
    <xf numFmtId="168" fontId="63" fillId="48" borderId="56" xfId="0" applyNumberFormat="1" applyFont="1" applyFill="1" applyBorder="1" applyAlignment="1">
      <alignment horizontal="right" vertical="top" wrapText="1"/>
    </xf>
    <xf numFmtId="0" fontId="64" fillId="44" borderId="0" xfId="0" applyFont="1" applyFill="1" applyAlignment="1">
      <alignment horizontal="left" vertical="top" wrapText="1"/>
    </xf>
    <xf numFmtId="0" fontId="63" fillId="44" borderId="0" xfId="0" applyFont="1" applyFill="1" applyAlignment="1">
      <alignment horizontal="left" vertical="top" wrapText="1"/>
    </xf>
    <xf numFmtId="0" fontId="61" fillId="44" borderId="0" xfId="0" applyFont="1" applyFill="1" applyAlignment="1">
      <alignment horizontal="left" vertical="top" wrapText="1"/>
    </xf>
    <xf numFmtId="0" fontId="46" fillId="0" borderId="5" xfId="0" applyFont="1" applyBorder="1" applyProtection="1">
      <protection locked="0"/>
    </xf>
    <xf numFmtId="0" fontId="0" fillId="0" borderId="0" xfId="0" applyAlignment="1" applyProtection="1">
      <alignment horizontal="left"/>
      <protection locked="0"/>
    </xf>
    <xf numFmtId="10" fontId="46" fillId="3" borderId="1" xfId="48" applyNumberFormat="1" applyFont="1" applyFill="1" applyBorder="1" applyProtection="1">
      <protection locked="0"/>
    </xf>
    <xf numFmtId="0" fontId="3" fillId="0" borderId="40" xfId="0" applyFont="1" applyBorder="1" applyAlignment="1" applyProtection="1">
      <alignment horizontal="center" wrapText="1"/>
      <protection locked="0"/>
    </xf>
    <xf numFmtId="0" fontId="4" fillId="0" borderId="40" xfId="0" applyFont="1" applyBorder="1" applyAlignment="1" applyProtection="1">
      <alignment horizontal="center" wrapText="1"/>
      <protection locked="0"/>
    </xf>
    <xf numFmtId="171" fontId="33" fillId="0" borderId="33" xfId="0" applyNumberFormat="1" applyFont="1" applyBorder="1" applyAlignment="1">
      <alignment vertical="center"/>
    </xf>
    <xf numFmtId="171" fontId="31" fillId="0" borderId="33" xfId="62" applyFont="1" applyFill="1" applyBorder="1" applyAlignment="1">
      <alignment vertical="center"/>
    </xf>
    <xf numFmtId="10" fontId="31" fillId="0" borderId="33" xfId="63" applyNumberFormat="1" applyFont="1" applyFill="1" applyBorder="1" applyAlignment="1">
      <alignment vertical="center"/>
    </xf>
    <xf numFmtId="0" fontId="9" fillId="50" borderId="0" xfId="0" applyFont="1" applyFill="1"/>
    <xf numFmtId="2" fontId="46" fillId="0" borderId="1" xfId="0" applyNumberFormat="1" applyFont="1" applyBorder="1" applyProtection="1">
      <protection locked="0"/>
    </xf>
    <xf numFmtId="175" fontId="46" fillId="0" borderId="0" xfId="0" applyNumberFormat="1" applyFont="1" applyProtection="1">
      <protection locked="0"/>
    </xf>
    <xf numFmtId="2" fontId="70" fillId="0" borderId="4" xfId="0" applyNumberFormat="1" applyFont="1" applyBorder="1" applyAlignment="1">
      <alignment horizontal="right" wrapText="1"/>
    </xf>
    <xf numFmtId="0" fontId="62" fillId="0" borderId="1" xfId="0" applyFont="1" applyBorder="1" applyAlignment="1">
      <alignment horizontal="right" wrapText="1"/>
    </xf>
    <xf numFmtId="0" fontId="62" fillId="0" borderId="3" xfId="0" applyFont="1" applyBorder="1" applyAlignment="1">
      <alignment horizontal="right" wrapText="1"/>
    </xf>
    <xf numFmtId="0" fontId="70" fillId="0" borderId="1" xfId="0" applyFont="1" applyBorder="1" applyAlignment="1">
      <alignment horizontal="center" wrapText="1"/>
    </xf>
    <xf numFmtId="0" fontId="37" fillId="0" borderId="0" xfId="0" applyFont="1" applyAlignment="1" applyProtection="1">
      <alignment horizontal="center"/>
      <protection locked="0"/>
    </xf>
    <xf numFmtId="169" fontId="46" fillId="0" borderId="34" xfId="0" applyNumberFormat="1" applyFont="1" applyBorder="1" applyProtection="1">
      <protection locked="0"/>
    </xf>
    <xf numFmtId="169" fontId="46" fillId="0" borderId="40" xfId="0" applyNumberFormat="1" applyFont="1" applyBorder="1" applyProtection="1">
      <protection locked="0"/>
    </xf>
    <xf numFmtId="10" fontId="46" fillId="0" borderId="45" xfId="48" applyNumberFormat="1" applyFont="1" applyBorder="1" applyProtection="1">
      <protection locked="0"/>
    </xf>
    <xf numFmtId="168" fontId="46" fillId="0" borderId="45" xfId="0" applyNumberFormat="1" applyFont="1" applyBorder="1" applyProtection="1">
      <protection locked="0"/>
    </xf>
    <xf numFmtId="14" fontId="46" fillId="0" borderId="45" xfId="0" applyNumberFormat="1" applyFont="1" applyBorder="1" applyProtection="1">
      <protection locked="0"/>
    </xf>
    <xf numFmtId="164" fontId="46" fillId="0" borderId="45" xfId="0" applyNumberFormat="1" applyFont="1" applyBorder="1" applyProtection="1">
      <protection locked="0"/>
    </xf>
    <xf numFmtId="10" fontId="46" fillId="0" borderId="45" xfId="48" applyNumberFormat="1" applyFont="1" applyBorder="1" applyAlignment="1" applyProtection="1">
      <alignment wrapText="1"/>
      <protection locked="0"/>
    </xf>
    <xf numFmtId="10" fontId="46" fillId="0" borderId="45" xfId="0" applyNumberFormat="1" applyFont="1" applyBorder="1" applyProtection="1">
      <protection locked="0"/>
    </xf>
    <xf numFmtId="0" fontId="46" fillId="0" borderId="45" xfId="0" applyFont="1" applyBorder="1" applyProtection="1">
      <protection locked="0"/>
    </xf>
    <xf numFmtId="169" fontId="46" fillId="0" borderId="45" xfId="0" applyNumberFormat="1" applyFont="1" applyBorder="1" applyProtection="1">
      <protection locked="0"/>
    </xf>
    <xf numFmtId="169" fontId="46" fillId="0" borderId="43" xfId="0" applyNumberFormat="1" applyFont="1" applyBorder="1" applyProtection="1">
      <protection locked="0"/>
    </xf>
    <xf numFmtId="10" fontId="0" fillId="0" borderId="0" xfId="48" applyNumberFormat="1" applyFont="1" applyAlignment="1">
      <alignment wrapText="1"/>
    </xf>
    <xf numFmtId="10" fontId="0" fillId="0" borderId="0" xfId="48" applyNumberFormat="1" applyFont="1"/>
    <xf numFmtId="1" fontId="0" fillId="0" borderId="0" xfId="0" applyNumberFormat="1"/>
    <xf numFmtId="10" fontId="0" fillId="0" borderId="0" xfId="0" applyNumberFormat="1"/>
    <xf numFmtId="0" fontId="1" fillId="2" borderId="63" xfId="0" applyFont="1" applyFill="1" applyBorder="1"/>
    <xf numFmtId="0" fontId="1" fillId="2" borderId="0" xfId="0" applyFont="1" applyFill="1"/>
    <xf numFmtId="0" fontId="1" fillId="2" borderId="0" xfId="0" applyFont="1" applyFill="1" applyAlignment="1">
      <alignment horizontal="right"/>
    </xf>
    <xf numFmtId="0" fontId="3" fillId="3" borderId="0" xfId="0" applyFont="1" applyFill="1" applyAlignment="1">
      <alignment horizontal="left"/>
    </xf>
    <xf numFmtId="0" fontId="3" fillId="3" borderId="64" xfId="0" applyFont="1" applyFill="1" applyBorder="1" applyAlignment="1">
      <alignment horizontal="center"/>
    </xf>
    <xf numFmtId="10" fontId="2" fillId="0" borderId="0" xfId="48" applyNumberFormat="1" applyFont="1"/>
    <xf numFmtId="0" fontId="2" fillId="0" borderId="0" xfId="0" applyFont="1"/>
    <xf numFmtId="0" fontId="1" fillId="2" borderId="7" xfId="0" applyFont="1" applyFill="1" applyBorder="1"/>
    <xf numFmtId="49" fontId="4" fillId="0" borderId="13" xfId="0" applyNumberFormat="1" applyFont="1" applyBorder="1" applyAlignment="1" applyProtection="1">
      <alignment horizontal="center"/>
      <protection locked="0"/>
    </xf>
    <xf numFmtId="0" fontId="8" fillId="0" borderId="0" xfId="0" applyFont="1" applyAlignment="1">
      <alignment horizontal="left"/>
    </xf>
    <xf numFmtId="0" fontId="4" fillId="0" borderId="0" xfId="0" applyFont="1" applyAlignment="1">
      <alignment horizontal="left"/>
    </xf>
    <xf numFmtId="1" fontId="4" fillId="0" borderId="0" xfId="0" applyNumberFormat="1" applyFont="1" applyAlignment="1">
      <alignment horizontal="center"/>
    </xf>
    <xf numFmtId="0" fontId="1" fillId="2" borderId="8" xfId="0" applyFont="1" applyFill="1" applyBorder="1" applyAlignment="1">
      <alignment horizontal="left"/>
    </xf>
    <xf numFmtId="0" fontId="1" fillId="2" borderId="9" xfId="0" applyFont="1" applyFill="1" applyBorder="1" applyAlignment="1">
      <alignment horizontal="left"/>
    </xf>
    <xf numFmtId="0" fontId="1" fillId="0" borderId="0" xfId="0" applyFont="1" applyAlignment="1">
      <alignment horizontal="center"/>
    </xf>
    <xf numFmtId="0" fontId="3" fillId="0" borderId="0" xfId="0" applyFont="1" applyAlignment="1">
      <alignment horizontal="left"/>
    </xf>
    <xf numFmtId="0" fontId="1" fillId="0" borderId="0" xfId="0" applyFont="1" applyAlignment="1">
      <alignment horizontal="left"/>
    </xf>
    <xf numFmtId="4" fontId="4" fillId="0" borderId="0" xfId="0" applyNumberFormat="1" applyFont="1" applyAlignment="1">
      <alignment horizontal="center"/>
    </xf>
    <xf numFmtId="0" fontId="3" fillId="0" borderId="0" xfId="0" applyFont="1" applyAlignment="1">
      <alignment horizontal="center"/>
    </xf>
    <xf numFmtId="10" fontId="4" fillId="0" borderId="0" xfId="48" applyNumberFormat="1" applyFont="1"/>
    <xf numFmtId="1" fontId="5" fillId="0" borderId="0" xfId="0" applyNumberFormat="1" applyFont="1"/>
    <xf numFmtId="0" fontId="5" fillId="0" borderId="0" xfId="0" applyFont="1" applyAlignment="1">
      <alignment horizontal="left"/>
    </xf>
    <xf numFmtId="164" fontId="4" fillId="0" borderId="0" xfId="0" applyNumberFormat="1" applyFont="1"/>
    <xf numFmtId="1" fontId="1" fillId="2" borderId="1" xfId="0" applyNumberFormat="1" applyFont="1" applyFill="1" applyBorder="1" applyAlignment="1">
      <alignment horizontal="center" vertical="center" wrapText="1"/>
    </xf>
    <xf numFmtId="164" fontId="1" fillId="2" borderId="1" xfId="0" applyNumberFormat="1" applyFont="1" applyFill="1" applyBorder="1" applyAlignment="1">
      <alignment horizontal="center" vertical="center" wrapText="1"/>
    </xf>
    <xf numFmtId="10" fontId="1" fillId="2" borderId="1" xfId="48" applyNumberFormat="1" applyFont="1" applyFill="1" applyBorder="1" applyAlignment="1">
      <alignment horizontal="center" vertical="center" wrapText="1"/>
    </xf>
    <xf numFmtId="10" fontId="1" fillId="2" borderId="1" xfId="0" applyNumberFormat="1" applyFont="1" applyFill="1" applyBorder="1" applyAlignment="1">
      <alignment horizontal="center" vertical="center" wrapText="1"/>
    </xf>
    <xf numFmtId="4" fontId="4" fillId="3" borderId="1" xfId="0" applyNumberFormat="1" applyFont="1" applyFill="1" applyBorder="1" applyAlignment="1">
      <alignment wrapText="1"/>
    </xf>
    <xf numFmtId="168" fontId="4" fillId="3" borderId="1" xfId="0" applyNumberFormat="1" applyFont="1" applyFill="1" applyBorder="1"/>
    <xf numFmtId="4" fontId="4" fillId="3" borderId="1" xfId="0" applyNumberFormat="1" applyFont="1" applyFill="1" applyBorder="1"/>
    <xf numFmtId="10" fontId="0" fillId="0" borderId="1" xfId="48" applyNumberFormat="1" applyFont="1" applyBorder="1" applyProtection="1">
      <protection locked="0"/>
    </xf>
    <xf numFmtId="4" fontId="0" fillId="0" borderId="1" xfId="0" applyNumberFormat="1" applyBorder="1" applyProtection="1">
      <protection locked="0"/>
    </xf>
    <xf numFmtId="168" fontId="4" fillId="0" borderId="1" xfId="0" applyNumberFormat="1" applyFont="1" applyBorder="1" applyProtection="1">
      <protection locked="0"/>
    </xf>
    <xf numFmtId="3" fontId="0" fillId="0" borderId="0" xfId="0" applyNumberFormat="1" applyProtection="1">
      <protection locked="0"/>
    </xf>
    <xf numFmtId="14" fontId="0" fillId="0" borderId="0" xfId="0" applyNumberFormat="1" applyProtection="1">
      <protection locked="0"/>
    </xf>
    <xf numFmtId="168" fontId="0" fillId="0" borderId="0" xfId="0" applyNumberFormat="1" applyAlignment="1" applyProtection="1">
      <alignment wrapText="1"/>
      <protection locked="0"/>
    </xf>
    <xf numFmtId="10" fontId="0" fillId="0" borderId="0" xfId="48" applyNumberFormat="1" applyFont="1" applyAlignment="1" applyProtection="1">
      <alignment wrapText="1"/>
      <protection locked="0"/>
    </xf>
    <xf numFmtId="10" fontId="0" fillId="0" borderId="0" xfId="48" applyNumberFormat="1" applyFont="1" applyProtection="1">
      <protection locked="0"/>
    </xf>
    <xf numFmtId="10" fontId="0" fillId="0" borderId="0" xfId="0" applyNumberFormat="1" applyProtection="1">
      <protection locked="0"/>
    </xf>
    <xf numFmtId="44" fontId="0" fillId="0" borderId="0" xfId="1" applyFont="1" applyProtection="1">
      <protection locked="0"/>
    </xf>
    <xf numFmtId="4" fontId="33" fillId="43" borderId="75" xfId="0" applyNumberFormat="1" applyFont="1" applyFill="1" applyBorder="1" applyAlignment="1">
      <alignment horizontal="center" vertical="center"/>
    </xf>
    <xf numFmtId="10" fontId="33" fillId="43" borderId="75" xfId="0" applyNumberFormat="1" applyFont="1" applyFill="1" applyBorder="1" applyAlignment="1">
      <alignment horizontal="center" vertical="center"/>
    </xf>
    <xf numFmtId="0" fontId="9" fillId="50" borderId="33" xfId="0" applyFont="1" applyFill="1" applyBorder="1"/>
    <xf numFmtId="44" fontId="31" fillId="0" borderId="0" xfId="1" applyFont="1" applyAlignment="1">
      <alignment vertical="center"/>
    </xf>
    <xf numFmtId="44" fontId="31" fillId="0" borderId="0" xfId="0" applyNumberFormat="1" applyFont="1" applyAlignment="1">
      <alignment vertical="center"/>
    </xf>
    <xf numFmtId="0" fontId="64" fillId="44" borderId="0" xfId="0" applyFont="1" applyFill="1" applyAlignment="1">
      <alignment vertical="top" wrapText="1"/>
    </xf>
    <xf numFmtId="4" fontId="64" fillId="44" borderId="0" xfId="0" applyNumberFormat="1" applyFont="1" applyFill="1" applyAlignment="1">
      <alignment vertical="top" wrapText="1"/>
    </xf>
    <xf numFmtId="0" fontId="64" fillId="44" borderId="0" xfId="0" applyFont="1" applyFill="1" applyAlignment="1">
      <alignment horizontal="center" vertical="top" wrapText="1"/>
    </xf>
    <xf numFmtId="0" fontId="61" fillId="44" borderId="1" xfId="0" applyFont="1" applyFill="1" applyBorder="1" applyAlignment="1">
      <alignment horizontal="center" vertical="top" wrapText="1"/>
    </xf>
    <xf numFmtId="0" fontId="61" fillId="44" borderId="1" xfId="0" applyFont="1" applyFill="1" applyBorder="1" applyAlignment="1">
      <alignment horizontal="left" vertical="top" wrapText="1"/>
    </xf>
    <xf numFmtId="4" fontId="4" fillId="3" borderId="1" xfId="0" applyNumberFormat="1" applyFont="1" applyFill="1" applyBorder="1" applyAlignment="1">
      <alignment horizontal="center"/>
    </xf>
    <xf numFmtId="3" fontId="4" fillId="3" borderId="1" xfId="0" applyNumberFormat="1" applyFont="1" applyFill="1" applyBorder="1" applyAlignment="1">
      <alignment horizontal="center"/>
    </xf>
    <xf numFmtId="0" fontId="39" fillId="2" borderId="63" xfId="0" applyFont="1" applyFill="1" applyBorder="1" applyAlignment="1">
      <alignment vertical="center" wrapText="1"/>
    </xf>
    <xf numFmtId="0" fontId="39" fillId="2" borderId="50" xfId="0" applyFont="1" applyFill="1" applyBorder="1" applyAlignment="1">
      <alignment horizontal="right"/>
    </xf>
    <xf numFmtId="0" fontId="39" fillId="2" borderId="1" xfId="0" applyFont="1" applyFill="1" applyBorder="1" applyAlignment="1">
      <alignment horizontal="left" vertical="center"/>
    </xf>
    <xf numFmtId="1" fontId="40" fillId="3" borderId="1" xfId="0" applyNumberFormat="1" applyFont="1" applyFill="1" applyBorder="1" applyAlignment="1">
      <alignment horizontal="center" vertical="center"/>
    </xf>
    <xf numFmtId="0" fontId="39" fillId="2" borderId="1" xfId="0" applyFont="1" applyFill="1" applyBorder="1" applyAlignment="1">
      <alignment horizontal="right"/>
    </xf>
    <xf numFmtId="0" fontId="40" fillId="3" borderId="5" xfId="0" applyFont="1" applyFill="1" applyBorder="1" applyAlignment="1">
      <alignment vertical="center"/>
    </xf>
    <xf numFmtId="0" fontId="39" fillId="2" borderId="65" xfId="0" applyFont="1" applyFill="1" applyBorder="1" applyAlignment="1">
      <alignment vertical="center"/>
    </xf>
    <xf numFmtId="0" fontId="39" fillId="2" borderId="8" xfId="0" applyFont="1" applyFill="1" applyBorder="1" applyAlignment="1">
      <alignment horizontal="left" vertical="center"/>
    </xf>
    <xf numFmtId="0" fontId="41" fillId="3" borderId="77" xfId="0" applyFont="1" applyFill="1" applyBorder="1"/>
    <xf numFmtId="0" fontId="41" fillId="3" borderId="53" xfId="0" applyFont="1" applyFill="1" applyBorder="1"/>
    <xf numFmtId="0" fontId="41" fillId="3" borderId="4" xfId="0" applyFont="1" applyFill="1" applyBorder="1" applyAlignment="1">
      <alignment vertical="center"/>
    </xf>
    <xf numFmtId="0" fontId="41" fillId="3" borderId="5" xfId="0" applyFont="1" applyFill="1" applyBorder="1" applyAlignment="1">
      <alignment vertical="center"/>
    </xf>
    <xf numFmtId="164" fontId="41" fillId="3" borderId="78" xfId="1" applyNumberFormat="1" applyFont="1" applyFill="1" applyBorder="1" applyAlignment="1" applyProtection="1">
      <alignment horizontal="left" vertical="center"/>
    </xf>
    <xf numFmtId="164" fontId="41" fillId="3" borderId="76" xfId="1" applyNumberFormat="1" applyFont="1" applyFill="1" applyBorder="1" applyAlignment="1" applyProtection="1">
      <alignment vertical="center"/>
    </xf>
    <xf numFmtId="0" fontId="39" fillId="2" borderId="1" xfId="0" applyFont="1" applyFill="1" applyBorder="1" applyAlignment="1">
      <alignment horizontal="center"/>
    </xf>
    <xf numFmtId="0" fontId="71" fillId="45" borderId="56" xfId="0" applyFont="1" applyFill="1" applyBorder="1" applyAlignment="1">
      <alignment horizontal="left" vertical="top" wrapText="1"/>
    </xf>
    <xf numFmtId="0" fontId="62" fillId="49" borderId="56" xfId="0" applyFont="1" applyFill="1" applyBorder="1" applyAlignment="1">
      <alignment horizontal="left" vertical="top" wrapText="1"/>
    </xf>
    <xf numFmtId="0" fontId="62" fillId="49" borderId="56" xfId="0" applyFont="1" applyFill="1" applyBorder="1" applyAlignment="1">
      <alignment horizontal="center" vertical="top" wrapText="1"/>
    </xf>
    <xf numFmtId="0" fontId="41" fillId="3" borderId="54" xfId="0" applyFont="1" applyFill="1" applyBorder="1"/>
    <xf numFmtId="0" fontId="41" fillId="3" borderId="14" xfId="0" applyFont="1" applyFill="1" applyBorder="1" applyAlignment="1">
      <alignment vertical="center"/>
    </xf>
    <xf numFmtId="164" fontId="41" fillId="3" borderId="73" xfId="1" applyNumberFormat="1" applyFont="1" applyFill="1" applyBorder="1" applyAlignment="1" applyProtection="1">
      <alignment vertical="center"/>
    </xf>
    <xf numFmtId="1" fontId="40" fillId="3" borderId="4" xfId="0" applyNumberFormat="1" applyFont="1" applyFill="1" applyBorder="1" applyAlignment="1">
      <alignment horizontal="center" vertical="center"/>
    </xf>
    <xf numFmtId="1" fontId="40" fillId="3" borderId="14" xfId="0" applyNumberFormat="1" applyFont="1" applyFill="1" applyBorder="1" applyAlignment="1">
      <alignment horizontal="center" vertical="center"/>
    </xf>
    <xf numFmtId="0" fontId="41" fillId="3" borderId="51" xfId="0" applyFont="1" applyFill="1" applyBorder="1" applyAlignment="1">
      <alignment vertical="center"/>
    </xf>
    <xf numFmtId="0" fontId="61" fillId="44" borderId="1" xfId="0" applyFont="1" applyFill="1" applyBorder="1" applyAlignment="1">
      <alignment horizontal="right" vertical="top" wrapText="1"/>
    </xf>
    <xf numFmtId="0" fontId="0" fillId="51" borderId="2" xfId="0" applyFill="1" applyBorder="1"/>
    <xf numFmtId="0" fontId="0" fillId="51" borderId="43" xfId="0" applyFill="1" applyBorder="1" applyAlignment="1" applyProtection="1">
      <alignment horizontal="center" wrapText="1"/>
      <protection locked="0"/>
    </xf>
    <xf numFmtId="4" fontId="74" fillId="51" borderId="63" xfId="71" applyNumberFormat="1" applyFill="1" applyBorder="1" applyAlignment="1" applyProtection="1">
      <alignment horizontal="center" wrapText="1"/>
    </xf>
    <xf numFmtId="4" fontId="74" fillId="51" borderId="0" xfId="71" applyNumberFormat="1" applyFill="1" applyBorder="1" applyAlignment="1" applyProtection="1">
      <alignment horizontal="center" wrapText="1"/>
    </xf>
    <xf numFmtId="4" fontId="74" fillId="51" borderId="0" xfId="71" applyNumberFormat="1" applyFill="1" applyBorder="1" applyAlignment="1" applyProtection="1">
      <alignment horizontal="center" vertical="center" wrapText="1"/>
    </xf>
    <xf numFmtId="0" fontId="63" fillId="47" borderId="56" xfId="0" applyFont="1" applyFill="1" applyBorder="1" applyAlignment="1">
      <alignment horizontal="left" vertical="top" wrapText="1"/>
    </xf>
    <xf numFmtId="0" fontId="63" fillId="44" borderId="0" xfId="0" applyFont="1" applyFill="1" applyAlignment="1">
      <alignment horizontal="right" vertical="top" wrapText="1"/>
    </xf>
    <xf numFmtId="0" fontId="61" fillId="44" borderId="56" xfId="0" applyFont="1" applyFill="1" applyBorder="1" applyAlignment="1">
      <alignment horizontal="left" vertical="top" wrapText="1"/>
    </xf>
    <xf numFmtId="0" fontId="62" fillId="46" borderId="56" xfId="0" applyFont="1" applyFill="1" applyBorder="1" applyAlignment="1">
      <alignment horizontal="left" vertical="top" wrapText="1"/>
    </xf>
    <xf numFmtId="0" fontId="63" fillId="48" borderId="56" xfId="0" applyFont="1" applyFill="1" applyBorder="1" applyAlignment="1">
      <alignment horizontal="left" vertical="top" wrapText="1"/>
    </xf>
    <xf numFmtId="0" fontId="61" fillId="44" borderId="56" xfId="0" applyFont="1" applyFill="1" applyBorder="1" applyAlignment="1">
      <alignment horizontal="right" vertical="top" wrapText="1"/>
    </xf>
    <xf numFmtId="0" fontId="61" fillId="44" borderId="56" xfId="0" applyFont="1" applyFill="1" applyBorder="1" applyAlignment="1">
      <alignment horizontal="center" vertical="top" wrapText="1"/>
    </xf>
    <xf numFmtId="0" fontId="1" fillId="2" borderId="6" xfId="0" applyFont="1" applyFill="1" applyBorder="1" applyAlignment="1">
      <alignment horizontal="left" vertical="center"/>
    </xf>
    <xf numFmtId="0" fontId="1" fillId="2" borderId="7" xfId="0" applyFont="1" applyFill="1" applyBorder="1" applyAlignment="1">
      <alignment horizontal="left" vertical="center"/>
    </xf>
    <xf numFmtId="0" fontId="1" fillId="2" borderId="8" xfId="0" applyFont="1" applyFill="1" applyBorder="1" applyAlignment="1">
      <alignment horizontal="left" vertical="center"/>
    </xf>
    <xf numFmtId="0" fontId="1" fillId="2" borderId="9" xfId="0" applyFont="1" applyFill="1" applyBorder="1" applyAlignment="1">
      <alignment horizontal="left" vertical="center"/>
    </xf>
    <xf numFmtId="1" fontId="4" fillId="3" borderId="10" xfId="0" applyNumberFormat="1" applyFont="1" applyFill="1" applyBorder="1" applyAlignment="1">
      <alignment horizontal="left"/>
    </xf>
    <xf numFmtId="0" fontId="8" fillId="0" borderId="0" xfId="0" applyFont="1" applyAlignment="1">
      <alignment horizontal="center" vertical="center"/>
    </xf>
    <xf numFmtId="0" fontId="1" fillId="0" borderId="0" xfId="0" applyFont="1" applyAlignment="1">
      <alignment horizontal="center" vertical="center"/>
    </xf>
    <xf numFmtId="0" fontId="78" fillId="0" borderId="0" xfId="2" applyFont="1"/>
    <xf numFmtId="0" fontId="35" fillId="0" borderId="0" xfId="2" applyFont="1" applyAlignment="1">
      <alignment horizontal="left"/>
    </xf>
    <xf numFmtId="0" fontId="78" fillId="0" borderId="0" xfId="2" applyFont="1" applyAlignment="1">
      <alignment horizontal="center"/>
    </xf>
    <xf numFmtId="0" fontId="78" fillId="0" borderId="0" xfId="2" applyFont="1" applyAlignment="1">
      <alignment horizontal="center" vertical="center"/>
    </xf>
    <xf numFmtId="4" fontId="35" fillId="0" borderId="0" xfId="57" applyNumberFormat="1" applyFont="1" applyAlignment="1">
      <alignment horizontal="center"/>
    </xf>
    <xf numFmtId="0" fontId="0" fillId="51" borderId="0" xfId="0" applyFill="1"/>
    <xf numFmtId="0" fontId="0" fillId="51" borderId="64" xfId="0" applyFill="1" applyBorder="1"/>
    <xf numFmtId="0" fontId="33" fillId="51" borderId="63" xfId="0" applyFont="1" applyFill="1" applyBorder="1" applyAlignment="1">
      <alignment horizontal="center" vertical="center" wrapText="1"/>
    </xf>
    <xf numFmtId="0" fontId="33" fillId="51" borderId="0" xfId="0" applyFont="1" applyFill="1" applyAlignment="1">
      <alignment horizontal="center" vertical="center" wrapText="1"/>
    </xf>
    <xf numFmtId="4" fontId="74" fillId="51" borderId="63" xfId="71" applyNumberFormat="1" applyFill="1" applyBorder="1" applyAlignment="1" applyProtection="1">
      <alignment wrapText="1"/>
    </xf>
    <xf numFmtId="0" fontId="0" fillId="0" borderId="64" xfId="0" applyBorder="1"/>
    <xf numFmtId="0" fontId="0" fillId="0" borderId="66" xfId="0" applyBorder="1"/>
    <xf numFmtId="0" fontId="0" fillId="51" borderId="66" xfId="0" applyFill="1" applyBorder="1"/>
    <xf numFmtId="0" fontId="0" fillId="51" borderId="30" xfId="0" applyFill="1" applyBorder="1"/>
    <xf numFmtId="4" fontId="31" fillId="51" borderId="63" xfId="0" applyNumberFormat="1" applyFont="1" applyFill="1" applyBorder="1"/>
    <xf numFmtId="4" fontId="31" fillId="51" borderId="0" xfId="0" applyNumberFormat="1" applyFont="1" applyFill="1"/>
    <xf numFmtId="4" fontId="74" fillId="51" borderId="65" xfId="71" applyNumberFormat="1" applyFill="1" applyBorder="1" applyAlignment="1" applyProtection="1">
      <alignment horizontal="center" wrapText="1"/>
    </xf>
    <xf numFmtId="4" fontId="74" fillId="51" borderId="66" xfId="71" applyNumberFormat="1" applyFill="1" applyBorder="1" applyAlignment="1" applyProtection="1">
      <alignment horizontal="center" wrapText="1"/>
    </xf>
    <xf numFmtId="4" fontId="74" fillId="51" borderId="0" xfId="71" applyNumberFormat="1" applyFill="1" applyBorder="1" applyAlignment="1" applyProtection="1">
      <alignment vertical="center" wrapText="1"/>
    </xf>
    <xf numFmtId="4" fontId="74" fillId="51" borderId="0" xfId="71" applyNumberFormat="1" applyFill="1" applyBorder="1" applyAlignment="1" applyProtection="1">
      <alignment wrapText="1"/>
    </xf>
    <xf numFmtId="4" fontId="31" fillId="51" borderId="63" xfId="0" applyNumberFormat="1" applyFont="1" applyFill="1" applyBorder="1" applyAlignment="1">
      <alignment horizontal="center"/>
    </xf>
    <xf numFmtId="4" fontId="31" fillId="51" borderId="0" xfId="0" applyNumberFormat="1" applyFont="1" applyFill="1" applyAlignment="1">
      <alignment horizontal="center"/>
    </xf>
    <xf numFmtId="4" fontId="74" fillId="51" borderId="65" xfId="71" applyNumberFormat="1" applyFill="1" applyBorder="1" applyAlignment="1" applyProtection="1">
      <alignment vertical="center" wrapText="1"/>
    </xf>
    <xf numFmtId="4" fontId="74" fillId="51" borderId="63" xfId="71" applyNumberFormat="1" applyFill="1" applyBorder="1" applyAlignment="1" applyProtection="1">
      <alignment vertical="center" wrapText="1"/>
    </xf>
    <xf numFmtId="4" fontId="31" fillId="51" borderId="65" xfId="0" applyNumberFormat="1" applyFont="1" applyFill="1" applyBorder="1"/>
    <xf numFmtId="4" fontId="31" fillId="51" borderId="66" xfId="0" applyNumberFormat="1" applyFont="1" applyFill="1" applyBorder="1"/>
    <xf numFmtId="0" fontId="0" fillId="0" borderId="30" xfId="0" applyBorder="1"/>
    <xf numFmtId="4" fontId="33" fillId="52" borderId="13" xfId="0" applyNumberFormat="1" applyFont="1" applyFill="1" applyBorder="1" applyAlignment="1">
      <alignment horizontal="center"/>
    </xf>
    <xf numFmtId="4" fontId="31" fillId="51" borderId="69" xfId="0" applyNumberFormat="1" applyFont="1" applyFill="1" applyBorder="1" applyAlignment="1">
      <alignment horizontal="center"/>
    </xf>
    <xf numFmtId="4" fontId="31" fillId="0" borderId="71" xfId="0" applyNumberFormat="1" applyFont="1" applyBorder="1" applyAlignment="1">
      <alignment horizontal="center"/>
    </xf>
    <xf numFmtId="4" fontId="31" fillId="0" borderId="74" xfId="0" applyNumberFormat="1" applyFont="1" applyBorder="1" applyAlignment="1">
      <alignment horizontal="center"/>
    </xf>
    <xf numFmtId="4" fontId="81" fillId="0" borderId="48" xfId="0" applyNumberFormat="1" applyFont="1" applyBorder="1" applyAlignment="1">
      <alignment horizontal="center" vertical="center"/>
    </xf>
    <xf numFmtId="4" fontId="81" fillId="0" borderId="0" xfId="0" applyNumberFormat="1" applyFont="1" applyAlignment="1">
      <alignment horizontal="center" vertical="center"/>
    </xf>
    <xf numFmtId="4" fontId="33" fillId="52" borderId="13" xfId="0" applyNumberFormat="1" applyFont="1" applyFill="1" applyBorder="1" applyAlignment="1">
      <alignment horizontal="center" wrapText="1"/>
    </xf>
    <xf numFmtId="4" fontId="82" fillId="51" borderId="0" xfId="0" applyNumberFormat="1" applyFont="1" applyFill="1" applyAlignment="1">
      <alignment horizontal="center"/>
    </xf>
    <xf numFmtId="4" fontId="83" fillId="54" borderId="0" xfId="0" applyNumberFormat="1" applyFont="1" applyFill="1" applyAlignment="1">
      <alignment horizontal="center" vertical="center"/>
    </xf>
    <xf numFmtId="4" fontId="81" fillId="53" borderId="48" xfId="0" applyNumberFormat="1" applyFont="1" applyFill="1" applyBorder="1" applyAlignment="1">
      <alignment horizontal="center" vertical="center"/>
    </xf>
    <xf numFmtId="4" fontId="31" fillId="51" borderId="0" xfId="59" applyNumberFormat="1" applyFont="1" applyFill="1"/>
    <xf numFmtId="164" fontId="46" fillId="0" borderId="1" xfId="0" applyNumberFormat="1" applyFont="1" applyBorder="1" applyProtection="1">
      <protection locked="0"/>
    </xf>
    <xf numFmtId="1" fontId="46" fillId="0" borderId="3" xfId="0" applyNumberFormat="1" applyFont="1" applyBorder="1" applyProtection="1">
      <protection locked="0"/>
    </xf>
    <xf numFmtId="164" fontId="46" fillId="0" borderId="3" xfId="0" applyNumberFormat="1" applyFont="1" applyBorder="1" applyProtection="1">
      <protection locked="0"/>
    </xf>
    <xf numFmtId="1" fontId="46" fillId="0" borderId="52" xfId="0" applyNumberFormat="1" applyFont="1" applyBorder="1" applyProtection="1">
      <protection locked="0"/>
    </xf>
    <xf numFmtId="1" fontId="46" fillId="0" borderId="14" xfId="0" applyNumberFormat="1" applyFont="1" applyBorder="1" applyProtection="1">
      <protection locked="0"/>
    </xf>
    <xf numFmtId="4" fontId="31" fillId="51" borderId="11" xfId="0" applyNumberFormat="1" applyFont="1" applyFill="1" applyBorder="1" applyAlignment="1">
      <alignment horizontal="right" vertical="center"/>
    </xf>
    <xf numFmtId="4" fontId="31" fillId="51" borderId="54" xfId="0" applyNumberFormat="1" applyFont="1" applyFill="1" applyBorder="1" applyAlignment="1">
      <alignment vertical="center"/>
    </xf>
    <xf numFmtId="4" fontId="84" fillId="57" borderId="0" xfId="0" applyNumberFormat="1" applyFont="1" applyFill="1" applyAlignment="1">
      <alignment vertical="center"/>
    </xf>
    <xf numFmtId="4" fontId="84" fillId="57" borderId="55" xfId="0" applyNumberFormat="1" applyFont="1" applyFill="1" applyBorder="1" applyAlignment="1">
      <alignment vertical="center"/>
    </xf>
    <xf numFmtId="4" fontId="31" fillId="51" borderId="32" xfId="0" applyNumberFormat="1" applyFont="1" applyFill="1" applyBorder="1" applyAlignment="1">
      <alignment horizontal="right" vertical="center"/>
    </xf>
    <xf numFmtId="4" fontId="31" fillId="51" borderId="55" xfId="0" applyNumberFormat="1" applyFont="1" applyFill="1" applyBorder="1" applyAlignment="1">
      <alignment vertical="center"/>
    </xf>
    <xf numFmtId="4" fontId="85" fillId="57" borderId="0" xfId="0" applyNumberFormat="1" applyFont="1" applyFill="1" applyAlignment="1">
      <alignment vertical="center"/>
    </xf>
    <xf numFmtId="4" fontId="85" fillId="57" borderId="55" xfId="0" applyNumberFormat="1" applyFont="1" applyFill="1" applyBorder="1" applyAlignment="1">
      <alignment vertical="center"/>
    </xf>
    <xf numFmtId="4" fontId="31" fillId="51" borderId="12" xfId="0" applyNumberFormat="1" applyFont="1" applyFill="1" applyBorder="1" applyAlignment="1">
      <alignment horizontal="right" vertical="center"/>
    </xf>
    <xf numFmtId="4" fontId="31" fillId="51" borderId="51" xfId="0" applyNumberFormat="1" applyFont="1" applyFill="1" applyBorder="1" applyAlignment="1">
      <alignment vertical="center"/>
    </xf>
    <xf numFmtId="4" fontId="31" fillId="51" borderId="52" xfId="0" applyNumberFormat="1" applyFont="1" applyFill="1" applyBorder="1" applyAlignment="1">
      <alignment vertical="center"/>
    </xf>
    <xf numFmtId="4" fontId="33" fillId="55" borderId="32" xfId="0" applyNumberFormat="1" applyFont="1" applyFill="1" applyBorder="1" applyAlignment="1">
      <alignment horizontal="right" vertical="center"/>
    </xf>
    <xf numFmtId="4" fontId="33" fillId="51" borderId="55" xfId="0" applyNumberFormat="1" applyFont="1" applyFill="1" applyBorder="1" applyAlignment="1">
      <alignment vertical="center"/>
    </xf>
    <xf numFmtId="4" fontId="84" fillId="57" borderId="11" xfId="0" applyNumberFormat="1" applyFont="1" applyFill="1" applyBorder="1" applyAlignment="1">
      <alignment vertical="center"/>
    </xf>
    <xf numFmtId="4" fontId="84" fillId="57" borderId="53" xfId="0" applyNumberFormat="1" applyFont="1" applyFill="1" applyBorder="1" applyAlignment="1">
      <alignment vertical="center"/>
    </xf>
    <xf numFmtId="4" fontId="84" fillId="57" borderId="54" xfId="0" applyNumberFormat="1" applyFont="1" applyFill="1" applyBorder="1" applyAlignment="1">
      <alignment vertical="center"/>
    </xf>
    <xf numFmtId="4" fontId="31" fillId="51" borderId="32" xfId="0" applyNumberFormat="1" applyFont="1" applyFill="1" applyBorder="1" applyAlignment="1">
      <alignment vertical="center"/>
    </xf>
    <xf numFmtId="4" fontId="84" fillId="57" borderId="32" xfId="0" applyNumberFormat="1" applyFont="1" applyFill="1" applyBorder="1" applyAlignment="1">
      <alignment vertical="center"/>
    </xf>
    <xf numFmtId="4" fontId="84" fillId="57" borderId="51" xfId="0" applyNumberFormat="1" applyFont="1" applyFill="1" applyBorder="1" applyAlignment="1">
      <alignment vertical="center"/>
    </xf>
    <xf numFmtId="4" fontId="31" fillId="51" borderId="0" xfId="0" applyNumberFormat="1" applyFont="1" applyFill="1" applyAlignment="1">
      <alignment vertical="center"/>
    </xf>
    <xf numFmtId="3" fontId="85" fillId="57" borderId="32" xfId="0" applyNumberFormat="1" applyFont="1" applyFill="1" applyBorder="1" applyAlignment="1">
      <alignment vertical="center"/>
    </xf>
    <xf numFmtId="4" fontId="31" fillId="51" borderId="12" xfId="0" applyNumberFormat="1" applyFont="1" applyFill="1" applyBorder="1" applyAlignment="1">
      <alignment vertical="center"/>
    </xf>
    <xf numFmtId="4" fontId="84" fillId="57" borderId="52" xfId="0" applyNumberFormat="1" applyFont="1" applyFill="1" applyBorder="1" applyAlignment="1">
      <alignment vertical="center"/>
    </xf>
    <xf numFmtId="4" fontId="84" fillId="0" borderId="32" xfId="0" applyNumberFormat="1" applyFont="1" applyBorder="1" applyAlignment="1">
      <alignment vertical="center"/>
    </xf>
    <xf numFmtId="4" fontId="33" fillId="55" borderId="0" xfId="0" applyNumberFormat="1" applyFont="1" applyFill="1" applyAlignment="1">
      <alignment vertical="center"/>
    </xf>
    <xf numFmtId="4" fontId="31" fillId="55" borderId="55" xfId="0" applyNumberFormat="1" applyFont="1" applyFill="1" applyBorder="1" applyAlignment="1">
      <alignment vertical="center"/>
    </xf>
    <xf numFmtId="4" fontId="31" fillId="0" borderId="32" xfId="0" applyNumberFormat="1" applyFont="1" applyBorder="1" applyAlignment="1">
      <alignment vertical="center"/>
    </xf>
    <xf numFmtId="3" fontId="85" fillId="57" borderId="12" xfId="0" applyNumberFormat="1" applyFont="1" applyFill="1" applyBorder="1" applyAlignment="1">
      <alignment vertical="center"/>
    </xf>
    <xf numFmtId="4" fontId="33" fillId="55" borderId="12" xfId="0" applyNumberFormat="1" applyFont="1" applyFill="1" applyBorder="1" applyAlignment="1">
      <alignment horizontal="right" vertical="center"/>
    </xf>
    <xf numFmtId="4" fontId="33" fillId="55" borderId="51" xfId="0" applyNumberFormat="1" applyFont="1" applyFill="1" applyBorder="1" applyAlignment="1">
      <alignment vertical="center"/>
    </xf>
    <xf numFmtId="0" fontId="40" fillId="3" borderId="1" xfId="0" applyFont="1" applyFill="1" applyBorder="1" applyAlignment="1">
      <alignment horizontal="center"/>
    </xf>
    <xf numFmtId="4" fontId="84" fillId="0" borderId="0" xfId="0" applyNumberFormat="1" applyFont="1" applyAlignment="1">
      <alignment vertical="center"/>
    </xf>
    <xf numFmtId="4" fontId="84" fillId="0" borderId="51" xfId="0" applyNumberFormat="1" applyFont="1" applyBorder="1" applyAlignment="1">
      <alignment vertical="center"/>
    </xf>
    <xf numFmtId="168" fontId="63" fillId="47" borderId="56" xfId="0" applyNumberFormat="1" applyFont="1" applyFill="1" applyBorder="1" applyAlignment="1">
      <alignment horizontal="right" vertical="top" wrapText="1"/>
    </xf>
    <xf numFmtId="0" fontId="39" fillId="2" borderId="5" xfId="0" applyFont="1" applyFill="1" applyBorder="1" applyAlignment="1">
      <alignment horizontal="left" vertical="center"/>
    </xf>
    <xf numFmtId="0" fontId="39" fillId="2" borderId="0" xfId="0" applyFont="1" applyFill="1" applyAlignment="1">
      <alignment vertical="center" wrapText="1"/>
    </xf>
    <xf numFmtId="0" fontId="39" fillId="2" borderId="0" xfId="0" applyFont="1" applyFill="1" applyAlignment="1">
      <alignment horizontal="left" vertical="center"/>
    </xf>
    <xf numFmtId="0" fontId="39" fillId="2" borderId="66" xfId="0" applyFont="1" applyFill="1" applyBorder="1" applyAlignment="1">
      <alignment vertical="center"/>
    </xf>
    <xf numFmtId="0" fontId="71" fillId="45" borderId="56" xfId="0" applyFont="1" applyFill="1" applyBorder="1" applyAlignment="1">
      <alignment horizontal="center" vertical="top" wrapText="1"/>
    </xf>
    <xf numFmtId="0" fontId="63" fillId="44" borderId="0" xfId="0" applyFont="1" applyFill="1" applyAlignment="1">
      <alignment vertical="top" wrapText="1"/>
    </xf>
    <xf numFmtId="4" fontId="62" fillId="0" borderId="56" xfId="0" applyNumberFormat="1" applyFont="1" applyBorder="1" applyAlignment="1">
      <alignment horizontal="right" vertical="top" wrapText="1"/>
    </xf>
    <xf numFmtId="0" fontId="71" fillId="45" borderId="79" xfId="0" applyFont="1" applyFill="1" applyBorder="1" applyAlignment="1">
      <alignment horizontal="right" vertical="top" wrapText="1"/>
    </xf>
    <xf numFmtId="0" fontId="62" fillId="46" borderId="79" xfId="0" applyFont="1" applyFill="1" applyBorder="1" applyAlignment="1">
      <alignment horizontal="right" vertical="top" wrapText="1"/>
    </xf>
    <xf numFmtId="0" fontId="62" fillId="49" borderId="79" xfId="0" applyFont="1" applyFill="1" applyBorder="1" applyAlignment="1">
      <alignment horizontal="right" vertical="top" wrapText="1"/>
    </xf>
    <xf numFmtId="0" fontId="71" fillId="0" borderId="0" xfId="0" applyFont="1" applyAlignment="1">
      <alignment horizontal="right" vertical="top" wrapText="1"/>
    </xf>
    <xf numFmtId="4" fontId="62" fillId="0" borderId="0" xfId="0" applyNumberFormat="1" applyFont="1" applyAlignment="1">
      <alignment horizontal="right" vertical="top" wrapText="1"/>
    </xf>
    <xf numFmtId="0" fontId="63" fillId="0" borderId="0" xfId="0" applyFont="1" applyAlignment="1">
      <alignment vertical="top" wrapText="1"/>
    </xf>
    <xf numFmtId="0" fontId="12" fillId="44" borderId="0" xfId="0" applyFont="1" applyFill="1" applyAlignment="1">
      <alignment vertical="top" wrapText="1"/>
    </xf>
    <xf numFmtId="0" fontId="76" fillId="0" borderId="7" xfId="0" applyFont="1" applyBorder="1" applyAlignment="1">
      <alignment vertical="center"/>
    </xf>
    <xf numFmtId="0" fontId="46" fillId="0" borderId="1" xfId="0" applyFont="1" applyBorder="1" applyAlignment="1" applyProtection="1">
      <alignment horizontal="right" wrapText="1"/>
      <protection locked="0"/>
    </xf>
    <xf numFmtId="0" fontId="62" fillId="0" borderId="3" xfId="0" applyFont="1" applyBorder="1" applyAlignment="1">
      <alignment horizontal="center" wrapText="1"/>
    </xf>
    <xf numFmtId="17" fontId="46" fillId="0" borderId="1" xfId="0" applyNumberFormat="1" applyFont="1" applyBorder="1" applyAlignment="1" applyProtection="1">
      <alignment horizontal="center"/>
      <protection locked="0"/>
    </xf>
    <xf numFmtId="1" fontId="46" fillId="0" borderId="1" xfId="0" applyNumberFormat="1" applyFont="1" applyBorder="1" applyAlignment="1" applyProtection="1">
      <alignment wrapText="1"/>
      <protection locked="0"/>
    </xf>
    <xf numFmtId="4" fontId="62" fillId="0" borderId="56" xfId="0" applyNumberFormat="1" applyFont="1" applyBorder="1" applyAlignment="1">
      <alignment horizontal="right" vertical="top"/>
    </xf>
    <xf numFmtId="1" fontId="46" fillId="0" borderId="1" xfId="0" applyNumberFormat="1" applyFont="1" applyBorder="1" applyAlignment="1" applyProtection="1">
      <alignment horizontal="right"/>
      <protection locked="0"/>
    </xf>
    <xf numFmtId="0" fontId="59" fillId="0" borderId="1" xfId="0" applyFont="1" applyBorder="1" applyAlignment="1">
      <alignment horizontal="left" vertical="top" wrapText="1"/>
    </xf>
    <xf numFmtId="0" fontId="62" fillId="0" borderId="1" xfId="0" applyFont="1" applyBorder="1" applyAlignment="1">
      <alignment horizontal="left" vertical="top" wrapText="1"/>
    </xf>
    <xf numFmtId="10" fontId="31" fillId="40" borderId="81" xfId="63" applyNumberFormat="1" applyFont="1" applyFill="1" applyBorder="1" applyAlignment="1">
      <alignment vertical="center"/>
    </xf>
    <xf numFmtId="10" fontId="33" fillId="41" borderId="81" xfId="0" applyNumberFormat="1" applyFont="1" applyFill="1" applyBorder="1" applyAlignment="1">
      <alignment vertical="center"/>
    </xf>
    <xf numFmtId="4" fontId="33" fillId="0" borderId="0" xfId="0" applyNumberFormat="1" applyFont="1" applyAlignment="1">
      <alignment horizontal="center" vertical="center"/>
    </xf>
    <xf numFmtId="171" fontId="31" fillId="0" borderId="0" xfId="62" applyFont="1" applyFill="1" applyBorder="1" applyAlignment="1">
      <alignment vertical="center"/>
    </xf>
    <xf numFmtId="4" fontId="33" fillId="0" borderId="0" xfId="0" applyNumberFormat="1" applyFont="1" applyAlignment="1">
      <alignment horizontal="right" vertical="center"/>
    </xf>
    <xf numFmtId="1" fontId="36" fillId="0" borderId="33" xfId="0" applyNumberFormat="1" applyFont="1" applyBorder="1" applyAlignment="1">
      <alignment horizontal="center" vertical="center" wrapText="1"/>
    </xf>
    <xf numFmtId="171" fontId="31" fillId="0" borderId="33" xfId="62" applyFont="1" applyBorder="1" applyAlignment="1">
      <alignment vertical="center" wrapText="1"/>
    </xf>
    <xf numFmtId="10" fontId="31" fillId="0" borderId="33" xfId="63" applyNumberFormat="1" applyFont="1" applyBorder="1" applyAlignment="1">
      <alignment vertical="center" wrapText="1"/>
    </xf>
    <xf numFmtId="171" fontId="31" fillId="0" borderId="0" xfId="62" applyFont="1" applyFill="1" applyBorder="1" applyAlignment="1">
      <alignment vertical="center" wrapText="1"/>
    </xf>
    <xf numFmtId="0" fontId="9" fillId="0" borderId="0" xfId="0" applyFont="1" applyAlignment="1">
      <alignment wrapText="1"/>
    </xf>
    <xf numFmtId="10" fontId="31" fillId="0" borderId="33" xfId="0" applyNumberFormat="1" applyFont="1" applyBorder="1" applyAlignment="1">
      <alignment vertical="center" wrapText="1"/>
    </xf>
    <xf numFmtId="10" fontId="31" fillId="0" borderId="82" xfId="0" applyNumberFormat="1" applyFont="1" applyBorder="1" applyAlignment="1">
      <alignment vertical="center"/>
    </xf>
    <xf numFmtId="4" fontId="33" fillId="41" borderId="84" xfId="0" applyNumberFormat="1" applyFont="1" applyFill="1" applyBorder="1" applyAlignment="1">
      <alignment horizontal="center" vertical="center"/>
    </xf>
    <xf numFmtId="3" fontId="4" fillId="3" borderId="1" xfId="0" applyNumberFormat="1" applyFont="1" applyFill="1" applyBorder="1" applyAlignment="1">
      <alignment horizontal="center" wrapText="1"/>
    </xf>
    <xf numFmtId="168" fontId="4" fillId="3" borderId="1" xfId="0" applyNumberFormat="1" applyFont="1" applyFill="1" applyBorder="1" applyAlignment="1">
      <alignment wrapText="1"/>
    </xf>
    <xf numFmtId="4" fontId="4" fillId="3" borderId="1" xfId="0" applyNumberFormat="1" applyFont="1" applyFill="1" applyBorder="1" applyAlignment="1">
      <alignment horizontal="center" wrapText="1"/>
    </xf>
    <xf numFmtId="10" fontId="0" fillId="0" borderId="1" xfId="48" applyNumberFormat="1" applyFont="1" applyBorder="1" applyAlignment="1" applyProtection="1">
      <alignment wrapText="1"/>
      <protection locked="0"/>
    </xf>
    <xf numFmtId="4" fontId="0" fillId="0" borderId="1" xfId="0" applyNumberFormat="1" applyBorder="1" applyAlignment="1" applyProtection="1">
      <alignment wrapText="1"/>
      <protection locked="0"/>
    </xf>
    <xf numFmtId="168" fontId="4" fillId="0" borderId="1" xfId="0" applyNumberFormat="1" applyFont="1" applyBorder="1" applyAlignment="1" applyProtection="1">
      <alignment wrapText="1"/>
      <protection locked="0"/>
    </xf>
    <xf numFmtId="0" fontId="41" fillId="3" borderId="3" xfId="0" applyFont="1" applyFill="1" applyBorder="1"/>
    <xf numFmtId="0" fontId="76" fillId="0" borderId="0" xfId="0" applyFont="1" applyAlignment="1">
      <alignment vertical="center"/>
    </xf>
    <xf numFmtId="0" fontId="0" fillId="0" borderId="32" xfId="0" applyBorder="1"/>
    <xf numFmtId="164" fontId="41" fillId="3" borderId="4" xfId="1" applyNumberFormat="1" applyFont="1" applyFill="1" applyBorder="1" applyAlignment="1" applyProtection="1">
      <alignment horizontal="left" vertical="center"/>
    </xf>
    <xf numFmtId="164" fontId="41" fillId="3" borderId="5" xfId="1" applyNumberFormat="1" applyFont="1" applyFill="1" applyBorder="1" applyAlignment="1" applyProtection="1">
      <alignment vertical="center"/>
    </xf>
    <xf numFmtId="164" fontId="41" fillId="3" borderId="14" xfId="1" applyNumberFormat="1" applyFont="1" applyFill="1" applyBorder="1" applyAlignment="1" applyProtection="1">
      <alignment vertical="center"/>
    </xf>
    <xf numFmtId="0" fontId="65" fillId="0" borderId="0" xfId="0" applyFont="1" applyAlignment="1">
      <alignment horizontal="center"/>
    </xf>
    <xf numFmtId="0" fontId="60" fillId="0" borderId="41" xfId="0" applyFont="1" applyBorder="1" applyAlignment="1" applyProtection="1">
      <alignment horizontal="left" wrapText="1"/>
      <protection locked="0"/>
    </xf>
    <xf numFmtId="0" fontId="60" fillId="0" borderId="0" xfId="0" applyFont="1" applyAlignment="1" applyProtection="1">
      <alignment horizontal="left" wrapText="1"/>
      <protection locked="0"/>
    </xf>
    <xf numFmtId="0" fontId="60" fillId="0" borderId="40" xfId="0" applyFont="1" applyBorder="1" applyAlignment="1" applyProtection="1">
      <alignment horizontal="left" wrapText="1"/>
      <protection locked="0"/>
    </xf>
    <xf numFmtId="1" fontId="1" fillId="2" borderId="1" xfId="0" applyNumberFormat="1" applyFont="1" applyFill="1" applyBorder="1" applyAlignment="1">
      <alignment horizontal="center" vertical="center" wrapText="1"/>
    </xf>
    <xf numFmtId="0" fontId="1" fillId="2" borderId="11" xfId="0" applyFont="1" applyFill="1" applyBorder="1" applyAlignment="1">
      <alignment horizontal="center" vertical="center" wrapText="1"/>
    </xf>
    <xf numFmtId="0" fontId="1" fillId="2" borderId="12" xfId="0" applyFont="1" applyFill="1" applyBorder="1" applyAlignment="1">
      <alignment horizontal="center" vertical="center" wrapText="1"/>
    </xf>
    <xf numFmtId="1" fontId="13" fillId="0" borderId="8" xfId="0" applyNumberFormat="1" applyFont="1" applyBorder="1" applyAlignment="1">
      <alignment horizontal="center"/>
    </xf>
    <xf numFmtId="1" fontId="13" fillId="0" borderId="9" xfId="0" applyNumberFormat="1" applyFont="1" applyBorder="1" applyAlignment="1">
      <alignment horizontal="center"/>
    </xf>
    <xf numFmtId="1" fontId="13" fillId="0" borderId="10" xfId="0" applyNumberFormat="1" applyFont="1" applyBorder="1" applyAlignment="1">
      <alignment horizontal="center"/>
    </xf>
    <xf numFmtId="0" fontId="3" fillId="0" borderId="9" xfId="0" applyFont="1" applyBorder="1" applyAlignment="1" applyProtection="1">
      <alignment horizontal="left"/>
      <protection locked="0"/>
    </xf>
    <xf numFmtId="0" fontId="4" fillId="0" borderId="9" xfId="0" applyFont="1" applyBorder="1" applyAlignment="1" applyProtection="1">
      <alignment horizontal="left" vertical="top" wrapText="1"/>
      <protection locked="0"/>
    </xf>
    <xf numFmtId="0" fontId="4" fillId="0" borderId="10" xfId="0" applyFont="1" applyBorder="1" applyAlignment="1" applyProtection="1">
      <alignment horizontal="left" vertical="top" wrapText="1"/>
      <protection locked="0"/>
    </xf>
    <xf numFmtId="0" fontId="4" fillId="0" borderId="9" xfId="0" applyFont="1" applyBorder="1" applyAlignment="1" applyProtection="1">
      <alignment horizontal="left"/>
      <protection locked="0"/>
    </xf>
    <xf numFmtId="0" fontId="4" fillId="0" borderId="10" xfId="0" applyFont="1" applyBorder="1" applyAlignment="1" applyProtection="1">
      <alignment horizontal="left"/>
      <protection locked="0"/>
    </xf>
    <xf numFmtId="49" fontId="4" fillId="0" borderId="9" xfId="0" applyNumberFormat="1" applyFont="1" applyBorder="1" applyAlignment="1" applyProtection="1">
      <alignment horizontal="left"/>
      <protection locked="0"/>
    </xf>
    <xf numFmtId="49" fontId="4" fillId="0" borderId="10" xfId="0" applyNumberFormat="1" applyFont="1" applyBorder="1" applyAlignment="1" applyProtection="1">
      <alignment horizontal="left"/>
      <protection locked="0"/>
    </xf>
    <xf numFmtId="10" fontId="45" fillId="0" borderId="4" xfId="0" applyNumberFormat="1" applyFont="1" applyBorder="1" applyAlignment="1">
      <alignment horizontal="left"/>
    </xf>
    <xf numFmtId="0" fontId="45" fillId="0" borderId="5" xfId="0" applyFont="1" applyBorder="1" applyAlignment="1">
      <alignment horizontal="left"/>
    </xf>
    <xf numFmtId="0" fontId="45" fillId="0" borderId="14" xfId="0" applyFont="1" applyBorder="1" applyAlignment="1">
      <alignment horizontal="left"/>
    </xf>
    <xf numFmtId="0" fontId="45" fillId="0" borderId="51" xfId="0" applyFont="1" applyBorder="1" applyAlignment="1">
      <alignment horizontal="left"/>
    </xf>
    <xf numFmtId="0" fontId="45" fillId="0" borderId="52" xfId="0" applyFont="1" applyBorder="1" applyAlignment="1">
      <alignment horizontal="left"/>
    </xf>
    <xf numFmtId="0" fontId="47" fillId="2" borderId="1" xfId="0" applyFont="1" applyFill="1" applyBorder="1" applyAlignment="1" applyProtection="1">
      <alignment horizontal="center" vertical="center" wrapText="1"/>
      <protection locked="0"/>
    </xf>
    <xf numFmtId="1" fontId="47" fillId="2" borderId="4" xfId="0" applyNumberFormat="1" applyFont="1" applyFill="1" applyBorder="1" applyAlignment="1" applyProtection="1">
      <alignment horizontal="center" vertical="center" wrapText="1"/>
      <protection locked="0"/>
    </xf>
    <xf numFmtId="1" fontId="47" fillId="2" borderId="5" xfId="0" applyNumberFormat="1" applyFont="1" applyFill="1" applyBorder="1" applyAlignment="1" applyProtection="1">
      <alignment horizontal="center" vertical="center" wrapText="1"/>
      <protection locked="0"/>
    </xf>
    <xf numFmtId="1" fontId="47" fillId="2" borderId="14" xfId="0" applyNumberFormat="1" applyFont="1" applyFill="1" applyBorder="1" applyAlignment="1" applyProtection="1">
      <alignment horizontal="center" vertical="center" wrapText="1"/>
      <protection locked="0"/>
    </xf>
    <xf numFmtId="14" fontId="47" fillId="2" borderId="4" xfId="0" applyNumberFormat="1" applyFont="1" applyFill="1" applyBorder="1" applyAlignment="1" applyProtection="1">
      <alignment horizontal="center" vertical="center" wrapText="1"/>
      <protection locked="0"/>
    </xf>
    <xf numFmtId="14" fontId="47" fillId="2" borderId="14" xfId="0" applyNumberFormat="1" applyFont="1" applyFill="1" applyBorder="1" applyAlignment="1" applyProtection="1">
      <alignment horizontal="center" vertical="center" wrapText="1"/>
      <protection locked="0"/>
    </xf>
    <xf numFmtId="0" fontId="47" fillId="2" borderId="4" xfId="0" applyFont="1" applyFill="1" applyBorder="1" applyAlignment="1" applyProtection="1">
      <alignment horizontal="center" vertical="center" wrapText="1"/>
      <protection locked="0"/>
    </xf>
    <xf numFmtId="0" fontId="47" fillId="2" borderId="14" xfId="0" applyFont="1" applyFill="1" applyBorder="1" applyAlignment="1" applyProtection="1">
      <alignment horizontal="center" vertical="center" wrapText="1"/>
      <protection locked="0"/>
    </xf>
    <xf numFmtId="0" fontId="54" fillId="0" borderId="0" xfId="0" applyFont="1" applyAlignment="1" applyProtection="1">
      <alignment horizontal="center" vertical="center"/>
      <protection locked="0"/>
    </xf>
    <xf numFmtId="0" fontId="33" fillId="3" borderId="62" xfId="0" applyFont="1" applyFill="1" applyBorder="1" applyAlignment="1" applyProtection="1">
      <alignment horizontal="center" vertical="center"/>
      <protection locked="0"/>
    </xf>
    <xf numFmtId="0" fontId="33" fillId="3" borderId="58" xfId="0" applyFont="1" applyFill="1" applyBorder="1" applyAlignment="1" applyProtection="1">
      <alignment horizontal="center" vertical="center"/>
      <protection locked="0"/>
    </xf>
    <xf numFmtId="0" fontId="33" fillId="42" borderId="62" xfId="0" applyFont="1" applyFill="1" applyBorder="1" applyAlignment="1" applyProtection="1">
      <alignment horizontal="center" vertical="center"/>
      <protection locked="0"/>
    </xf>
    <xf numFmtId="0" fontId="33" fillId="42" borderId="58" xfId="0" applyFont="1" applyFill="1" applyBorder="1" applyAlignment="1" applyProtection="1">
      <alignment horizontal="center" vertical="center"/>
      <protection locked="0"/>
    </xf>
    <xf numFmtId="0" fontId="47" fillId="2" borderId="2" xfId="0" applyFont="1" applyFill="1" applyBorder="1" applyAlignment="1" applyProtection="1">
      <alignment horizontal="center" vertical="center" wrapText="1"/>
      <protection locked="0"/>
    </xf>
    <xf numFmtId="0" fontId="48" fillId="3" borderId="3" xfId="0" applyFont="1" applyFill="1" applyBorder="1" applyAlignment="1" applyProtection="1">
      <alignment horizontal="center" vertical="center" wrapText="1"/>
      <protection locked="0"/>
    </xf>
    <xf numFmtId="0" fontId="48" fillId="3" borderId="1" xfId="0" applyFont="1" applyFill="1" applyBorder="1" applyAlignment="1" applyProtection="1">
      <alignment horizontal="center" vertical="center" wrapText="1"/>
      <protection locked="0"/>
    </xf>
    <xf numFmtId="44" fontId="0" fillId="0" borderId="0" xfId="0" applyNumberFormat="1" applyAlignment="1" applyProtection="1">
      <alignment horizontal="center"/>
      <protection locked="0"/>
    </xf>
    <xf numFmtId="0" fontId="0" fillId="0" borderId="0" xfId="0" applyAlignment="1" applyProtection="1">
      <alignment horizontal="center"/>
      <protection locked="0"/>
    </xf>
    <xf numFmtId="0" fontId="50" fillId="3" borderId="9" xfId="0" applyFont="1" applyFill="1" applyBorder="1" applyAlignment="1" applyProtection="1">
      <alignment horizontal="left"/>
      <protection locked="0"/>
    </xf>
    <xf numFmtId="0" fontId="50" fillId="3" borderId="10" xfId="0" applyFont="1" applyFill="1" applyBorder="1" applyAlignment="1" applyProtection="1">
      <alignment horizontal="left"/>
      <protection locked="0"/>
    </xf>
    <xf numFmtId="0" fontId="45" fillId="0" borderId="8" xfId="0" applyFont="1" applyBorder="1" applyAlignment="1" applyProtection="1">
      <alignment horizontal="center"/>
      <protection locked="0"/>
    </xf>
    <xf numFmtId="0" fontId="45" fillId="0" borderId="9" xfId="0" applyFont="1" applyBorder="1" applyAlignment="1" applyProtection="1">
      <alignment horizontal="center"/>
      <protection locked="0"/>
    </xf>
    <xf numFmtId="0" fontId="45" fillId="0" borderId="10" xfId="0" applyFont="1" applyBorder="1" applyAlignment="1" applyProtection="1">
      <alignment horizontal="center"/>
      <protection locked="0"/>
    </xf>
    <xf numFmtId="0" fontId="48" fillId="3" borderId="9" xfId="0" applyFont="1" applyFill="1" applyBorder="1" applyAlignment="1" applyProtection="1">
      <alignment horizontal="center"/>
      <protection locked="0"/>
    </xf>
    <xf numFmtId="0" fontId="47" fillId="2" borderId="8" xfId="0" applyFont="1" applyFill="1" applyBorder="1" applyAlignment="1" applyProtection="1">
      <alignment horizontal="left" wrapText="1"/>
      <protection locked="0"/>
    </xf>
    <xf numFmtId="0" fontId="47" fillId="2" borderId="9" xfId="0" applyFont="1" applyFill="1" applyBorder="1" applyAlignment="1" applyProtection="1">
      <alignment horizontal="left" wrapText="1"/>
      <protection locked="0"/>
    </xf>
    <xf numFmtId="0" fontId="50" fillId="3" borderId="9" xfId="0" applyFont="1" applyFill="1" applyBorder="1" applyAlignment="1" applyProtection="1">
      <alignment horizontal="left" vertical="top" wrapText="1"/>
      <protection locked="0"/>
    </xf>
    <xf numFmtId="0" fontId="50" fillId="3" borderId="10" xfId="0" applyFont="1" applyFill="1" applyBorder="1" applyAlignment="1" applyProtection="1">
      <alignment horizontal="left" vertical="top" wrapText="1"/>
      <protection locked="0"/>
    </xf>
    <xf numFmtId="44" fontId="50" fillId="3" borderId="9" xfId="1" applyFont="1" applyFill="1" applyBorder="1" applyAlignment="1" applyProtection="1">
      <alignment horizontal="left"/>
      <protection locked="0"/>
    </xf>
    <xf numFmtId="44" fontId="50" fillId="3" borderId="10" xfId="1" applyFont="1" applyFill="1" applyBorder="1" applyAlignment="1" applyProtection="1">
      <alignment horizontal="left"/>
      <protection locked="0"/>
    </xf>
    <xf numFmtId="1" fontId="47" fillId="2" borderId="2" xfId="0" applyNumberFormat="1" applyFont="1" applyFill="1" applyBorder="1" applyAlignment="1" applyProtection="1">
      <alignment horizontal="center" vertical="center" wrapText="1"/>
      <protection locked="0"/>
    </xf>
    <xf numFmtId="1" fontId="47" fillId="2" borderId="3" xfId="0" applyNumberFormat="1" applyFont="1" applyFill="1" applyBorder="1" applyAlignment="1" applyProtection="1">
      <alignment horizontal="center" vertical="center" wrapText="1"/>
      <protection locked="0"/>
    </xf>
    <xf numFmtId="0" fontId="47" fillId="2" borderId="3" xfId="0" applyFont="1" applyFill="1" applyBorder="1" applyAlignment="1" applyProtection="1">
      <alignment horizontal="center" vertical="center" wrapText="1"/>
      <protection locked="0"/>
    </xf>
    <xf numFmtId="49" fontId="47" fillId="2" borderId="2" xfId="0" applyNumberFormat="1" applyFont="1" applyFill="1" applyBorder="1" applyAlignment="1" applyProtection="1">
      <alignment horizontal="center" vertical="center" wrapText="1"/>
      <protection locked="0"/>
    </xf>
    <xf numFmtId="49" fontId="47" fillId="2" borderId="3" xfId="0" applyNumberFormat="1" applyFont="1" applyFill="1" applyBorder="1" applyAlignment="1" applyProtection="1">
      <alignment horizontal="center" vertical="center" wrapText="1"/>
      <protection locked="0"/>
    </xf>
    <xf numFmtId="14" fontId="47" fillId="2" borderId="2" xfId="0" applyNumberFormat="1" applyFont="1" applyFill="1" applyBorder="1" applyAlignment="1" applyProtection="1">
      <alignment horizontal="center" vertical="center" wrapText="1"/>
      <protection locked="0"/>
    </xf>
    <xf numFmtId="14" fontId="47" fillId="2" borderId="3" xfId="0" applyNumberFormat="1" applyFont="1" applyFill="1" applyBorder="1" applyAlignment="1" applyProtection="1">
      <alignment horizontal="center" vertical="center" wrapText="1"/>
      <protection locked="0"/>
    </xf>
    <xf numFmtId="1" fontId="41" fillId="3" borderId="70" xfId="0" applyNumberFormat="1" applyFont="1" applyFill="1" applyBorder="1" applyAlignment="1">
      <alignment horizontal="left"/>
    </xf>
    <xf numFmtId="1" fontId="41" fillId="3" borderId="14" xfId="0" applyNumberFormat="1" applyFont="1" applyFill="1" applyBorder="1" applyAlignment="1">
      <alignment horizontal="left"/>
    </xf>
    <xf numFmtId="0" fontId="76" fillId="0" borderId="67" xfId="0" applyFont="1" applyBorder="1" applyAlignment="1">
      <alignment horizontal="center" vertical="center"/>
    </xf>
    <xf numFmtId="0" fontId="76" fillId="0" borderId="80" xfId="0" applyFont="1" applyBorder="1" applyAlignment="1">
      <alignment horizontal="center" vertical="center"/>
    </xf>
    <xf numFmtId="0" fontId="33" fillId="40" borderId="39" xfId="0" applyFont="1" applyFill="1" applyBorder="1" applyAlignment="1">
      <alignment horizontal="center" vertical="center"/>
    </xf>
    <xf numFmtId="0" fontId="33" fillId="40" borderId="37" xfId="0" applyFont="1" applyFill="1" applyBorder="1" applyAlignment="1">
      <alignment horizontal="center" vertical="center"/>
    </xf>
    <xf numFmtId="0" fontId="33" fillId="41" borderId="39" xfId="0" applyFont="1" applyFill="1" applyBorder="1" applyAlignment="1">
      <alignment horizontal="left" vertical="center"/>
    </xf>
    <xf numFmtId="0" fontId="33" fillId="41" borderId="38" xfId="0" applyFont="1" applyFill="1" applyBorder="1" applyAlignment="1">
      <alignment horizontal="left" vertical="center"/>
    </xf>
    <xf numFmtId="0" fontId="33" fillId="41" borderId="47" xfId="0" applyFont="1" applyFill="1" applyBorder="1" applyAlignment="1">
      <alignment horizontal="center" vertical="center"/>
    </xf>
    <xf numFmtId="0" fontId="33" fillId="41" borderId="83" xfId="0" applyFont="1" applyFill="1" applyBorder="1" applyAlignment="1">
      <alignment horizontal="center" vertical="center"/>
    </xf>
    <xf numFmtId="10" fontId="33" fillId="41" borderId="47" xfId="0" applyNumberFormat="1" applyFont="1" applyFill="1" applyBorder="1" applyAlignment="1">
      <alignment horizontal="center" vertical="center"/>
    </xf>
    <xf numFmtId="10" fontId="33" fillId="41" borderId="83" xfId="0" applyNumberFormat="1" applyFont="1" applyFill="1" applyBorder="1" applyAlignment="1">
      <alignment horizontal="center" vertical="center"/>
    </xf>
    <xf numFmtId="49" fontId="33" fillId="43" borderId="41" xfId="0" applyNumberFormat="1" applyFont="1" applyFill="1" applyBorder="1" applyAlignment="1">
      <alignment horizontal="left" vertical="center"/>
    </xf>
    <xf numFmtId="49" fontId="33" fillId="43" borderId="40" xfId="0" applyNumberFormat="1" applyFont="1" applyFill="1" applyBorder="1" applyAlignment="1">
      <alignment horizontal="left" vertical="center"/>
    </xf>
    <xf numFmtId="0" fontId="41" fillId="3" borderId="4" xfId="0" applyFont="1" applyFill="1" applyBorder="1" applyAlignment="1">
      <alignment horizontal="left"/>
    </xf>
    <xf numFmtId="0" fontId="41" fillId="3" borderId="14" xfId="0" applyFont="1" applyFill="1" applyBorder="1" applyAlignment="1">
      <alignment horizontal="left"/>
    </xf>
    <xf numFmtId="4" fontId="33" fillId="0" borderId="0" xfId="0" applyNumberFormat="1" applyFont="1" applyAlignment="1">
      <alignment horizontal="center" vertical="center"/>
    </xf>
    <xf numFmtId="4" fontId="33" fillId="41" borderId="47" xfId="0" applyNumberFormat="1" applyFont="1" applyFill="1" applyBorder="1" applyAlignment="1">
      <alignment horizontal="center" vertical="center"/>
    </xf>
    <xf numFmtId="4" fontId="33" fillId="41" borderId="83" xfId="0" applyNumberFormat="1" applyFont="1" applyFill="1" applyBorder="1" applyAlignment="1">
      <alignment horizontal="center" vertical="center"/>
    </xf>
    <xf numFmtId="0" fontId="75" fillId="44" borderId="0" xfId="0" applyFont="1" applyFill="1" applyAlignment="1">
      <alignment horizontal="center" vertical="top" wrapText="1"/>
    </xf>
    <xf numFmtId="0" fontId="63" fillId="44" borderId="0" xfId="0" applyFont="1" applyFill="1" applyAlignment="1">
      <alignment horizontal="left" vertical="top" wrapText="1"/>
    </xf>
    <xf numFmtId="4" fontId="31" fillId="51" borderId="4" xfId="0" applyNumberFormat="1" applyFont="1" applyFill="1" applyBorder="1" applyAlignment="1">
      <alignment horizontal="center" vertical="center" wrapText="1"/>
    </xf>
    <xf numFmtId="4" fontId="31" fillId="51" borderId="5" xfId="0" applyNumberFormat="1" applyFont="1" applyFill="1" applyBorder="1" applyAlignment="1">
      <alignment horizontal="center" vertical="center" wrapText="1"/>
    </xf>
    <xf numFmtId="4" fontId="31" fillId="51" borderId="14" xfId="0" applyNumberFormat="1" applyFont="1" applyFill="1" applyBorder="1" applyAlignment="1">
      <alignment horizontal="center" vertical="center" wrapText="1"/>
    </xf>
    <xf numFmtId="0" fontId="41" fillId="3" borderId="4" xfId="0" applyFont="1" applyFill="1" applyBorder="1" applyAlignment="1">
      <alignment horizontal="left" wrapText="1"/>
    </xf>
    <xf numFmtId="0" fontId="41" fillId="3" borderId="5" xfId="0" applyFont="1" applyFill="1" applyBorder="1" applyAlignment="1">
      <alignment horizontal="left" wrapText="1"/>
    </xf>
    <xf numFmtId="0" fontId="41" fillId="3" borderId="14" xfId="0" applyFont="1" applyFill="1" applyBorder="1" applyAlignment="1">
      <alignment horizontal="left" wrapText="1"/>
    </xf>
    <xf numFmtId="0" fontId="64" fillId="44" borderId="0" xfId="0" applyFont="1" applyFill="1" applyAlignment="1">
      <alignment horizontal="right" vertical="top" wrapText="1"/>
    </xf>
    <xf numFmtId="0" fontId="63" fillId="47" borderId="56" xfId="0" applyFont="1" applyFill="1" applyBorder="1" applyAlignment="1">
      <alignment horizontal="left" vertical="top" wrapText="1"/>
    </xf>
    <xf numFmtId="0" fontId="63" fillId="44" borderId="0" xfId="0" applyFont="1" applyFill="1" applyAlignment="1">
      <alignment horizontal="right" vertical="top" wrapText="1"/>
    </xf>
    <xf numFmtId="0" fontId="61" fillId="44" borderId="56" xfId="0" applyFont="1" applyFill="1" applyBorder="1" applyAlignment="1">
      <alignment horizontal="left" vertical="top" wrapText="1"/>
    </xf>
    <xf numFmtId="0" fontId="62" fillId="46" borderId="56" xfId="0" applyFont="1" applyFill="1" applyBorder="1" applyAlignment="1">
      <alignment horizontal="left" vertical="top" wrapText="1"/>
    </xf>
    <xf numFmtId="0" fontId="61" fillId="44" borderId="56" xfId="0" applyFont="1" applyFill="1" applyBorder="1" applyAlignment="1">
      <alignment horizontal="right" vertical="top" wrapText="1"/>
    </xf>
    <xf numFmtId="0" fontId="61" fillId="44" borderId="56" xfId="0" applyFont="1" applyFill="1" applyBorder="1" applyAlignment="1">
      <alignment horizontal="center" vertical="top" wrapText="1"/>
    </xf>
    <xf numFmtId="0" fontId="77" fillId="0" borderId="8" xfId="0" applyFont="1" applyBorder="1" applyAlignment="1">
      <alignment horizontal="center"/>
    </xf>
    <xf numFmtId="0" fontId="77" fillId="0" borderId="9" xfId="0" applyFont="1" applyBorder="1" applyAlignment="1">
      <alignment horizontal="center"/>
    </xf>
    <xf numFmtId="0" fontId="77" fillId="0" borderId="10" xfId="0" applyFont="1" applyBorder="1" applyAlignment="1">
      <alignment horizontal="center"/>
    </xf>
    <xf numFmtId="0" fontId="4" fillId="3" borderId="9" xfId="0" applyFont="1" applyFill="1" applyBorder="1" applyAlignment="1">
      <alignment horizontal="left" vertical="top" wrapText="1"/>
    </xf>
    <xf numFmtId="0" fontId="4" fillId="3" borderId="10" xfId="0" applyFont="1" applyFill="1" applyBorder="1" applyAlignment="1">
      <alignment horizontal="left" vertical="top" wrapText="1"/>
    </xf>
    <xf numFmtId="0" fontId="64" fillId="0" borderId="0" xfId="0" applyFont="1" applyAlignment="1">
      <alignment horizontal="right" vertical="top" wrapText="1"/>
    </xf>
    <xf numFmtId="0" fontId="1" fillId="2" borderId="8" xfId="0" applyFont="1" applyFill="1" applyBorder="1" applyAlignment="1">
      <alignment horizontal="left" vertical="center"/>
    </xf>
    <xf numFmtId="0" fontId="1" fillId="2" borderId="9" xfId="0" applyFont="1" applyFill="1" applyBorder="1" applyAlignment="1">
      <alignment horizontal="left" vertical="center"/>
    </xf>
    <xf numFmtId="0" fontId="1" fillId="2" borderId="8" xfId="0" applyFont="1" applyFill="1" applyBorder="1" applyAlignment="1">
      <alignment horizontal="left" vertical="center" wrapText="1"/>
    </xf>
    <xf numFmtId="0" fontId="1" fillId="2" borderId="9" xfId="0" applyFont="1" applyFill="1" applyBorder="1" applyAlignment="1">
      <alignment horizontal="left" vertical="center" wrapText="1"/>
    </xf>
    <xf numFmtId="0" fontId="61" fillId="44" borderId="0" xfId="0" applyFont="1" applyFill="1" applyAlignment="1">
      <alignment horizontal="center" wrapText="1"/>
    </xf>
    <xf numFmtId="0" fontId="0" fillId="0" borderId="0" xfId="0"/>
    <xf numFmtId="0" fontId="61" fillId="44" borderId="0" xfId="0" applyFont="1" applyFill="1" applyAlignment="1">
      <alignment horizontal="left" vertical="top" wrapText="1"/>
    </xf>
    <xf numFmtId="0" fontId="64" fillId="44" borderId="0" xfId="0" applyFont="1" applyFill="1" applyAlignment="1">
      <alignment horizontal="left" vertical="top" wrapText="1"/>
    </xf>
    <xf numFmtId="0" fontId="63" fillId="48" borderId="56" xfId="0" applyFont="1" applyFill="1" applyBorder="1" applyAlignment="1">
      <alignment horizontal="left" vertical="top" wrapText="1"/>
    </xf>
    <xf numFmtId="168" fontId="63" fillId="47" borderId="56" xfId="0" applyNumberFormat="1" applyFont="1" applyFill="1" applyBorder="1" applyAlignment="1">
      <alignment horizontal="right" vertical="top" wrapText="1"/>
    </xf>
    <xf numFmtId="4" fontId="64" fillId="44" borderId="0" xfId="0" applyNumberFormat="1" applyFont="1" applyFill="1" applyAlignment="1">
      <alignment horizontal="right" vertical="top" wrapText="1"/>
    </xf>
    <xf numFmtId="0" fontId="64" fillId="44" borderId="0" xfId="0" applyFont="1" applyFill="1" applyAlignment="1">
      <alignment horizontal="center" vertical="top" wrapText="1"/>
    </xf>
    <xf numFmtId="4" fontId="82" fillId="51" borderId="8" xfId="0" applyNumberFormat="1" applyFont="1" applyFill="1" applyBorder="1" applyAlignment="1">
      <alignment horizontal="left"/>
    </xf>
    <xf numFmtId="4" fontId="82" fillId="51" borderId="10" xfId="0" applyNumberFormat="1" applyFont="1" applyFill="1" applyBorder="1" applyAlignment="1">
      <alignment horizontal="left"/>
    </xf>
    <xf numFmtId="4" fontId="31" fillId="51" borderId="0" xfId="59" applyNumberFormat="1" applyFont="1" applyFill="1" applyAlignment="1">
      <alignment horizontal="center"/>
    </xf>
    <xf numFmtId="4" fontId="74" fillId="51" borderId="0" xfId="71" applyNumberFormat="1" applyFill="1" applyBorder="1" applyAlignment="1" applyProtection="1">
      <alignment horizontal="center" wrapText="1"/>
    </xf>
    <xf numFmtId="4" fontId="74" fillId="51" borderId="0" xfId="71" applyNumberFormat="1" applyFill="1" applyBorder="1" applyAlignment="1" applyProtection="1">
      <alignment horizontal="center" vertical="center" wrapText="1"/>
    </xf>
    <xf numFmtId="4" fontId="31" fillId="51" borderId="67" xfId="0" applyNumberFormat="1" applyFont="1" applyFill="1" applyBorder="1" applyAlignment="1">
      <alignment horizontal="center"/>
    </xf>
    <xf numFmtId="4" fontId="31" fillId="51" borderId="68" xfId="0" applyNumberFormat="1" applyFont="1" applyFill="1" applyBorder="1" applyAlignment="1">
      <alignment horizontal="center"/>
    </xf>
    <xf numFmtId="4" fontId="31" fillId="51" borderId="70" xfId="0" applyNumberFormat="1" applyFont="1" applyFill="1" applyBorder="1" applyAlignment="1">
      <alignment horizontal="center"/>
    </xf>
    <xf numFmtId="4" fontId="31" fillId="51" borderId="14" xfId="0" applyNumberFormat="1" applyFont="1" applyFill="1" applyBorder="1" applyAlignment="1">
      <alignment horizontal="center"/>
    </xf>
    <xf numFmtId="4" fontId="31" fillId="51" borderId="72" xfId="0" applyNumberFormat="1" applyFont="1" applyFill="1" applyBorder="1" applyAlignment="1">
      <alignment horizontal="center"/>
    </xf>
    <xf numFmtId="4" fontId="31" fillId="51" borderId="73" xfId="0" applyNumberFormat="1" applyFont="1" applyFill="1" applyBorder="1" applyAlignment="1">
      <alignment horizontal="center"/>
    </xf>
    <xf numFmtId="4" fontId="33" fillId="52" borderId="8" xfId="0" applyNumberFormat="1" applyFont="1" applyFill="1" applyBorder="1" applyAlignment="1">
      <alignment horizontal="center"/>
    </xf>
    <xf numFmtId="4" fontId="33" fillId="52" borderId="10" xfId="0" applyNumberFormat="1" applyFont="1" applyFill="1" applyBorder="1" applyAlignment="1">
      <alignment horizontal="center"/>
    </xf>
    <xf numFmtId="4" fontId="33" fillId="52" borderId="8" xfId="0" applyNumberFormat="1" applyFont="1" applyFill="1" applyBorder="1" applyAlignment="1">
      <alignment horizontal="center" vertical="center"/>
    </xf>
    <xf numFmtId="4" fontId="33" fillId="52" borderId="10" xfId="0" applyNumberFormat="1" applyFont="1" applyFill="1" applyBorder="1" applyAlignment="1">
      <alignment horizontal="center" vertical="center"/>
    </xf>
    <xf numFmtId="4" fontId="31" fillId="51" borderId="63" xfId="0" applyNumberFormat="1" applyFont="1" applyFill="1" applyBorder="1" applyAlignment="1">
      <alignment horizontal="center"/>
    </xf>
    <xf numFmtId="4" fontId="31" fillId="51" borderId="0" xfId="0" applyNumberFormat="1" applyFont="1" applyFill="1" applyAlignment="1">
      <alignment horizontal="center"/>
    </xf>
    <xf numFmtId="4" fontId="31" fillId="51" borderId="64" xfId="0" applyNumberFormat="1" applyFont="1" applyFill="1" applyBorder="1" applyAlignment="1">
      <alignment horizontal="center"/>
    </xf>
    <xf numFmtId="4" fontId="74" fillId="51" borderId="66" xfId="71" applyNumberFormat="1" applyFill="1" applyBorder="1" applyAlignment="1" applyProtection="1">
      <alignment horizontal="center" vertical="center" wrapText="1"/>
    </xf>
    <xf numFmtId="4" fontId="79" fillId="51" borderId="6" xfId="0" applyNumberFormat="1" applyFont="1" applyFill="1" applyBorder="1" applyAlignment="1">
      <alignment horizontal="center"/>
    </xf>
    <xf numFmtId="4" fontId="79" fillId="51" borderId="7" xfId="0" applyNumberFormat="1" applyFont="1" applyFill="1" applyBorder="1" applyAlignment="1">
      <alignment horizontal="center"/>
    </xf>
    <xf numFmtId="4" fontId="79" fillId="51" borderId="46" xfId="0" applyNumberFormat="1" applyFont="1" applyFill="1" applyBorder="1" applyAlignment="1">
      <alignment horizontal="center"/>
    </xf>
    <xf numFmtId="4" fontId="80" fillId="56" borderId="50" xfId="0" applyNumberFormat="1" applyFont="1" applyFill="1" applyBorder="1" applyAlignment="1">
      <alignment horizontal="center"/>
    </xf>
    <xf numFmtId="4" fontId="79" fillId="51" borderId="63" xfId="0" applyNumberFormat="1" applyFont="1" applyFill="1" applyBorder="1" applyAlignment="1">
      <alignment horizontal="center"/>
    </xf>
    <xf numFmtId="4" fontId="79" fillId="51" borderId="0" xfId="0" applyNumberFormat="1" applyFont="1" applyFill="1" applyAlignment="1">
      <alignment horizontal="center"/>
    </xf>
    <xf numFmtId="4" fontId="79" fillId="51" borderId="64" xfId="0" applyNumberFormat="1" applyFont="1" applyFill="1" applyBorder="1" applyAlignment="1">
      <alignment horizontal="center"/>
    </xf>
    <xf numFmtId="4" fontId="31" fillId="51" borderId="65" xfId="0" applyNumberFormat="1" applyFont="1" applyFill="1" applyBorder="1" applyAlignment="1">
      <alignment horizontal="center"/>
    </xf>
    <xf numFmtId="4" fontId="31" fillId="51" borderId="66" xfId="0" applyNumberFormat="1" applyFont="1" applyFill="1" applyBorder="1" applyAlignment="1">
      <alignment horizontal="center"/>
    </xf>
    <xf numFmtId="4" fontId="74" fillId="51" borderId="65" xfId="71" applyNumberFormat="1" applyFill="1" applyBorder="1" applyAlignment="1" applyProtection="1">
      <alignment horizontal="center" wrapText="1"/>
    </xf>
    <xf numFmtId="4" fontId="74" fillId="51" borderId="66" xfId="71" applyNumberFormat="1" applyFill="1" applyBorder="1" applyAlignment="1" applyProtection="1">
      <alignment horizontal="center" wrapText="1"/>
    </xf>
    <xf numFmtId="0" fontId="33" fillId="51" borderId="63" xfId="0" applyFont="1" applyFill="1" applyBorder="1" applyAlignment="1">
      <alignment horizontal="center" vertical="center" wrapText="1"/>
    </xf>
    <xf numFmtId="0" fontId="33" fillId="51" borderId="0" xfId="0" applyFont="1" applyFill="1" applyAlignment="1">
      <alignment horizontal="center" vertical="center" wrapText="1"/>
    </xf>
    <xf numFmtId="0" fontId="11" fillId="0" borderId="8" xfId="0" applyFont="1" applyBorder="1" applyAlignment="1">
      <alignment horizontal="center"/>
    </xf>
    <xf numFmtId="0" fontId="11" fillId="0" borderId="9" xfId="0" applyFont="1" applyBorder="1" applyAlignment="1">
      <alignment horizontal="center"/>
    </xf>
    <xf numFmtId="0" fontId="11" fillId="0" borderId="10" xfId="0" applyFont="1" applyBorder="1" applyAlignment="1">
      <alignment horizontal="center"/>
    </xf>
    <xf numFmtId="0" fontId="3" fillId="3" borderId="9" xfId="0" applyFont="1" applyFill="1" applyBorder="1" applyAlignment="1">
      <alignment horizontal="left" vertical="center"/>
    </xf>
    <xf numFmtId="0" fontId="4" fillId="3" borderId="9" xfId="0" applyFont="1" applyFill="1" applyBorder="1" applyAlignment="1">
      <alignment horizontal="left"/>
    </xf>
    <xf numFmtId="0" fontId="4" fillId="3" borderId="9" xfId="0" applyFont="1" applyFill="1" applyBorder="1" applyAlignment="1">
      <alignment horizontal="left" vertical="center"/>
    </xf>
    <xf numFmtId="0" fontId="4" fillId="3" borderId="10" xfId="0" applyFont="1" applyFill="1" applyBorder="1" applyAlignment="1">
      <alignment horizontal="left" vertical="center"/>
    </xf>
    <xf numFmtId="164" fontId="4" fillId="3" borderId="9" xfId="1" applyNumberFormat="1" applyFont="1" applyFill="1" applyBorder="1" applyAlignment="1" applyProtection="1">
      <alignment horizontal="left" vertical="center"/>
    </xf>
    <xf numFmtId="164" fontId="4" fillId="3" borderId="10" xfId="1" applyNumberFormat="1" applyFont="1" applyFill="1" applyBorder="1" applyAlignment="1" applyProtection="1">
      <alignment horizontal="left" vertical="center"/>
    </xf>
    <xf numFmtId="3" fontId="4" fillId="0" borderId="4" xfId="0" applyNumberFormat="1" applyFont="1" applyBorder="1" applyAlignment="1">
      <alignment horizontal="left" wrapText="1"/>
    </xf>
    <xf numFmtId="3" fontId="4" fillId="0" borderId="5" xfId="0" applyNumberFormat="1" applyFont="1" applyBorder="1" applyAlignment="1">
      <alignment horizontal="left" wrapText="1"/>
    </xf>
    <xf numFmtId="3" fontId="4" fillId="0" borderId="14" xfId="0" applyNumberFormat="1" applyFont="1" applyBorder="1" applyAlignment="1">
      <alignment horizontal="left" wrapText="1"/>
    </xf>
    <xf numFmtId="3" fontId="4" fillId="0" borderId="4" xfId="0" applyNumberFormat="1" applyFont="1" applyBorder="1" applyAlignment="1">
      <alignment horizontal="left"/>
    </xf>
    <xf numFmtId="3" fontId="4" fillId="0" borderId="5" xfId="0" applyNumberFormat="1" applyFont="1" applyBorder="1" applyAlignment="1">
      <alignment horizontal="left"/>
    </xf>
    <xf numFmtId="3" fontId="4" fillId="0" borderId="14" xfId="0" applyNumberFormat="1" applyFont="1" applyBorder="1" applyAlignment="1">
      <alignment horizontal="left"/>
    </xf>
    <xf numFmtId="1" fontId="1" fillId="2" borderId="32" xfId="0" applyNumberFormat="1" applyFont="1" applyFill="1" applyBorder="1" applyAlignment="1">
      <alignment horizontal="center" vertical="center" wrapText="1"/>
    </xf>
    <xf numFmtId="1" fontId="1" fillId="2" borderId="0" xfId="0" applyNumberFormat="1" applyFont="1" applyFill="1" applyAlignment="1">
      <alignment horizontal="center" vertical="center" wrapText="1"/>
    </xf>
    <xf numFmtId="2" fontId="4" fillId="3" borderId="9" xfId="1" applyNumberFormat="1" applyFont="1" applyFill="1" applyBorder="1" applyAlignment="1">
      <alignment horizontal="left"/>
    </xf>
    <xf numFmtId="2" fontId="4" fillId="3" borderId="10" xfId="1" applyNumberFormat="1" applyFont="1" applyFill="1" applyBorder="1" applyAlignment="1">
      <alignment horizontal="left"/>
    </xf>
    <xf numFmtId="44" fontId="4" fillId="3" borderId="9" xfId="1" applyFont="1" applyFill="1" applyBorder="1" applyAlignment="1">
      <alignment horizontal="center"/>
    </xf>
    <xf numFmtId="44" fontId="4" fillId="3" borderId="10" xfId="1" applyFont="1" applyFill="1" applyBorder="1" applyAlignment="1">
      <alignment horizontal="center"/>
    </xf>
    <xf numFmtId="1" fontId="1" fillId="2" borderId="2" xfId="0" applyNumberFormat="1" applyFont="1" applyFill="1" applyBorder="1" applyAlignment="1">
      <alignment horizontal="center" vertical="center" wrapText="1"/>
    </xf>
    <xf numFmtId="1" fontId="1" fillId="2" borderId="3" xfId="0" applyNumberFormat="1"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3" fillId="0" borderId="8" xfId="0" applyFont="1" applyBorder="1" applyAlignment="1">
      <alignment horizontal="center"/>
    </xf>
    <xf numFmtId="0" fontId="13" fillId="0" borderId="9" xfId="0" applyFont="1" applyBorder="1" applyAlignment="1">
      <alignment horizontal="center"/>
    </xf>
    <xf numFmtId="0" fontId="13" fillId="0" borderId="10" xfId="0" applyFont="1" applyBorder="1" applyAlignment="1">
      <alignment horizontal="center"/>
    </xf>
    <xf numFmtId="0" fontId="3" fillId="3" borderId="9" xfId="0" applyFont="1" applyFill="1" applyBorder="1" applyAlignment="1">
      <alignment horizontal="left"/>
    </xf>
    <xf numFmtId="0" fontId="1" fillId="2" borderId="8" xfId="0" applyFont="1" applyFill="1" applyBorder="1" applyAlignment="1">
      <alignment horizontal="left" wrapText="1"/>
    </xf>
    <xf numFmtId="0" fontId="1" fillId="2" borderId="9" xfId="0" applyFont="1" applyFill="1" applyBorder="1" applyAlignment="1">
      <alignment horizontal="left" wrapText="1"/>
    </xf>
    <xf numFmtId="0" fontId="4" fillId="3" borderId="9" xfId="0" applyFont="1" applyFill="1" applyBorder="1" applyAlignment="1" applyProtection="1">
      <alignment horizontal="left"/>
      <protection locked="0"/>
    </xf>
  </cellXfs>
  <cellStyles count="72">
    <cellStyle name="20% - Ênfase1" xfId="25" builtinId="30" customBuiltin="1"/>
    <cellStyle name="20% - Ênfase2" xfId="29" builtinId="34" customBuiltin="1"/>
    <cellStyle name="20% - Ênfase3" xfId="33" builtinId="38" customBuiltin="1"/>
    <cellStyle name="20% - Ênfase4" xfId="37" builtinId="42" customBuiltin="1"/>
    <cellStyle name="20% - Ênfase5" xfId="41" builtinId="46" customBuiltin="1"/>
    <cellStyle name="20% - Ênfase6" xfId="45" builtinId="50" customBuiltin="1"/>
    <cellStyle name="40% - Ênfase1" xfId="26" builtinId="31" customBuiltin="1"/>
    <cellStyle name="40% - Ênfase2" xfId="30" builtinId="35" customBuiltin="1"/>
    <cellStyle name="40% - Ênfase3" xfId="34" builtinId="39" customBuiltin="1"/>
    <cellStyle name="40% - Ênfase4" xfId="38" builtinId="43" customBuiltin="1"/>
    <cellStyle name="40% - Ênfase5" xfId="42" builtinId="47" customBuiltin="1"/>
    <cellStyle name="40% - Ênfase6" xfId="46" builtinId="51" customBuiltin="1"/>
    <cellStyle name="60% - Ênfase1" xfId="27" builtinId="32" customBuiltin="1"/>
    <cellStyle name="60% - Ênfase2" xfId="31" builtinId="36" customBuiltin="1"/>
    <cellStyle name="60% - Ênfase3" xfId="35" builtinId="40" customBuiltin="1"/>
    <cellStyle name="60% - Ênfase4" xfId="39" builtinId="44" customBuiltin="1"/>
    <cellStyle name="60% - Ênfase5" xfId="43" builtinId="48" customBuiltin="1"/>
    <cellStyle name="60% - Ênfase6" xfId="47" builtinId="52" customBuiltin="1"/>
    <cellStyle name="Bom" xfId="12" builtinId="26" customBuiltin="1"/>
    <cellStyle name="Cálculo" xfId="17" builtinId="22" customBuiltin="1"/>
    <cellStyle name="Célula de Verificação" xfId="19" builtinId="23" customBuiltin="1"/>
    <cellStyle name="Célula Vinculada" xfId="18" builtinId="24" customBuiltin="1"/>
    <cellStyle name="Ênfase1" xfId="24" builtinId="29" customBuiltin="1"/>
    <cellStyle name="Ênfase2" xfId="28" builtinId="33" customBuiltin="1"/>
    <cellStyle name="Ênfase3" xfId="32" builtinId="37" customBuiltin="1"/>
    <cellStyle name="Ênfase4" xfId="36" builtinId="41" customBuiltin="1"/>
    <cellStyle name="Ênfase5" xfId="40" builtinId="45" customBuiltin="1"/>
    <cellStyle name="Ênfase6" xfId="44" builtinId="49" customBuiltin="1"/>
    <cellStyle name="Entrada" xfId="15" builtinId="20" customBuiltin="1"/>
    <cellStyle name="Hiperlink" xfId="71" builtinId="8"/>
    <cellStyle name="Incorreto" xfId="13" builtinId="27" customBuiltin="1"/>
    <cellStyle name="Moeda" xfId="1" builtinId="4"/>
    <cellStyle name="Moeda 11" xfId="67"/>
    <cellStyle name="Moeda 11 2" xfId="68"/>
    <cellStyle name="Moeda 2" xfId="3"/>
    <cellStyle name="Moeda 2 2" xfId="62"/>
    <cellStyle name="Moeda 5" xfId="53"/>
    <cellStyle name="Neutra" xfId="14" builtinId="28" customBuiltin="1"/>
    <cellStyle name="Normal" xfId="0" builtinId="0"/>
    <cellStyle name="Normal 10 2" xfId="64"/>
    <cellStyle name="Normal 11" xfId="65"/>
    <cellStyle name="Normal 16" xfId="66"/>
    <cellStyle name="Normal 2" xfId="2"/>
    <cellStyle name="Normal 2 2" xfId="4"/>
    <cellStyle name="Normal 2 2 2" xfId="61"/>
    <cellStyle name="Normal 22" xfId="60"/>
    <cellStyle name="Normal 23" xfId="57"/>
    <cellStyle name="Normal 25" xfId="59"/>
    <cellStyle name="Normal 26" xfId="58"/>
    <cellStyle name="Normal 3" xfId="49"/>
    <cellStyle name="Normal 4" xfId="70"/>
    <cellStyle name="Normal 9" xfId="54"/>
    <cellStyle name="Nota" xfId="21" builtinId="10" customBuiltin="1"/>
    <cellStyle name="Porcentagem" xfId="48" builtinId="5"/>
    <cellStyle name="Porcentagem 2" xfId="52"/>
    <cellStyle name="Porcentagem 2 2" xfId="63"/>
    <cellStyle name="Porcentagem 4" xfId="56"/>
    <cellStyle name="Saída" xfId="16" builtinId="21" customBuiltin="1"/>
    <cellStyle name="Separador de milhares 3" xfId="6"/>
    <cellStyle name="Separador de milhares 5" xfId="55"/>
    <cellStyle name="Texto de Aviso" xfId="20" builtinId="11" customBuiltin="1"/>
    <cellStyle name="Texto Explicativo" xfId="22" builtinId="53" customBuiltin="1"/>
    <cellStyle name="Título" xfId="7" builtinId="15" customBuiltin="1"/>
    <cellStyle name="Título 1" xfId="8" builtinId="16" customBuiltin="1"/>
    <cellStyle name="Título 2" xfId="9" builtinId="17" customBuiltin="1"/>
    <cellStyle name="Título 3" xfId="10" builtinId="18" customBuiltin="1"/>
    <cellStyle name="Título 4" xfId="11" builtinId="19" customBuiltin="1"/>
    <cellStyle name="Total" xfId="23" builtinId="25" customBuiltin="1"/>
    <cellStyle name="Vírgula" xfId="69" builtinId="3"/>
    <cellStyle name="Vírgula 2" xfId="5"/>
    <cellStyle name="Vírgula 3" xfId="50"/>
    <cellStyle name="Vírgula 4" xfId="51"/>
  </cellStyles>
  <dxfs count="2">
    <dxf>
      <fill>
        <patternFill>
          <bgColor rgb="FF92D050"/>
        </patternFill>
      </fill>
    </dxf>
    <dxf>
      <fill>
        <patternFill>
          <bgColor theme="5" tint="0.39994506668294322"/>
        </patternFill>
      </fill>
    </dxf>
  </dxfs>
  <tableStyles count="0" defaultTableStyle="TableStyleMedium2" defaultPivotStyle="PivotStyleLight16"/>
  <colors>
    <mruColors>
      <color rgb="FFF7F3D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2.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5.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4.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3.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 Id="rId9"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editAs="oneCell">
    <xdr:from>
      <xdr:col>2</xdr:col>
      <xdr:colOff>2212799</xdr:colOff>
      <xdr:row>108</xdr:row>
      <xdr:rowOff>6185</xdr:rowOff>
    </xdr:from>
    <xdr:to>
      <xdr:col>6</xdr:col>
      <xdr:colOff>443929</xdr:colOff>
      <xdr:row>120</xdr:row>
      <xdr:rowOff>6186</xdr:rowOff>
    </xdr:to>
    <xdr:pic>
      <xdr:nvPicPr>
        <xdr:cNvPr id="2" name="Imagem 1">
          <a:extLst>
            <a:ext uri="{FF2B5EF4-FFF2-40B4-BE49-F238E27FC236}">
              <a16:creationId xmlns:a16="http://schemas.microsoft.com/office/drawing/2014/main" xmlns="" id="{00000000-0008-0000-0600-000002000000}"/>
            </a:ext>
          </a:extLst>
        </xdr:cNvPr>
        <xdr:cNvPicPr>
          <a:picLocks noChangeAspect="1"/>
        </xdr:cNvPicPr>
      </xdr:nvPicPr>
      <xdr:blipFill>
        <a:blip xmlns:r="http://schemas.openxmlformats.org/officeDocument/2006/relationships" r:embed="rId1"/>
        <a:stretch>
          <a:fillRect/>
        </a:stretch>
      </xdr:blipFill>
      <xdr:spPr>
        <a:xfrm>
          <a:off x="3422474" y="30876710"/>
          <a:ext cx="5624851" cy="3086102"/>
        </a:xfrm>
        <a:prstGeom prst="rect">
          <a:avLst/>
        </a:prstGeom>
      </xdr:spPr>
    </xdr:pic>
    <xdr:clientData/>
  </xdr:twoCellAnchor>
  <xdr:twoCellAnchor editAs="oneCell">
    <xdr:from>
      <xdr:col>2</xdr:col>
      <xdr:colOff>2089388</xdr:colOff>
      <xdr:row>123</xdr:row>
      <xdr:rowOff>130138</xdr:rowOff>
    </xdr:from>
    <xdr:to>
      <xdr:col>7</xdr:col>
      <xdr:colOff>156883</xdr:colOff>
      <xdr:row>129</xdr:row>
      <xdr:rowOff>158729</xdr:rowOff>
    </xdr:to>
    <xdr:pic>
      <xdr:nvPicPr>
        <xdr:cNvPr id="3" name="Imagem 2">
          <a:extLst>
            <a:ext uri="{FF2B5EF4-FFF2-40B4-BE49-F238E27FC236}">
              <a16:creationId xmlns:a16="http://schemas.microsoft.com/office/drawing/2014/main" xmlns="" id="{00000000-0008-0000-0600-000003000000}"/>
            </a:ext>
          </a:extLst>
        </xdr:cNvPr>
        <xdr:cNvPicPr>
          <a:picLocks noChangeAspect="1"/>
        </xdr:cNvPicPr>
      </xdr:nvPicPr>
      <xdr:blipFill>
        <a:blip xmlns:r="http://schemas.openxmlformats.org/officeDocument/2006/relationships" r:embed="rId2"/>
        <a:stretch>
          <a:fillRect/>
        </a:stretch>
      </xdr:blipFill>
      <xdr:spPr>
        <a:xfrm>
          <a:off x="3299063" y="35829838"/>
          <a:ext cx="6073537" cy="2886091"/>
        </a:xfrm>
        <a:prstGeom prst="rect">
          <a:avLst/>
        </a:prstGeom>
      </xdr:spPr>
    </xdr:pic>
    <xdr:clientData/>
  </xdr:twoCellAnchor>
  <xdr:twoCellAnchor editAs="oneCell">
    <xdr:from>
      <xdr:col>2</xdr:col>
      <xdr:colOff>2157350</xdr:colOff>
      <xdr:row>134</xdr:row>
      <xdr:rowOff>101437</xdr:rowOff>
    </xdr:from>
    <xdr:to>
      <xdr:col>7</xdr:col>
      <xdr:colOff>75239</xdr:colOff>
      <xdr:row>148</xdr:row>
      <xdr:rowOff>19744</xdr:rowOff>
    </xdr:to>
    <xdr:pic>
      <xdr:nvPicPr>
        <xdr:cNvPr id="4" name="Imagem 3">
          <a:extLst>
            <a:ext uri="{FF2B5EF4-FFF2-40B4-BE49-F238E27FC236}">
              <a16:creationId xmlns:a16="http://schemas.microsoft.com/office/drawing/2014/main" xmlns="" id="{00000000-0008-0000-0600-000004000000}"/>
            </a:ext>
          </a:extLst>
        </xdr:cNvPr>
        <xdr:cNvPicPr>
          <a:picLocks noChangeAspect="1"/>
        </xdr:cNvPicPr>
      </xdr:nvPicPr>
      <xdr:blipFill>
        <a:blip xmlns:r="http://schemas.openxmlformats.org/officeDocument/2006/relationships" r:embed="rId3"/>
        <a:stretch>
          <a:fillRect/>
        </a:stretch>
      </xdr:blipFill>
      <xdr:spPr>
        <a:xfrm>
          <a:off x="3367025" y="40725562"/>
          <a:ext cx="5923931" cy="3518757"/>
        </a:xfrm>
        <a:prstGeom prst="rect">
          <a:avLst/>
        </a:prstGeom>
      </xdr:spPr>
    </xdr:pic>
    <xdr:clientData/>
  </xdr:twoCellAnchor>
  <xdr:twoCellAnchor editAs="oneCell">
    <xdr:from>
      <xdr:col>2</xdr:col>
      <xdr:colOff>2314576</xdr:colOff>
      <xdr:row>33</xdr:row>
      <xdr:rowOff>59873</xdr:rowOff>
    </xdr:from>
    <xdr:to>
      <xdr:col>6</xdr:col>
      <xdr:colOff>414816</xdr:colOff>
      <xdr:row>46</xdr:row>
      <xdr:rowOff>164648</xdr:rowOff>
    </xdr:to>
    <xdr:pic>
      <xdr:nvPicPr>
        <xdr:cNvPr id="5" name="Imagem 4">
          <a:extLst>
            <a:ext uri="{FF2B5EF4-FFF2-40B4-BE49-F238E27FC236}">
              <a16:creationId xmlns:a16="http://schemas.microsoft.com/office/drawing/2014/main" xmlns="" id="{00000000-0008-0000-0600-000005000000}"/>
            </a:ext>
          </a:extLst>
        </xdr:cNvPr>
        <xdr:cNvPicPr>
          <a:picLocks noChangeAspect="1"/>
        </xdr:cNvPicPr>
      </xdr:nvPicPr>
      <xdr:blipFill>
        <a:blip xmlns:r="http://schemas.openxmlformats.org/officeDocument/2006/relationships" r:embed="rId4"/>
        <a:stretch>
          <a:fillRect/>
        </a:stretch>
      </xdr:blipFill>
      <xdr:spPr>
        <a:xfrm>
          <a:off x="3566433" y="9217480"/>
          <a:ext cx="5516133" cy="3465739"/>
        </a:xfrm>
        <a:prstGeom prst="rect">
          <a:avLst/>
        </a:prstGeom>
      </xdr:spPr>
    </xdr:pic>
    <xdr:clientData/>
  </xdr:twoCellAnchor>
  <xdr:twoCellAnchor editAs="oneCell">
    <xdr:from>
      <xdr:col>2</xdr:col>
      <xdr:colOff>1461085</xdr:colOff>
      <xdr:row>10</xdr:row>
      <xdr:rowOff>49625</xdr:rowOff>
    </xdr:from>
    <xdr:to>
      <xdr:col>7</xdr:col>
      <xdr:colOff>555539</xdr:colOff>
      <xdr:row>27</xdr:row>
      <xdr:rowOff>90447</xdr:rowOff>
    </xdr:to>
    <xdr:pic>
      <xdr:nvPicPr>
        <xdr:cNvPr id="6" name="Imagem 5">
          <a:extLst>
            <a:ext uri="{FF2B5EF4-FFF2-40B4-BE49-F238E27FC236}">
              <a16:creationId xmlns:a16="http://schemas.microsoft.com/office/drawing/2014/main" xmlns="" id="{00000000-0008-0000-0600-000006000000}"/>
            </a:ext>
          </a:extLst>
        </xdr:cNvPr>
        <xdr:cNvPicPr>
          <a:picLocks noChangeAspect="1"/>
        </xdr:cNvPicPr>
      </xdr:nvPicPr>
      <xdr:blipFill>
        <a:blip xmlns:r="http://schemas.openxmlformats.org/officeDocument/2006/relationships" r:embed="rId5"/>
        <a:stretch>
          <a:fillRect/>
        </a:stretch>
      </xdr:blipFill>
      <xdr:spPr>
        <a:xfrm>
          <a:off x="2712942" y="2376446"/>
          <a:ext cx="7122668" cy="4435930"/>
        </a:xfrm>
        <a:prstGeom prst="rect">
          <a:avLst/>
        </a:prstGeom>
      </xdr:spPr>
    </xdr:pic>
    <xdr:clientData/>
  </xdr:twoCellAnchor>
  <xdr:twoCellAnchor editAs="oneCell">
    <xdr:from>
      <xdr:col>2</xdr:col>
      <xdr:colOff>1502949</xdr:colOff>
      <xdr:row>53</xdr:row>
      <xdr:rowOff>18409</xdr:rowOff>
    </xdr:from>
    <xdr:to>
      <xdr:col>7</xdr:col>
      <xdr:colOff>553600</xdr:colOff>
      <xdr:row>66</xdr:row>
      <xdr:rowOff>132070</xdr:rowOff>
    </xdr:to>
    <xdr:pic>
      <xdr:nvPicPr>
        <xdr:cNvPr id="7" name="Imagem 6">
          <a:extLst>
            <a:ext uri="{FF2B5EF4-FFF2-40B4-BE49-F238E27FC236}">
              <a16:creationId xmlns:a16="http://schemas.microsoft.com/office/drawing/2014/main" xmlns="" id="{00000000-0008-0000-0600-000007000000}"/>
            </a:ext>
          </a:extLst>
        </xdr:cNvPr>
        <xdr:cNvPicPr>
          <a:picLocks noChangeAspect="1"/>
        </xdr:cNvPicPr>
      </xdr:nvPicPr>
      <xdr:blipFill>
        <a:blip xmlns:r="http://schemas.openxmlformats.org/officeDocument/2006/relationships" r:embed="rId6"/>
        <a:stretch>
          <a:fillRect/>
        </a:stretch>
      </xdr:blipFill>
      <xdr:spPr>
        <a:xfrm>
          <a:off x="2754806" y="14891016"/>
          <a:ext cx="7078865" cy="3474625"/>
        </a:xfrm>
        <a:prstGeom prst="rect">
          <a:avLst/>
        </a:prstGeom>
      </xdr:spPr>
    </xdr:pic>
    <xdr:clientData/>
  </xdr:twoCellAnchor>
  <xdr:twoCellAnchor editAs="oneCell">
    <xdr:from>
      <xdr:col>2</xdr:col>
      <xdr:colOff>1988243</xdr:colOff>
      <xdr:row>70</xdr:row>
      <xdr:rowOff>403411</xdr:rowOff>
    </xdr:from>
    <xdr:to>
      <xdr:col>7</xdr:col>
      <xdr:colOff>92305</xdr:colOff>
      <xdr:row>84</xdr:row>
      <xdr:rowOff>234569</xdr:rowOff>
    </xdr:to>
    <xdr:pic>
      <xdr:nvPicPr>
        <xdr:cNvPr id="8" name="Imagem 7">
          <a:extLst>
            <a:ext uri="{FF2B5EF4-FFF2-40B4-BE49-F238E27FC236}">
              <a16:creationId xmlns:a16="http://schemas.microsoft.com/office/drawing/2014/main" xmlns="" id="{00000000-0008-0000-0600-000008000000}"/>
            </a:ext>
          </a:extLst>
        </xdr:cNvPr>
        <xdr:cNvPicPr>
          <a:picLocks noChangeAspect="1"/>
        </xdr:cNvPicPr>
      </xdr:nvPicPr>
      <xdr:blipFill>
        <a:blip xmlns:r="http://schemas.openxmlformats.org/officeDocument/2006/relationships" r:embed="rId7"/>
        <a:stretch>
          <a:fillRect/>
        </a:stretch>
      </xdr:blipFill>
      <xdr:spPr>
        <a:xfrm>
          <a:off x="3197918" y="19796311"/>
          <a:ext cx="6110104" cy="3793558"/>
        </a:xfrm>
        <a:prstGeom prst="rect">
          <a:avLst/>
        </a:prstGeom>
      </xdr:spPr>
    </xdr:pic>
    <xdr:clientData/>
  </xdr:twoCellAnchor>
  <xdr:twoCellAnchor editAs="oneCell">
    <xdr:from>
      <xdr:col>2</xdr:col>
      <xdr:colOff>1919417</xdr:colOff>
      <xdr:row>89</xdr:row>
      <xdr:rowOff>193976</xdr:rowOff>
    </xdr:from>
    <xdr:to>
      <xdr:col>7</xdr:col>
      <xdr:colOff>0</xdr:colOff>
      <xdr:row>102</xdr:row>
      <xdr:rowOff>185669</xdr:rowOff>
    </xdr:to>
    <xdr:pic>
      <xdr:nvPicPr>
        <xdr:cNvPr id="9" name="Imagem 8">
          <a:extLst>
            <a:ext uri="{FF2B5EF4-FFF2-40B4-BE49-F238E27FC236}">
              <a16:creationId xmlns:a16="http://schemas.microsoft.com/office/drawing/2014/main" xmlns="" id="{00000000-0008-0000-0600-000009000000}"/>
            </a:ext>
          </a:extLst>
        </xdr:cNvPr>
        <xdr:cNvPicPr>
          <a:picLocks noChangeAspect="1"/>
        </xdr:cNvPicPr>
      </xdr:nvPicPr>
      <xdr:blipFill>
        <a:blip xmlns:r="http://schemas.openxmlformats.org/officeDocument/2006/relationships" r:embed="rId8"/>
        <a:stretch>
          <a:fillRect/>
        </a:stretch>
      </xdr:blipFill>
      <xdr:spPr>
        <a:xfrm>
          <a:off x="3129092" y="25654301"/>
          <a:ext cx="6086625" cy="3334968"/>
        </a:xfrm>
        <a:prstGeom prst="rect">
          <a:avLst/>
        </a:prstGeom>
      </xdr:spPr>
    </xdr:pic>
    <xdr:clientData/>
  </xdr:twoCellAnchor>
  <xdr:twoCellAnchor editAs="oneCell">
    <xdr:from>
      <xdr:col>2</xdr:col>
      <xdr:colOff>1546194</xdr:colOff>
      <xdr:row>153</xdr:row>
      <xdr:rowOff>54430</xdr:rowOff>
    </xdr:from>
    <xdr:to>
      <xdr:col>7</xdr:col>
      <xdr:colOff>375940</xdr:colOff>
      <xdr:row>176</xdr:row>
      <xdr:rowOff>37659</xdr:rowOff>
    </xdr:to>
    <xdr:pic>
      <xdr:nvPicPr>
        <xdr:cNvPr id="10" name="Imagem 9">
          <a:extLst>
            <a:ext uri="{FF2B5EF4-FFF2-40B4-BE49-F238E27FC236}">
              <a16:creationId xmlns:a16="http://schemas.microsoft.com/office/drawing/2014/main" xmlns="" id="{00000000-0008-0000-0600-00000A000000}"/>
            </a:ext>
          </a:extLst>
        </xdr:cNvPr>
        <xdr:cNvPicPr>
          <a:picLocks noChangeAspect="1"/>
        </xdr:cNvPicPr>
      </xdr:nvPicPr>
      <xdr:blipFill>
        <a:blip xmlns:r="http://schemas.openxmlformats.org/officeDocument/2006/relationships" r:embed="rId9"/>
        <a:stretch>
          <a:fillRect/>
        </a:stretch>
      </xdr:blipFill>
      <xdr:spPr>
        <a:xfrm>
          <a:off x="2798051" y="46944644"/>
          <a:ext cx="6857960" cy="467769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LEONARDO\01_SEDUC\01_Boletins\Boletim%20Abril%202005_R0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Redefisica\D\backup%20d\BOLETIM\Boletim%20jan05\Modelo%20de%20Or&#231;amento%20boletim%20jan04%20NAO%20MEXER.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ILESERVER\03%20Eng.%20Izaquiel%20Vodzik\Planilha_LICITACON_ponte.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ILESERVER\Secretarias2\03%20Eng.%20Izaquiel%20Vodzik\Planilha_LICITACON_ponte.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ILESERVER\02%20PASTA%20DAS%20GURIAS\Centen&#225;rio\Deck\Publica&#231;&#227;o%20Licita&#231;&#227;o\PO\Planilha_LICITACON%20-%20Espa&#231;os%20tur&#237;stic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um"/>
      <sheetName val="Plan2"/>
      <sheetName val="Plan3"/>
      <sheetName val="cobertura quadra"/>
      <sheetName val="CRON REF"/>
      <sheetName val="base"/>
    </sheetNames>
    <sheetDataSet>
      <sheetData sheetId="0" refreshError="1">
        <row r="3">
          <cell r="A3" t="str">
            <v>Obra :001 -  001</v>
          </cell>
        </row>
        <row r="4">
          <cell r="A4" t="str">
            <v xml:space="preserve">Total da Planilha - </v>
          </cell>
          <cell r="B4" t="str">
            <v>364.742,2448</v>
          </cell>
        </row>
        <row r="5">
          <cell r="A5" t="str">
            <v>Cód. Tarefa</v>
          </cell>
          <cell r="B5" t="str">
            <v>Descrição</v>
          </cell>
          <cell r="C5" t="str">
            <v>Unidade</v>
          </cell>
          <cell r="D5" t="str">
            <v>Valor Unitário</v>
          </cell>
        </row>
        <row r="6">
          <cell r="A6" t="str">
            <v>001</v>
          </cell>
          <cell r="B6" t="str">
            <v>BOLETIM DE REFERÊNCIA DE PREÇOS - ABRIL 2005</v>
          </cell>
          <cell r="D6">
            <v>364742.24479999999</v>
          </cell>
        </row>
        <row r="7">
          <cell r="A7" t="str">
            <v>001.01</v>
          </cell>
          <cell r="B7" t="str">
            <v>DEMOLIÇÃO E RETIRADA</v>
          </cell>
          <cell r="D7">
            <v>1590.6348</v>
          </cell>
        </row>
        <row r="8">
          <cell r="A8" t="str">
            <v>001.01.00020</v>
          </cell>
          <cell r="B8" t="str">
            <v>Demolição de cobertura construída c/telha de barro ou cerâmica</v>
          </cell>
          <cell r="C8" t="str">
            <v>M2</v>
          </cell>
          <cell r="D8">
            <v>2.6091000000000002</v>
          </cell>
        </row>
        <row r="9">
          <cell r="A9" t="str">
            <v>001.01.00040</v>
          </cell>
          <cell r="B9" t="str">
            <v>Demolição de cobertura construída c/telha de cimento amianto, alumínio, plastico e ferro galvanizado</v>
          </cell>
          <cell r="C9" t="str">
            <v>M2</v>
          </cell>
          <cell r="D9">
            <v>1.0871999999999999</v>
          </cell>
        </row>
        <row r="10">
          <cell r="A10" t="str">
            <v>001.01.00060</v>
          </cell>
          <cell r="B10" t="str">
            <v>Demolição de madeiramento de telhado constituído por tesouras (telha de barro)</v>
          </cell>
          <cell r="C10" t="str">
            <v>M2</v>
          </cell>
          <cell r="D10">
            <v>3.9278</v>
          </cell>
        </row>
        <row r="11">
          <cell r="A11" t="str">
            <v>001.01.00080</v>
          </cell>
          <cell r="B11" t="str">
            <v>Demolição de madeiramento de telhado constituído por tesouras (telha de cimento aminato e alumínio)</v>
          </cell>
          <cell r="C11" t="str">
            <v>M2</v>
          </cell>
          <cell r="D11">
            <v>3.3856999999999999</v>
          </cell>
        </row>
        <row r="12">
          <cell r="A12" t="str">
            <v>001.01.00100</v>
          </cell>
          <cell r="B12" t="str">
            <v>Demolição de madeiramento de telhado tipo pontaletados (telhas de barro)</v>
          </cell>
          <cell r="C12" t="str">
            <v>M2</v>
          </cell>
          <cell r="D12">
            <v>2.9251</v>
          </cell>
        </row>
        <row r="13">
          <cell r="A13" t="str">
            <v>001.01.00120</v>
          </cell>
          <cell r="B13" t="str">
            <v>Demolição de madeiramento de telhado tipo pontaletados (telhas de cimento aminato ou alumínio)</v>
          </cell>
          <cell r="C13" t="str">
            <v>M2</v>
          </cell>
          <cell r="D13">
            <v>2.9251</v>
          </cell>
        </row>
        <row r="14">
          <cell r="A14" t="str">
            <v>001.01.00130</v>
          </cell>
          <cell r="B14" t="str">
            <v>Demolição de Ripamento em Cobertura Barro ou Cerâmica</v>
          </cell>
          <cell r="C14" t="str">
            <v>m2</v>
          </cell>
          <cell r="D14">
            <v>0.19040000000000001</v>
          </cell>
        </row>
        <row r="15">
          <cell r="A15" t="str">
            <v>001.01.00140</v>
          </cell>
          <cell r="B15" t="str">
            <v>Demolição de estrutura de ferro  para  telhados</v>
          </cell>
          <cell r="C15" t="str">
            <v>M2</v>
          </cell>
          <cell r="D15">
            <v>8.0597999999999992</v>
          </cell>
        </row>
        <row r="16">
          <cell r="A16" t="str">
            <v>001.01.00160</v>
          </cell>
          <cell r="B16" t="str">
            <v>Retirada de cobertura de madeira - caibros e vigas</v>
          </cell>
          <cell r="C16" t="str">
            <v>ML</v>
          </cell>
          <cell r="D16">
            <v>0.20039999999999999</v>
          </cell>
        </row>
        <row r="17">
          <cell r="A17" t="str">
            <v>001.01.00180</v>
          </cell>
          <cell r="B17" t="str">
            <v>Retirada de cobertura de madeira - ripas</v>
          </cell>
          <cell r="C17" t="str">
            <v>ML</v>
          </cell>
          <cell r="D17">
            <v>0.1002</v>
          </cell>
        </row>
        <row r="18">
          <cell r="A18" t="str">
            <v>001.01.00200</v>
          </cell>
          <cell r="B18" t="str">
            <v>Retirada de cobertura em telhas de barro s/aproveitamento das cumeeiras e espigões</v>
          </cell>
          <cell r="C18" t="str">
            <v>UN</v>
          </cell>
          <cell r="D18">
            <v>0.27660000000000001</v>
          </cell>
        </row>
        <row r="19">
          <cell r="A19" t="str">
            <v>001.01.00220</v>
          </cell>
          <cell r="B19" t="str">
            <v>Retirada de cobertura em telhas de cimento aminato, alumínio, plástico ou ferro galvanizado</v>
          </cell>
          <cell r="C19" t="str">
            <v>UN</v>
          </cell>
          <cell r="D19">
            <v>3.6886000000000001</v>
          </cell>
        </row>
        <row r="20">
          <cell r="A20" t="str">
            <v>001.01.00240</v>
          </cell>
          <cell r="B20" t="str">
            <v>Retirada de cobertura em telhas cerãmicas ( plan , colonial , francesa , etc. )</v>
          </cell>
          <cell r="C20" t="str">
            <v>M2</v>
          </cell>
          <cell r="D20">
            <v>2.4449999999999998</v>
          </cell>
        </row>
        <row r="21">
          <cell r="A21" t="str">
            <v>001.01.00260</v>
          </cell>
          <cell r="B21" t="str">
            <v>Retirada de cobertura em telhas de cimento aminato, alumínio, plástico e c.g.</v>
          </cell>
          <cell r="C21" t="str">
            <v>M2</v>
          </cell>
          <cell r="D21">
            <v>1.3028999999999999</v>
          </cell>
        </row>
        <row r="22">
          <cell r="A22" t="str">
            <v>001.01.00280</v>
          </cell>
          <cell r="B22" t="str">
            <v>Retirada de madeiramento de telhado constituído por tesouras (telha de barro)</v>
          </cell>
          <cell r="C22" t="str">
            <v>M2</v>
          </cell>
          <cell r="D22">
            <v>3.0061</v>
          </cell>
        </row>
        <row r="23">
          <cell r="A23" t="str">
            <v>001.01.00300</v>
          </cell>
          <cell r="B23" t="str">
            <v>Retirada de madeiramento de telhado constituído por tesouras (telha de cimento amianto ou alumínio)</v>
          </cell>
          <cell r="C23" t="str">
            <v>M2</v>
          </cell>
          <cell r="D23">
            <v>2.5051000000000001</v>
          </cell>
        </row>
        <row r="24">
          <cell r="A24" t="str">
            <v>001.01.00320</v>
          </cell>
          <cell r="B24" t="str">
            <v>Retirada de madeiramento de telhado tipo pontaletados (telhas de barro)</v>
          </cell>
          <cell r="C24" t="str">
            <v>M2</v>
          </cell>
          <cell r="D24">
            <v>2.004</v>
          </cell>
        </row>
        <row r="25">
          <cell r="A25" t="str">
            <v>001.01.00340</v>
          </cell>
          <cell r="B25" t="str">
            <v>Retirada de madeiramento de telhado tipo pontaletados (telhas de cimento amianto ou alumínio)</v>
          </cell>
          <cell r="C25" t="str">
            <v>M2</v>
          </cell>
          <cell r="D25">
            <v>1.8036000000000001</v>
          </cell>
        </row>
        <row r="26">
          <cell r="A26" t="str">
            <v>001.01.00360</v>
          </cell>
          <cell r="B26" t="str">
            <v>Retirada de calhas e rufos metálicos</v>
          </cell>
          <cell r="C26" t="str">
            <v>M2</v>
          </cell>
          <cell r="D26">
            <v>3.0522</v>
          </cell>
        </row>
        <row r="27">
          <cell r="A27" t="str">
            <v>001.01.00380</v>
          </cell>
          <cell r="B27" t="str">
            <v>Demolição de revestimento de argamassa de cal e areia (inclusive emboço)</v>
          </cell>
          <cell r="C27" t="str">
            <v>M2</v>
          </cell>
          <cell r="D27">
            <v>1.9035</v>
          </cell>
        </row>
        <row r="28">
          <cell r="A28" t="str">
            <v>001.01.00400</v>
          </cell>
          <cell r="B28" t="str">
            <v>Demolição de revestimento de argamassa mista (inclusive emboço)</v>
          </cell>
          <cell r="C28" t="str">
            <v>M2</v>
          </cell>
          <cell r="D28">
            <v>2.8553000000000002</v>
          </cell>
        </row>
        <row r="29">
          <cell r="A29" t="str">
            <v>001.01.00420</v>
          </cell>
          <cell r="B29" t="str">
            <v>Demolição de revestimento de argamassa de cimento e areia (inclusive emboço)</v>
          </cell>
          <cell r="C29" t="str">
            <v>M2</v>
          </cell>
          <cell r="D29">
            <v>7.3181000000000003</v>
          </cell>
        </row>
        <row r="30">
          <cell r="A30" t="str">
            <v>001.01.00440</v>
          </cell>
          <cell r="B30" t="str">
            <v>Demolição de azulejos pastilas ladrilhos cerâmicos ou base de gres (inclusive emboço)</v>
          </cell>
          <cell r="C30" t="str">
            <v>M2</v>
          </cell>
          <cell r="D30">
            <v>7.0641999999999996</v>
          </cell>
        </row>
        <row r="31">
          <cell r="A31" t="str">
            <v>001.01.00460</v>
          </cell>
          <cell r="B31" t="str">
            <v>Demolição de mármore, pedra ou granito (inclusive emboço)</v>
          </cell>
          <cell r="C31" t="str">
            <v>M2</v>
          </cell>
          <cell r="D31">
            <v>7.0641999999999996</v>
          </cell>
        </row>
        <row r="32">
          <cell r="A32" t="str">
            <v>001.01.00480</v>
          </cell>
          <cell r="B32" t="str">
            <v>Demolição de quadro negro</v>
          </cell>
          <cell r="C32" t="str">
            <v>M2</v>
          </cell>
          <cell r="D32">
            <v>7.0641999999999996</v>
          </cell>
        </row>
        <row r="33">
          <cell r="A33" t="str">
            <v>001.01.00500</v>
          </cell>
          <cell r="B33" t="str">
            <v>Retirada de revestimento com mármore, pedra ou granito (inclusive emboço)</v>
          </cell>
          <cell r="C33" t="str">
            <v>M2</v>
          </cell>
          <cell r="D33">
            <v>6.5143000000000004</v>
          </cell>
        </row>
        <row r="34">
          <cell r="A34" t="str">
            <v>001.01.00520</v>
          </cell>
          <cell r="B34" t="str">
            <v>Demolição de forro de estuque (inclusive entarugamento de madeira)</v>
          </cell>
          <cell r="C34" t="str">
            <v>M2</v>
          </cell>
          <cell r="D34">
            <v>2.0588000000000002</v>
          </cell>
        </row>
        <row r="35">
          <cell r="A35" t="str">
            <v>001.01.00540</v>
          </cell>
          <cell r="B35" t="str">
            <v>Demolição de forro de madeira ou de gesso (incluso entarugamento)</v>
          </cell>
          <cell r="C35" t="str">
            <v>M2</v>
          </cell>
          <cell r="D35">
            <v>1.7394000000000001</v>
          </cell>
        </row>
        <row r="36">
          <cell r="A36" t="str">
            <v>001.01.00560</v>
          </cell>
          <cell r="B36" t="str">
            <v>Demolição somente das tábuas ou chapas de madeira ou de gesso</v>
          </cell>
          <cell r="C36" t="str">
            <v>M2</v>
          </cell>
          <cell r="D36">
            <v>2.6091000000000002</v>
          </cell>
        </row>
        <row r="37">
          <cell r="A37" t="str">
            <v>001.01.00580</v>
          </cell>
          <cell r="B37" t="str">
            <v>Demolição de lambris de madeira inclusive entarugamento</v>
          </cell>
          <cell r="C37" t="str">
            <v>M2</v>
          </cell>
          <cell r="D37">
            <v>7.0641999999999996</v>
          </cell>
        </row>
        <row r="38">
          <cell r="A38" t="str">
            <v>001.01.00600</v>
          </cell>
          <cell r="B38" t="str">
            <v>Demolição somente de chapas ou placas de lambris ou madeira</v>
          </cell>
          <cell r="C38" t="str">
            <v>M2</v>
          </cell>
          <cell r="D38">
            <v>4.3993000000000002</v>
          </cell>
        </row>
        <row r="39">
          <cell r="A39" t="str">
            <v>001.01.00620</v>
          </cell>
          <cell r="B39" t="str">
            <v>Retirada de todo o forro inclusive vigas e sarrafos</v>
          </cell>
          <cell r="C39" t="str">
            <v>M2</v>
          </cell>
          <cell r="D39">
            <v>9.2608999999999995</v>
          </cell>
        </row>
        <row r="40">
          <cell r="A40" t="str">
            <v>001.01.00640</v>
          </cell>
          <cell r="B40" t="str">
            <v>Retirada de todos os lambris inclusive caibros e sarrafos</v>
          </cell>
          <cell r="C40" t="str">
            <v>M2</v>
          </cell>
          <cell r="D40">
            <v>9.2608999999999995</v>
          </cell>
        </row>
        <row r="41">
          <cell r="A41" t="str">
            <v>001.01.00660</v>
          </cell>
          <cell r="B41" t="str">
            <v>Demolição de alvenaria de tijolos maciços</v>
          </cell>
          <cell r="C41" t="str">
            <v>M3</v>
          </cell>
          <cell r="D41">
            <v>17.935300000000002</v>
          </cell>
        </row>
        <row r="42">
          <cell r="A42" t="str">
            <v>001.01.00680</v>
          </cell>
          <cell r="B42" t="str">
            <v>Retirada de alvenaria de tijolos maciços</v>
          </cell>
          <cell r="C42" t="str">
            <v>M3</v>
          </cell>
          <cell r="D42">
            <v>33.967100000000002</v>
          </cell>
        </row>
        <row r="43">
          <cell r="A43" t="str">
            <v>001.01.00700</v>
          </cell>
          <cell r="B43" t="str">
            <v>Demolição de alvenaria de tijolos cerâmicos</v>
          </cell>
          <cell r="C43" t="str">
            <v>M3</v>
          </cell>
          <cell r="D43">
            <v>13.045400000000001</v>
          </cell>
        </row>
        <row r="44">
          <cell r="A44" t="str">
            <v>001.01.00720</v>
          </cell>
          <cell r="B44" t="str">
            <v>Demolição de alvenaria de blocos de concreto</v>
          </cell>
          <cell r="C44" t="str">
            <v>M3</v>
          </cell>
          <cell r="D44">
            <v>13.045400000000001</v>
          </cell>
        </row>
        <row r="45">
          <cell r="A45" t="str">
            <v>001.01.00740</v>
          </cell>
          <cell r="B45" t="str">
            <v>Retirada de alvenaria de blocos de concreto</v>
          </cell>
          <cell r="C45" t="str">
            <v>M3</v>
          </cell>
          <cell r="D45">
            <v>26.090800000000002</v>
          </cell>
        </row>
        <row r="46">
          <cell r="A46" t="str">
            <v>001.01.00760</v>
          </cell>
          <cell r="B46" t="str">
            <v>Demolição de alvenaria de pedra</v>
          </cell>
          <cell r="C46" t="str">
            <v>M3</v>
          </cell>
          <cell r="D46">
            <v>33.1633</v>
          </cell>
        </row>
        <row r="47">
          <cell r="A47" t="str">
            <v>001.01.00780</v>
          </cell>
          <cell r="B47" t="str">
            <v>Retirada de alvenaria de pedra</v>
          </cell>
          <cell r="C47" t="str">
            <v>M3</v>
          </cell>
          <cell r="D47">
            <v>37.511800000000001</v>
          </cell>
        </row>
        <row r="48">
          <cell r="A48" t="str">
            <v>001.01.00800</v>
          </cell>
          <cell r="B48" t="str">
            <v>Demolição de alvenaria de placas de concreto celular</v>
          </cell>
          <cell r="C48" t="str">
            <v>M3</v>
          </cell>
          <cell r="D48">
            <v>7.6139999999999999</v>
          </cell>
        </row>
        <row r="49">
          <cell r="A49" t="str">
            <v>001.01.00820</v>
          </cell>
          <cell r="B49" t="str">
            <v>Retirada de alvenaria de placas de concreto celular</v>
          </cell>
          <cell r="C49" t="str">
            <v>M3</v>
          </cell>
          <cell r="D49">
            <v>13.028600000000001</v>
          </cell>
        </row>
        <row r="50">
          <cell r="A50" t="str">
            <v>001.01.00840</v>
          </cell>
          <cell r="B50" t="str">
            <v>Demolição de alvenaria de adobo</v>
          </cell>
          <cell r="C50" t="str">
            <v>M3</v>
          </cell>
          <cell r="D50">
            <v>19.035</v>
          </cell>
        </row>
        <row r="51">
          <cell r="A51" t="str">
            <v>001.01.00860</v>
          </cell>
          <cell r="B51" t="str">
            <v>Demolição de elemento vazado</v>
          </cell>
          <cell r="C51" t="str">
            <v>M2</v>
          </cell>
          <cell r="D51">
            <v>24.4664</v>
          </cell>
        </row>
        <row r="52">
          <cell r="A52" t="str">
            <v>001.01.00880</v>
          </cell>
          <cell r="B52" t="str">
            <v>Demolição inclusive entarugamento de paredes divisórias de tábuas e chapas</v>
          </cell>
          <cell r="C52" t="str">
            <v>M2</v>
          </cell>
          <cell r="D52">
            <v>3.8069999999999999</v>
          </cell>
        </row>
        <row r="53">
          <cell r="A53" t="str">
            <v>001.01.00900</v>
          </cell>
          <cell r="B53" t="str">
            <v>Demolição apenas das tábuas ou chapas das paredes divisórias</v>
          </cell>
          <cell r="C53" t="str">
            <v>M2</v>
          </cell>
          <cell r="D53">
            <v>2.6648999999999998</v>
          </cell>
        </row>
        <row r="54">
          <cell r="A54" t="str">
            <v>001.01.00920</v>
          </cell>
          <cell r="B54" t="str">
            <v>Retirada de divisória tipo naval</v>
          </cell>
          <cell r="C54" t="str">
            <v>m2</v>
          </cell>
          <cell r="D54">
            <v>1.5227999999999999</v>
          </cell>
        </row>
        <row r="55">
          <cell r="A55" t="str">
            <v>001.01.00940</v>
          </cell>
          <cell r="B55" t="str">
            <v>Demolição de alvenaria de fundação de tijolos maciços inclusive escavações necessárias</v>
          </cell>
          <cell r="C55" t="str">
            <v>M3</v>
          </cell>
          <cell r="D55">
            <v>67.934200000000004</v>
          </cell>
        </row>
        <row r="56">
          <cell r="A56" t="str">
            <v>001.01.00960</v>
          </cell>
          <cell r="B56" t="str">
            <v>Demolição de alvenaria de fundações de pedra</v>
          </cell>
          <cell r="C56" t="str">
            <v>M3</v>
          </cell>
          <cell r="D56">
            <v>34.262999999999998</v>
          </cell>
        </row>
        <row r="57">
          <cell r="A57" t="str">
            <v>001.01.00980</v>
          </cell>
          <cell r="B57" t="str">
            <v>Demolição de concreto simples em fundação</v>
          </cell>
          <cell r="C57" t="str">
            <v>M3</v>
          </cell>
          <cell r="D57">
            <v>58.915799999999997</v>
          </cell>
        </row>
        <row r="58">
          <cell r="A58" t="str">
            <v>001.01.01000</v>
          </cell>
          <cell r="B58" t="str">
            <v>Demolição de concreto armado em fundações</v>
          </cell>
          <cell r="C58" t="str">
            <v>M3</v>
          </cell>
          <cell r="D58">
            <v>150.42070000000001</v>
          </cell>
        </row>
        <row r="59">
          <cell r="A59" t="str">
            <v>001.01.01020</v>
          </cell>
          <cell r="B59" t="str">
            <v>Demolição de concreto simples acima do embasamento</v>
          </cell>
          <cell r="C59" t="str">
            <v>M3</v>
          </cell>
          <cell r="D59">
            <v>48.915999999999997</v>
          </cell>
        </row>
        <row r="60">
          <cell r="A60" t="str">
            <v>001.01.01040</v>
          </cell>
          <cell r="B60" t="str">
            <v>Demolição de concreto armado acima do embasamento</v>
          </cell>
          <cell r="C60" t="str">
            <v>M3</v>
          </cell>
          <cell r="D60">
            <v>135.1079</v>
          </cell>
        </row>
        <row r="61">
          <cell r="A61" t="str">
            <v>001.01.01042</v>
          </cell>
          <cell r="B61" t="str">
            <v>Rasgo em piso de concreto simples 7.00 x 7.00 cm para passagem de tubulação, utilizando máquina corta piso manual com disco diamantado</v>
          </cell>
          <cell r="C61" t="str">
            <v>ml</v>
          </cell>
          <cell r="D61">
            <v>3.4912999999999998</v>
          </cell>
        </row>
        <row r="62">
          <cell r="A62" t="str">
            <v>001.01.01045</v>
          </cell>
          <cell r="B62" t="str">
            <v>Rasgo em piso de concreto simples 10.00 x 7.00 cm para passagem de tubulação, utilizando máquina corta piso manual com disco diamantado</v>
          </cell>
          <cell r="C62" t="str">
            <v>ml</v>
          </cell>
          <cell r="D62">
            <v>4.4429999999999996</v>
          </cell>
        </row>
        <row r="63">
          <cell r="A63" t="str">
            <v>001.01.01050</v>
          </cell>
          <cell r="B63" t="str">
            <v>Rasgo em piso de concreto simples 15.00 x 7.00 cm para passagem de tubulação, utilizando máquina corta piso manual com disco diamantado</v>
          </cell>
          <cell r="C63" t="str">
            <v>ml</v>
          </cell>
          <cell r="D63">
            <v>6.3464999999999998</v>
          </cell>
        </row>
        <row r="64">
          <cell r="A64" t="str">
            <v>001.01.01060</v>
          </cell>
          <cell r="B64" t="str">
            <v>Demolição de assoalhos de tábuas incl.rodapés e cordões</v>
          </cell>
          <cell r="C64" t="str">
            <v>M2</v>
          </cell>
          <cell r="D64">
            <v>6.8522999999999996</v>
          </cell>
        </row>
        <row r="65">
          <cell r="A65" t="str">
            <v>001.01.01080</v>
          </cell>
          <cell r="B65" t="str">
            <v>Demolição de assoalhos de tábuas apenas das tábuas</v>
          </cell>
          <cell r="C65" t="str">
            <v>M2</v>
          </cell>
          <cell r="D65">
            <v>2.7408999999999999</v>
          </cell>
        </row>
        <row r="66">
          <cell r="A66" t="str">
            <v>001.01.01100</v>
          </cell>
          <cell r="B66" t="str">
            <v>Retirada de todo piso assoalho de tábuas inclusive vigamento de peróba</v>
          </cell>
          <cell r="C66" t="str">
            <v>M2</v>
          </cell>
          <cell r="D66">
            <v>11.176299999999999</v>
          </cell>
        </row>
        <row r="67">
          <cell r="A67" t="str">
            <v>001.01.01120</v>
          </cell>
          <cell r="B67" t="str">
            <v>Demolição de pisos de tacos madeira inclusive argamassa de assentamento</v>
          </cell>
          <cell r="C67" t="str">
            <v>M2</v>
          </cell>
          <cell r="D67">
            <v>8.3957999999999995</v>
          </cell>
        </row>
        <row r="68">
          <cell r="A68" t="str">
            <v>001.01.01140</v>
          </cell>
          <cell r="B68" t="str">
            <v>Retirada de pisos de tacos madeira inclusive argamassa de assentamento</v>
          </cell>
          <cell r="C68" t="str">
            <v>M2</v>
          </cell>
          <cell r="D68">
            <v>10.020200000000001</v>
          </cell>
        </row>
        <row r="69">
          <cell r="A69" t="str">
            <v>001.01.01160</v>
          </cell>
          <cell r="B69" t="str">
            <v>Demolição de rodapé de madeira</v>
          </cell>
          <cell r="C69" t="str">
            <v>ML</v>
          </cell>
          <cell r="D69">
            <v>0.30459999999999998</v>
          </cell>
        </row>
        <row r="70">
          <cell r="A70" t="str">
            <v>001.01.01180</v>
          </cell>
          <cell r="B70" t="str">
            <v>Retirada de rodapé de madeira</v>
          </cell>
          <cell r="C70" t="str">
            <v>ML</v>
          </cell>
          <cell r="D70">
            <v>0.48730000000000001</v>
          </cell>
        </row>
        <row r="71">
          <cell r="A71" t="str">
            <v>001.01.01200</v>
          </cell>
          <cell r="B71" t="str">
            <v>Demolição de pisos de ladrilhos em geral</v>
          </cell>
          <cell r="C71" t="str">
            <v>M2</v>
          </cell>
          <cell r="D71">
            <v>3.0438999999999998</v>
          </cell>
        </row>
        <row r="72">
          <cell r="A72" t="str">
            <v>001.01.01220</v>
          </cell>
          <cell r="B72" t="str">
            <v>Demolição de ladrilhos em geral sobre base ou lastro de concreto</v>
          </cell>
          <cell r="C72" t="str">
            <v>M2</v>
          </cell>
          <cell r="D72">
            <v>6.0877999999999997</v>
          </cell>
        </row>
        <row r="73">
          <cell r="A73" t="str">
            <v>001.01.01240</v>
          </cell>
          <cell r="B73" t="str">
            <v>Demolição de pisos de granilite ou cimentado</v>
          </cell>
          <cell r="C73" t="str">
            <v>M2</v>
          </cell>
          <cell r="D73">
            <v>1.1307</v>
          </cell>
        </row>
        <row r="74">
          <cell r="A74" t="str">
            <v>001.01.01260</v>
          </cell>
          <cell r="B74" t="str">
            <v>Retirada de pavimentação em paralelepípedo</v>
          </cell>
          <cell r="C74" t="str">
            <v>M2</v>
          </cell>
          <cell r="D74">
            <v>3.4788000000000001</v>
          </cell>
        </row>
        <row r="75">
          <cell r="A75" t="str">
            <v>001.01.01280</v>
          </cell>
          <cell r="B75" t="str">
            <v>Demolição de pavimentação asfáltica p/processo manual</v>
          </cell>
          <cell r="C75" t="str">
            <v>M2</v>
          </cell>
          <cell r="D75">
            <v>5.7104999999999997</v>
          </cell>
        </row>
        <row r="76">
          <cell r="A76" t="str">
            <v>001.01.01300</v>
          </cell>
          <cell r="B76" t="str">
            <v>Demolição de pisos cimentados sobre base ou lastro concreto</v>
          </cell>
          <cell r="C76" t="str">
            <v>M2</v>
          </cell>
          <cell r="D76">
            <v>5.6529999999999996</v>
          </cell>
        </row>
        <row r="77">
          <cell r="A77" t="str">
            <v>001.01.01320</v>
          </cell>
          <cell r="B77" t="str">
            <v>Demolição de lastro de concreto</v>
          </cell>
          <cell r="C77" t="str">
            <v>M2</v>
          </cell>
          <cell r="D77">
            <v>3.0438999999999998</v>
          </cell>
        </row>
        <row r="78">
          <cell r="A78" t="str">
            <v>001.01.01340</v>
          </cell>
          <cell r="B78" t="str">
            <v>Retirada de vidros inteiros</v>
          </cell>
          <cell r="C78" t="str">
            <v>M2</v>
          </cell>
          <cell r="D78">
            <v>2.3028</v>
          </cell>
        </row>
        <row r="79">
          <cell r="A79" t="str">
            <v>001.01.01360</v>
          </cell>
          <cell r="B79" t="str">
            <v>Retirada de esquadrias de madeira inclusive batente</v>
          </cell>
          <cell r="C79" t="str">
            <v>M2</v>
          </cell>
          <cell r="D79">
            <v>3.4788000000000001</v>
          </cell>
        </row>
        <row r="80">
          <cell r="A80" t="str">
            <v>001.01.01380</v>
          </cell>
          <cell r="B80" t="str">
            <v>Retirada de esquadrias metálicas</v>
          </cell>
          <cell r="C80" t="str">
            <v>M2</v>
          </cell>
          <cell r="D80">
            <v>4.5599999999999996</v>
          </cell>
        </row>
        <row r="81">
          <cell r="A81" t="str">
            <v>001.01.01400</v>
          </cell>
          <cell r="B81" t="str">
            <v>Retirada de fechaduras</v>
          </cell>
          <cell r="C81" t="str">
            <v>UN</v>
          </cell>
          <cell r="D81">
            <v>2.3028</v>
          </cell>
        </row>
        <row r="82">
          <cell r="A82" t="str">
            <v>001.01.01420</v>
          </cell>
          <cell r="B82" t="str">
            <v>Retirada de esquadria de madeira, somente as folhas</v>
          </cell>
          <cell r="C82" t="str">
            <v>M2</v>
          </cell>
          <cell r="D82">
            <v>1.5441</v>
          </cell>
        </row>
        <row r="83">
          <cell r="A83" t="str">
            <v>001.01.01440</v>
          </cell>
          <cell r="B83" t="str">
            <v>Retirada de aparelhos de louça ou ferro sanitário</v>
          </cell>
          <cell r="C83" t="str">
            <v>UN</v>
          </cell>
          <cell r="D83">
            <v>8.3524999999999991</v>
          </cell>
        </row>
        <row r="84">
          <cell r="A84" t="str">
            <v>001.01.01460</v>
          </cell>
          <cell r="B84" t="str">
            <v>Retirada de caixa dágua pré fabricada</v>
          </cell>
          <cell r="C84" t="str">
            <v>UN</v>
          </cell>
          <cell r="D84">
            <v>13.9208</v>
          </cell>
        </row>
        <row r="85">
          <cell r="A85" t="str">
            <v>001.01.01480</v>
          </cell>
          <cell r="B85" t="str">
            <v>Demolição de tubulação de ferro galvanizado até 2 pol</v>
          </cell>
          <cell r="C85" t="str">
            <v>ML</v>
          </cell>
          <cell r="D85">
            <v>1.6705000000000001</v>
          </cell>
        </row>
        <row r="86">
          <cell r="A86" t="str">
            <v>001.01.01500</v>
          </cell>
          <cell r="B86" t="str">
            <v>Demolição de tubulação de ferro galvanizado acima de 2 pol</v>
          </cell>
          <cell r="C86" t="str">
            <v>ML</v>
          </cell>
          <cell r="D86">
            <v>2.7841999999999998</v>
          </cell>
        </row>
        <row r="87">
          <cell r="A87" t="str">
            <v>001.01.01520</v>
          </cell>
          <cell r="B87" t="str">
            <v>Retirada de tubo de ferro galvanizado até 2 pol</v>
          </cell>
          <cell r="C87" t="str">
            <v>ML</v>
          </cell>
          <cell r="D87">
            <v>2.7841999999999998</v>
          </cell>
        </row>
        <row r="88">
          <cell r="A88" t="str">
            <v>001.01.01540</v>
          </cell>
          <cell r="B88" t="str">
            <v>Retirada de tubo de ferro galvanizado acima de 2 pol</v>
          </cell>
          <cell r="C88" t="str">
            <v>ML</v>
          </cell>
          <cell r="D88">
            <v>3.3410000000000002</v>
          </cell>
        </row>
        <row r="89">
          <cell r="A89" t="str">
            <v>001.01.01560</v>
          </cell>
          <cell r="B89" t="str">
            <v>Demolição de tubo de f.f.ate 3 pol</v>
          </cell>
          <cell r="C89" t="str">
            <v>ML</v>
          </cell>
          <cell r="D89">
            <v>1.6705000000000001</v>
          </cell>
        </row>
        <row r="90">
          <cell r="A90" t="str">
            <v>001.01.01580</v>
          </cell>
          <cell r="B90" t="str">
            <v>Demolição de tubo de f.f.acima 3 pol</v>
          </cell>
          <cell r="C90" t="str">
            <v>ML</v>
          </cell>
          <cell r="D90">
            <v>2.7841999999999998</v>
          </cell>
        </row>
        <row r="91">
          <cell r="A91" t="str">
            <v>001.01.01600</v>
          </cell>
          <cell r="B91" t="str">
            <v>Retirada de tubo de f.f.ate 3 pol</v>
          </cell>
          <cell r="C91" t="str">
            <v>ML</v>
          </cell>
          <cell r="D91">
            <v>2.7841999999999998</v>
          </cell>
        </row>
        <row r="92">
          <cell r="A92" t="str">
            <v>001.01.01620</v>
          </cell>
          <cell r="B92" t="str">
            <v>Retirada de tubo de f.f.acima de 3 pol</v>
          </cell>
          <cell r="C92" t="str">
            <v>ML</v>
          </cell>
          <cell r="D92">
            <v>3.3410000000000002</v>
          </cell>
        </row>
        <row r="93">
          <cell r="A93" t="str">
            <v>001.01.01640</v>
          </cell>
          <cell r="B93" t="str">
            <v>Demolição de tubo de barro ou c.a.ate 3 pol</v>
          </cell>
          <cell r="C93" t="str">
            <v>ML</v>
          </cell>
          <cell r="D93">
            <v>1.1136999999999999</v>
          </cell>
        </row>
        <row r="94">
          <cell r="A94" t="str">
            <v>001.01.01660</v>
          </cell>
          <cell r="B94" t="str">
            <v>Demolição de tubo de barro ou c.a.acima de 3 pol</v>
          </cell>
          <cell r="C94" t="str">
            <v>ML</v>
          </cell>
          <cell r="D94">
            <v>1.6705000000000001</v>
          </cell>
        </row>
        <row r="95">
          <cell r="A95" t="str">
            <v>001.01.01680</v>
          </cell>
          <cell r="B95" t="str">
            <v>Retirada de tubos de barro ou cimento amianto até 3 pol</v>
          </cell>
          <cell r="C95" t="str">
            <v>ML</v>
          </cell>
          <cell r="D95">
            <v>3.3410000000000002</v>
          </cell>
        </row>
        <row r="96">
          <cell r="A96" t="str">
            <v>001.01.01700</v>
          </cell>
          <cell r="B96" t="str">
            <v>Retirada de tubos de barro ou cimento amianto acima de 3 pol</v>
          </cell>
          <cell r="C96" t="str">
            <v>ML</v>
          </cell>
          <cell r="D96">
            <v>3.8978000000000002</v>
          </cell>
        </row>
        <row r="97">
          <cell r="A97" t="str">
            <v>001.01.01720</v>
          </cell>
          <cell r="B97" t="str">
            <v>Retirada de registro ate 2 pol</v>
          </cell>
          <cell r="C97" t="str">
            <v>UN</v>
          </cell>
          <cell r="D97">
            <v>6.1250999999999998</v>
          </cell>
        </row>
        <row r="98">
          <cell r="A98" t="str">
            <v>001.01.01740</v>
          </cell>
          <cell r="B98" t="str">
            <v>Retirada de calhas e condutores</v>
          </cell>
          <cell r="C98" t="str">
            <v>ML</v>
          </cell>
          <cell r="D98">
            <v>1.2209000000000001</v>
          </cell>
        </row>
        <row r="99">
          <cell r="A99" t="str">
            <v>001.01.01760</v>
          </cell>
          <cell r="B99" t="str">
            <v>Execução de desentupimento de esgoto</v>
          </cell>
          <cell r="C99" t="str">
            <v>ML</v>
          </cell>
          <cell r="D99">
            <v>2.0348000000000002</v>
          </cell>
        </row>
        <row r="100">
          <cell r="A100" t="str">
            <v>001.01.01780</v>
          </cell>
          <cell r="B100" t="str">
            <v>Retirada de caixa de descarga</v>
          </cell>
          <cell r="C100" t="str">
            <v>UN</v>
          </cell>
          <cell r="D100">
            <v>5.3921999999999999</v>
          </cell>
        </row>
        <row r="101">
          <cell r="A101" t="str">
            <v>001.01.01800</v>
          </cell>
          <cell r="B101" t="str">
            <v>Retirada de bancadas, balcões ou pias (aço,granilite,ardósia,etc)</v>
          </cell>
          <cell r="C101" t="str">
            <v>M2</v>
          </cell>
          <cell r="D101">
            <v>9.2216000000000005</v>
          </cell>
        </row>
        <row r="102">
          <cell r="A102" t="str">
            <v>001.01.01820</v>
          </cell>
          <cell r="B102" t="str">
            <v>Demolição de quadro de luz e força</v>
          </cell>
          <cell r="C102" t="str">
            <v>UN</v>
          </cell>
          <cell r="D102">
            <v>13.9208</v>
          </cell>
        </row>
        <row r="103">
          <cell r="A103" t="str">
            <v>001.01.01840</v>
          </cell>
          <cell r="B103" t="str">
            <v>Retirada de quadro de luz e força</v>
          </cell>
          <cell r="C103" t="str">
            <v>UN</v>
          </cell>
          <cell r="D103">
            <v>19.489100000000001</v>
          </cell>
        </row>
        <row r="104">
          <cell r="A104" t="str">
            <v>001.01.01860</v>
          </cell>
          <cell r="B104" t="str">
            <v>Retirada de aparelhos incandecentes</v>
          </cell>
          <cell r="C104" t="str">
            <v>UN</v>
          </cell>
          <cell r="D104">
            <v>0.55679999999999996</v>
          </cell>
        </row>
        <row r="105">
          <cell r="A105" t="str">
            <v>001.01.01880</v>
          </cell>
          <cell r="B105" t="str">
            <v>Retirada de aparelhos fluorescentes</v>
          </cell>
          <cell r="C105" t="str">
            <v>UN</v>
          </cell>
          <cell r="D105">
            <v>2.2273000000000001</v>
          </cell>
        </row>
        <row r="106">
          <cell r="A106" t="str">
            <v>001.01.01900</v>
          </cell>
          <cell r="B106" t="str">
            <v>Demolição de tubulação elétrica ate 2.00 pol</v>
          </cell>
          <cell r="C106" t="str">
            <v>ML</v>
          </cell>
          <cell r="D106">
            <v>1.6705000000000001</v>
          </cell>
        </row>
        <row r="107">
          <cell r="A107" t="str">
            <v>001.01.01920</v>
          </cell>
          <cell r="B107" t="str">
            <v>Demolição de tubulação elétrica acima de 2.00 pol</v>
          </cell>
          <cell r="C107" t="str">
            <v>ML</v>
          </cell>
          <cell r="D107">
            <v>2.7841999999999998</v>
          </cell>
        </row>
        <row r="108">
          <cell r="A108" t="str">
            <v>001.01.01940</v>
          </cell>
          <cell r="B108" t="str">
            <v>Retirada de fiação (até cabo n.2 awg)</v>
          </cell>
          <cell r="C108" t="str">
            <v>ML</v>
          </cell>
          <cell r="D108">
            <v>0.1114</v>
          </cell>
        </row>
        <row r="109">
          <cell r="A109" t="str">
            <v>001.01.01960</v>
          </cell>
          <cell r="B109" t="str">
            <v>Retirada de fiação (do cabo 1/0 ate 4/0 awg)</v>
          </cell>
          <cell r="C109" t="str">
            <v>ML</v>
          </cell>
          <cell r="D109">
            <v>0.22270000000000001</v>
          </cell>
        </row>
        <row r="110">
          <cell r="A110" t="str">
            <v>001.01.01980</v>
          </cell>
          <cell r="B110" t="str">
            <v>Retirada de interruptores, tomadas, campainhas, etc. (inclusive, condutores e caixas)</v>
          </cell>
          <cell r="C110" t="str">
            <v>UN</v>
          </cell>
          <cell r="D110">
            <v>0.1114</v>
          </cell>
        </row>
        <row r="111">
          <cell r="A111" t="str">
            <v>001.01.02000</v>
          </cell>
          <cell r="B111" t="str">
            <v>Retirada de postes de madeira ou concreto ate 11.00 m</v>
          </cell>
          <cell r="C111" t="str">
            <v>UN</v>
          </cell>
          <cell r="D111">
            <v>17.455300000000001</v>
          </cell>
        </row>
        <row r="112">
          <cell r="A112" t="str">
            <v>001.01.02020</v>
          </cell>
          <cell r="B112" t="str">
            <v>Retirada de arruelas</v>
          </cell>
          <cell r="C112" t="str">
            <v>UN</v>
          </cell>
          <cell r="D112">
            <v>0.1114</v>
          </cell>
        </row>
        <row r="113">
          <cell r="A113" t="str">
            <v>001.01.02040</v>
          </cell>
          <cell r="B113" t="str">
            <v>Retirada de cruzeta de madeira</v>
          </cell>
          <cell r="C113" t="str">
            <v>UN</v>
          </cell>
          <cell r="D113">
            <v>0.27839999999999998</v>
          </cell>
        </row>
        <row r="114">
          <cell r="A114" t="str">
            <v>001.01.02060</v>
          </cell>
          <cell r="B114" t="str">
            <v>Retirada de isoladores</v>
          </cell>
          <cell r="C114" t="str">
            <v>UN</v>
          </cell>
          <cell r="D114">
            <v>0.55679999999999996</v>
          </cell>
        </row>
        <row r="115">
          <cell r="A115" t="str">
            <v>001.01.02080</v>
          </cell>
          <cell r="B115" t="str">
            <v>Retirada de mão francesa</v>
          </cell>
          <cell r="C115" t="str">
            <v>UN</v>
          </cell>
          <cell r="D115">
            <v>0.55679999999999996</v>
          </cell>
        </row>
        <row r="116">
          <cell r="A116" t="str">
            <v>001.01.02100</v>
          </cell>
          <cell r="B116" t="str">
            <v>Retirada de parafuso máquina ou francês</v>
          </cell>
          <cell r="C116" t="str">
            <v>UN</v>
          </cell>
          <cell r="D116">
            <v>0.55679999999999996</v>
          </cell>
        </row>
        <row r="117">
          <cell r="A117" t="str">
            <v>001.01.02120</v>
          </cell>
          <cell r="B117" t="str">
            <v>Retirada de pino p/isolador de 15 kv</v>
          </cell>
          <cell r="C117" t="str">
            <v>UN</v>
          </cell>
          <cell r="D117">
            <v>0.83520000000000005</v>
          </cell>
        </row>
        <row r="118">
          <cell r="A118" t="str">
            <v>001.01.02140</v>
          </cell>
          <cell r="B118" t="str">
            <v>Retirada de disjuntor monofásico, bifásico ou trifásico de 15 a até 200 a</v>
          </cell>
          <cell r="C118" t="str">
            <v>UN</v>
          </cell>
          <cell r="D118">
            <v>1.0174000000000001</v>
          </cell>
        </row>
        <row r="119">
          <cell r="A119" t="str">
            <v>001.01.02160</v>
          </cell>
          <cell r="B119" t="str">
            <v>Retirada de chave trifásica com fusíveis de 30a até 200a</v>
          </cell>
          <cell r="C119" t="str">
            <v>UN</v>
          </cell>
          <cell r="D119">
            <v>3.0522</v>
          </cell>
        </row>
        <row r="120">
          <cell r="A120" t="str">
            <v>001.01.02180</v>
          </cell>
          <cell r="B120" t="str">
            <v>Retirada de ventilador de teto completo</v>
          </cell>
          <cell r="C120" t="str">
            <v>UN</v>
          </cell>
          <cell r="D120">
            <v>1.526</v>
          </cell>
        </row>
        <row r="121">
          <cell r="A121" t="str">
            <v>001.01.02200</v>
          </cell>
          <cell r="B121" t="str">
            <v>Retirada de refletor com lâmpada</v>
          </cell>
          <cell r="C121" t="str">
            <v>UN</v>
          </cell>
          <cell r="D121">
            <v>1.526</v>
          </cell>
        </row>
        <row r="122">
          <cell r="A122" t="str">
            <v>001.01.02220</v>
          </cell>
          <cell r="B122" t="str">
            <v>Remanejamento de fancoils</v>
          </cell>
          <cell r="C122" t="str">
            <v>UN</v>
          </cell>
          <cell r="D122">
            <v>80.161600000000007</v>
          </cell>
        </row>
        <row r="123">
          <cell r="A123" t="str">
            <v>001.01.02240</v>
          </cell>
          <cell r="B123" t="str">
            <v>Retirada c/ remoção de transformador de at/bt-15 kv 75 a 150 kva</v>
          </cell>
          <cell r="C123" t="str">
            <v>UN</v>
          </cell>
          <cell r="D123">
            <v>199.11799999999999</v>
          </cell>
        </row>
        <row r="124">
          <cell r="A124" t="str">
            <v>001.01.02260</v>
          </cell>
          <cell r="B124" t="str">
            <v>Retirada com remoção de grupo motor-gerador de 60 a 250 kva</v>
          </cell>
          <cell r="C124" t="str">
            <v>UN</v>
          </cell>
          <cell r="D124">
            <v>199.11799999999999</v>
          </cell>
        </row>
        <row r="125">
          <cell r="A125" t="str">
            <v>001.01.02280</v>
          </cell>
          <cell r="B125" t="str">
            <v>Remoção de pintura a cal</v>
          </cell>
          <cell r="C125" t="str">
            <v>M2</v>
          </cell>
          <cell r="D125">
            <v>0.81220000000000003</v>
          </cell>
        </row>
        <row r="126">
          <cell r="A126" t="str">
            <v>001.01.02300</v>
          </cell>
          <cell r="B126" t="str">
            <v>Remoção de pintura a gesso cola ou base de látex (pva)</v>
          </cell>
          <cell r="C126" t="str">
            <v>M2</v>
          </cell>
          <cell r="D126">
            <v>1.0829</v>
          </cell>
        </row>
        <row r="127">
          <cell r="A127" t="str">
            <v>001.01.02320</v>
          </cell>
          <cell r="B127" t="str">
            <v>Remoção de pintura a óleo esmalte verniz ou grafite</v>
          </cell>
          <cell r="C127" t="str">
            <v>M2</v>
          </cell>
          <cell r="D127">
            <v>2.0588000000000002</v>
          </cell>
        </row>
        <row r="128">
          <cell r="A128" t="str">
            <v>001.01.02340</v>
          </cell>
          <cell r="B128" t="str">
            <v>Raspagem e lixamento de pintura a óleo esmalte verniz ou grafite</v>
          </cell>
          <cell r="C128" t="str">
            <v>M2</v>
          </cell>
          <cell r="D128">
            <v>1.5441</v>
          </cell>
        </row>
        <row r="129">
          <cell r="A129" t="str">
            <v>001.02</v>
          </cell>
          <cell r="B129" t="str">
            <v>SERVIÇOS PRELIMINARES</v>
          </cell>
          <cell r="D129">
            <v>3235.6857</v>
          </cell>
        </row>
        <row r="130">
          <cell r="A130" t="str">
            <v>001.02.00020</v>
          </cell>
          <cell r="B130" t="str">
            <v>Execução de Corte e destocamento inclusive remoção de árvore de pequeno porte com diâmetro até 15 cm</v>
          </cell>
          <cell r="C130" t="str">
            <v>un</v>
          </cell>
          <cell r="D130">
            <v>19.833600000000001</v>
          </cell>
        </row>
        <row r="131">
          <cell r="A131" t="str">
            <v>001.02.00040</v>
          </cell>
          <cell r="B131" t="str">
            <v>Execução de Corte e destocamento inclusive remoção de árvore de médio porte com diâmetro até 25 cm</v>
          </cell>
          <cell r="C131" t="str">
            <v>UN</v>
          </cell>
          <cell r="D131">
            <v>25.9434</v>
          </cell>
        </row>
        <row r="132">
          <cell r="A132" t="str">
            <v>001.02.00060</v>
          </cell>
          <cell r="B132" t="str">
            <v>Execução de Corte e destocamento de árvore de grande porte com diâmetro médio de 50 cm</v>
          </cell>
          <cell r="C132" t="str">
            <v>un</v>
          </cell>
          <cell r="D132">
            <v>115.05800000000001</v>
          </cell>
        </row>
        <row r="133">
          <cell r="A133" t="str">
            <v>001.02.00080</v>
          </cell>
          <cell r="B133" t="str">
            <v>Execução de Roçado em capoeirão c/empilhamento e queima de resíduos</v>
          </cell>
          <cell r="C133" t="str">
            <v>M2</v>
          </cell>
          <cell r="D133">
            <v>0.27450000000000002</v>
          </cell>
        </row>
        <row r="134">
          <cell r="A134" t="str">
            <v>001.02.00100</v>
          </cell>
          <cell r="B134" t="str">
            <v>Execução de Capinação de terreno inclusive retirada (bota fora)</v>
          </cell>
          <cell r="C134" t="str">
            <v>M2</v>
          </cell>
          <cell r="D134">
            <v>0.38069999999999998</v>
          </cell>
        </row>
        <row r="135">
          <cell r="A135" t="str">
            <v>001.02.00120</v>
          </cell>
          <cell r="B135" t="str">
            <v>Execução de Limpeza do terreno c/ retirada dos entulhos e queima dos mesmos</v>
          </cell>
          <cell r="C135" t="str">
            <v>M2</v>
          </cell>
          <cell r="D135">
            <v>0.30459999999999998</v>
          </cell>
        </row>
        <row r="136">
          <cell r="A136" t="str">
            <v>001.02.00160</v>
          </cell>
          <cell r="B136" t="str">
            <v>Fornecimento e Instalação de Tapume em chapa de madeira compensada 6.00 mm de espessura</v>
          </cell>
          <cell r="C136" t="str">
            <v>m2</v>
          </cell>
          <cell r="D136">
            <v>17.754799999999999</v>
          </cell>
        </row>
        <row r="137">
          <cell r="A137" t="str">
            <v>001.02.00180</v>
          </cell>
          <cell r="B137" t="str">
            <v>Fornecimento e Instalação de Tapume em Chapa Metálica e Fixado em Pilar de Madeira, com Parafusos Auto-Atarrachante,conf. det. SINFRA ( 8 Reaproveitamentos)</v>
          </cell>
          <cell r="C137" t="str">
            <v>ml</v>
          </cell>
          <cell r="D137">
            <v>20.6296</v>
          </cell>
        </row>
        <row r="138">
          <cell r="A138" t="str">
            <v>001.02.00200</v>
          </cell>
          <cell r="B138" t="str">
            <v>Execução de barracão de obra para alojamento</v>
          </cell>
          <cell r="C138" t="str">
            <v>m2</v>
          </cell>
          <cell r="D138">
            <v>65.298699999999997</v>
          </cell>
        </row>
        <row r="139">
          <cell r="A139" t="str">
            <v>001.02.00220</v>
          </cell>
          <cell r="B139" t="str">
            <v>Execução de barracão de obra para depósito ou refeitório</v>
          </cell>
          <cell r="C139" t="str">
            <v>m2</v>
          </cell>
          <cell r="D139">
            <v>62.970100000000002</v>
          </cell>
        </row>
        <row r="140">
          <cell r="A140" t="str">
            <v>001.02.00310</v>
          </cell>
          <cell r="B140" t="str">
            <v>Instalações Provisórias em Estrutura Metálica Tipo Conteiner (Almoxarifado, Depósito, Escritório, Ferramentaria, etc.) dim. 1.50x1.80x3.00 mts</v>
          </cell>
          <cell r="C140" t="str">
            <v>mês</v>
          </cell>
          <cell r="D140">
            <v>180</v>
          </cell>
        </row>
        <row r="141">
          <cell r="A141" t="str">
            <v>001.02.00320</v>
          </cell>
          <cell r="B141" t="str">
            <v>Execução de instalação provisória de água e esgoto</v>
          </cell>
          <cell r="C141" t="str">
            <v>UN</v>
          </cell>
          <cell r="D141">
            <v>769.67160000000001</v>
          </cell>
        </row>
        <row r="142">
          <cell r="A142" t="str">
            <v>001.02.00340</v>
          </cell>
          <cell r="B142" t="str">
            <v>Execução de instalação provisória de luz e força</v>
          </cell>
          <cell r="C142" t="str">
            <v>UN</v>
          </cell>
          <cell r="D142">
            <v>866.22799999999995</v>
          </cell>
        </row>
        <row r="143">
          <cell r="A143" t="str">
            <v>001.02.00380</v>
          </cell>
          <cell r="B143" t="str">
            <v>Fornecimento e instalação de placa de obra,de 5,00x3,00m,conforme detalhe da seet</v>
          </cell>
          <cell r="C143" t="str">
            <v>UN</v>
          </cell>
          <cell r="D143">
            <v>1009.9981</v>
          </cell>
        </row>
        <row r="144">
          <cell r="A144" t="str">
            <v>001.02.00400</v>
          </cell>
          <cell r="B144" t="str">
            <v>Fornecimento e instalação de placa de obra</v>
          </cell>
          <cell r="C144" t="str">
            <v>M2</v>
          </cell>
          <cell r="D144">
            <v>73.5017</v>
          </cell>
        </row>
        <row r="145">
          <cell r="A145" t="str">
            <v>001.02.00420</v>
          </cell>
          <cell r="B145" t="str">
            <v>Execução de locação da obra c/aparelhos topográficos p/medição considerar as faces externas das paredes</v>
          </cell>
          <cell r="C145" t="str">
            <v>M2</v>
          </cell>
          <cell r="D145">
            <v>1.2089000000000001</v>
          </cell>
        </row>
        <row r="146">
          <cell r="A146" t="str">
            <v>001.02.00440</v>
          </cell>
          <cell r="B146" t="str">
            <v>Execução de locação da obra c/tábuas corridas p/medição considerar as faces externas das paredes</v>
          </cell>
          <cell r="C146" t="str">
            <v>M2</v>
          </cell>
          <cell r="D146">
            <v>2.7069999999999999</v>
          </cell>
        </row>
        <row r="147">
          <cell r="A147" t="str">
            <v>001.02.00460</v>
          </cell>
          <cell r="B147" t="str">
            <v>Locação de linhas estaqueadas de 20 em 20 m para construção de muro, sem nivelamento</v>
          </cell>
          <cell r="C147" t="str">
            <v>ml</v>
          </cell>
          <cell r="D147">
            <v>1.5085999999999999</v>
          </cell>
        </row>
        <row r="148">
          <cell r="A148" t="str">
            <v>001.02.00480</v>
          </cell>
          <cell r="B148" t="str">
            <v>Locação de linhas estaqueadas de 20 em 20 m para construção de muro, com nivelamento</v>
          </cell>
          <cell r="C148" t="str">
            <v>ml</v>
          </cell>
          <cell r="D148">
            <v>2.4138000000000002</v>
          </cell>
        </row>
        <row r="149">
          <cell r="A149" t="str">
            <v>001.03</v>
          </cell>
          <cell r="B149" t="str">
            <v>MOVIMENTO DE TERRA</v>
          </cell>
          <cell r="D149">
            <v>268.12540000000001</v>
          </cell>
        </row>
        <row r="150">
          <cell r="A150" t="str">
            <v>001.03.00020</v>
          </cell>
          <cell r="B150" t="str">
            <v>Escavação manual de vala profund. até 2 mts em solo de 1ª categoria -   qualquer que seja o teor de umidade que apresente</v>
          </cell>
          <cell r="C150" t="str">
            <v>m3</v>
          </cell>
          <cell r="D150">
            <v>15.228</v>
          </cell>
        </row>
        <row r="151">
          <cell r="A151" t="str">
            <v>001.03.00030</v>
          </cell>
          <cell r="B151" t="str">
            <v>Escavação manual de vala profund. de 2 a 4 mts em solo de 1ª categoria -  qualquer que seja o teor de umidade que apresente</v>
          </cell>
          <cell r="C151" t="str">
            <v>m3</v>
          </cell>
          <cell r="D151">
            <v>17.131499999999999</v>
          </cell>
        </row>
        <row r="152">
          <cell r="A152" t="str">
            <v>001.03.00040</v>
          </cell>
          <cell r="B152" t="str">
            <v>Escavação manual em terra compacta ate 1,50m em material de primeira catergoria</v>
          </cell>
          <cell r="C152" t="str">
            <v>M3</v>
          </cell>
          <cell r="D152">
            <v>10.659599999999999</v>
          </cell>
        </row>
        <row r="153">
          <cell r="A153" t="str">
            <v>001.03.00060</v>
          </cell>
          <cell r="B153" t="str">
            <v>Escavação manual em terra compacta de 1,50 ate 4,00 m</v>
          </cell>
          <cell r="C153" t="str">
            <v>M3</v>
          </cell>
          <cell r="D153">
            <v>19.035</v>
          </cell>
        </row>
        <row r="154">
          <cell r="A154" t="str">
            <v>001.03.00080</v>
          </cell>
          <cell r="B154" t="str">
            <v>Escavação manual em terra dura ate 1,50m de profundidade</v>
          </cell>
          <cell r="C154" t="str">
            <v>M3</v>
          </cell>
          <cell r="D154">
            <v>13.7052</v>
          </cell>
        </row>
        <row r="155">
          <cell r="A155" t="str">
            <v>001.03.00100</v>
          </cell>
          <cell r="B155" t="str">
            <v>Escavação manual em terra dura de 1,50 a 4,00m de profundidade</v>
          </cell>
          <cell r="C155" t="str">
            <v>M3</v>
          </cell>
          <cell r="D155">
            <v>22.841999999999999</v>
          </cell>
        </row>
        <row r="156">
          <cell r="A156" t="str">
            <v>001.03.00110</v>
          </cell>
          <cell r="B156" t="str">
            <v>Reaterro manual de valas c/o proprio material escavado incl.serviços de apiloamento com masso de 30 kg</v>
          </cell>
          <cell r="C156" t="str">
            <v>m3</v>
          </cell>
          <cell r="D156">
            <v>7.4237000000000002</v>
          </cell>
        </row>
        <row r="157">
          <cell r="A157" t="str">
            <v>001.03.00120</v>
          </cell>
          <cell r="B157" t="str">
            <v>Reaterro manual de valas c/o proprio material escavado incl.serviços de apiloamento com masso de 30 kg a 60 kg</v>
          </cell>
          <cell r="C157" t="str">
            <v>m3</v>
          </cell>
          <cell r="D157">
            <v>8.1851000000000003</v>
          </cell>
        </row>
        <row r="158">
          <cell r="A158" t="str">
            <v>001.03.00130</v>
          </cell>
          <cell r="B158" t="str">
            <v>Reaterro Mecanizado de Vala Empregando Compactador  de Placa Vibratória Movido à Diesel VPY 1750</v>
          </cell>
          <cell r="C158" t="str">
            <v>m3</v>
          </cell>
          <cell r="D158">
            <v>1.2639</v>
          </cell>
        </row>
        <row r="159">
          <cell r="A159" t="str">
            <v>001.03.00140</v>
          </cell>
          <cell r="B159" t="str">
            <v>Aterro interno entre baldrames em camada de 20 cm, utilizando compactador mecânico (tipo sapo mecânico), incluindo transporte e espalhamento do material</v>
          </cell>
          <cell r="C159" t="str">
            <v>m3</v>
          </cell>
          <cell r="D159">
            <v>15.5708</v>
          </cell>
        </row>
        <row r="160">
          <cell r="A160" t="str">
            <v>001.03.00200</v>
          </cell>
          <cell r="B160" t="str">
            <v>Apiloamento de fundo de valas ou cavas com masso ate 30 kg</v>
          </cell>
          <cell r="C160" t="str">
            <v>M2</v>
          </cell>
          <cell r="D160">
            <v>4.3780999999999999</v>
          </cell>
        </row>
        <row r="161">
          <cell r="A161" t="str">
            <v>001.03.00220</v>
          </cell>
          <cell r="B161" t="str">
            <v>Apiloamento de fundo de valas ou cavas com masso de 30 a 60 kg</v>
          </cell>
          <cell r="C161" t="str">
            <v>M2</v>
          </cell>
          <cell r="D161">
            <v>6.4718999999999998</v>
          </cell>
        </row>
        <row r="162">
          <cell r="A162" t="str">
            <v>001.03.00240</v>
          </cell>
          <cell r="B162" t="str">
            <v>Espalhamento manual de terra descarregada</v>
          </cell>
          <cell r="C162" t="str">
            <v>m3</v>
          </cell>
          <cell r="D162">
            <v>1.5227999999999999</v>
          </cell>
        </row>
        <row r="163">
          <cell r="A163" t="str">
            <v>001.03.00280</v>
          </cell>
          <cell r="B163" t="str">
            <v>Aquisição de material para aterro (material de base ou subbase)</v>
          </cell>
          <cell r="C163" t="str">
            <v>m3</v>
          </cell>
          <cell r="D163">
            <v>7.03</v>
          </cell>
        </row>
        <row r="164">
          <cell r="A164" t="str">
            <v>001.03.00300</v>
          </cell>
          <cell r="B164" t="str">
            <v>Escavação manual a céu aberto para tubulões</v>
          </cell>
          <cell r="C164" t="str">
            <v>M3</v>
          </cell>
          <cell r="D164">
            <v>67.300799999999995</v>
          </cell>
        </row>
        <row r="165">
          <cell r="A165" t="str">
            <v>001.03.00310</v>
          </cell>
          <cell r="B165" t="str">
            <v>Escavação Mecanizada Com Perfuratriz com Diâmetro Médio de Perfuração de 80 cm</v>
          </cell>
          <cell r="C165" t="str">
            <v>ml</v>
          </cell>
          <cell r="D165">
            <v>8.5</v>
          </cell>
        </row>
        <row r="166">
          <cell r="A166" t="str">
            <v>001.03.00340</v>
          </cell>
          <cell r="B166" t="str">
            <v>Movimento de terra c/ corte e aterro compensado e c/ volume de corte excedente compensado manual em terreno mole</v>
          </cell>
          <cell r="C166" t="str">
            <v>M3</v>
          </cell>
          <cell r="D166">
            <v>9.5175000000000001</v>
          </cell>
        </row>
        <row r="167">
          <cell r="A167" t="str">
            <v>001.03.00360</v>
          </cell>
          <cell r="B167" t="str">
            <v>Movimento de terra c/ corte e aterro compensado e c/ volume de corte excedente compensado manual em terreno duro</v>
          </cell>
          <cell r="C167" t="str">
            <v>M3</v>
          </cell>
          <cell r="D167">
            <v>11.420999999999999</v>
          </cell>
        </row>
        <row r="168">
          <cell r="A168" t="str">
            <v>001.03.00380</v>
          </cell>
          <cell r="B168" t="str">
            <v>Movimento de terra c/ corte e aterro compensado e c/ volume de aterro por empréstimo volume compensado manual em terreno mole</v>
          </cell>
          <cell r="C168" t="str">
            <v>M3</v>
          </cell>
          <cell r="D168">
            <v>9.5175000000000001</v>
          </cell>
        </row>
        <row r="169">
          <cell r="A169" t="str">
            <v>001.03.00400</v>
          </cell>
          <cell r="B169" t="str">
            <v>Movimento de terra c/ corte e aterro compensado e c/ volume de aterro por empréstimo volume compensado manual em terreno duro</v>
          </cell>
          <cell r="C169" t="str">
            <v>M3</v>
          </cell>
          <cell r="D169">
            <v>11.420999999999999</v>
          </cell>
        </row>
        <row r="170">
          <cell r="A170" t="str">
            <v>001.04</v>
          </cell>
          <cell r="B170" t="str">
            <v>FUNDAÇÕES</v>
          </cell>
          <cell r="D170">
            <v>6408.5231000000003</v>
          </cell>
        </row>
        <row r="171">
          <cell r="A171" t="str">
            <v>001.04.00020</v>
          </cell>
          <cell r="B171" t="str">
            <v>Fornecimento, Lançamento e Aplicação de Lastro de Concreto c/ betoneira em fundações 1:5:10 c/167 kg cim/m3</v>
          </cell>
          <cell r="C171" t="str">
            <v>m3</v>
          </cell>
          <cell r="D171">
            <v>156.33449999999999</v>
          </cell>
        </row>
        <row r="172">
          <cell r="A172" t="str">
            <v>001.04.00105</v>
          </cell>
          <cell r="B172" t="str">
            <v>Fornecimento, confecção, transporte e aplicação de concreto 10 Mpa (241 kgcimento/m3),em fundações, virado na obra, composto por cimento portland CP 32 F, areia lavada tipo média a grossa, seixo rolado, e equipamentos.</v>
          </cell>
          <cell r="C172" t="str">
            <v>m3</v>
          </cell>
          <cell r="D172">
            <v>170.2595</v>
          </cell>
        </row>
        <row r="173">
          <cell r="A173" t="str">
            <v>001.04.00106</v>
          </cell>
          <cell r="B173" t="str">
            <v>Fornecimento, confecção, transporte e aplicação de concreto 13,5 Mpa (268 kgcimento/m3) em fundações, virado na obra, composto por cimento portland CP 32 F, areia lavada tipo média a grossa, seixo rolado, e equipamentos.</v>
          </cell>
          <cell r="C173" t="str">
            <v>m3</v>
          </cell>
          <cell r="D173">
            <v>177.58349999999999</v>
          </cell>
        </row>
        <row r="174">
          <cell r="A174" t="str">
            <v>001.04.00107</v>
          </cell>
          <cell r="B174" t="str">
            <v>Fornecimento, confecção, transporte e aplicação de concreto 15 Mpa (280 kgcimento/m3),em fundações, virado na obra, composto por cimento portland CP 32 F, areia lavada tipo média a grossa, seixo rolado, e equipamentos.</v>
          </cell>
          <cell r="C174" t="str">
            <v>m3</v>
          </cell>
          <cell r="D174">
            <v>174.21950000000001</v>
          </cell>
        </row>
        <row r="175">
          <cell r="A175" t="str">
            <v>001.04.00108</v>
          </cell>
          <cell r="B175" t="str">
            <v>Fornecimento, confecção, transporte e aplicação de concreto 18 Mpa (305 kgcimento/m3) em fundações, virado na obra, composto por cimento portland CP 32 F, areia lavada tipo média a grossa, seixo rolado, e equipamentos.</v>
          </cell>
          <cell r="C175" t="str">
            <v>m3</v>
          </cell>
          <cell r="D175">
            <v>187.62350000000001</v>
          </cell>
        </row>
        <row r="176">
          <cell r="A176" t="str">
            <v>001.04.00109</v>
          </cell>
          <cell r="B176" t="str">
            <v>Fornecimento, confecção, transporte e aplicação de concreto 20 Mpa (322 kgcimento/m3) em fundações, virado na obra, composto por cimento portland CP 32 F, areia lavada tipo média a grossa, seixo rolado, e equipamentos.</v>
          </cell>
          <cell r="C176" t="str">
            <v>m3</v>
          </cell>
          <cell r="D176">
            <v>201.55289999999999</v>
          </cell>
        </row>
        <row r="177">
          <cell r="A177" t="str">
            <v>001.04.00110</v>
          </cell>
          <cell r="B177" t="str">
            <v>Fornecimento, confecção, transporte e aplicação de concreto 21 Mpa (331 kgcimento/m3) em fundações, virado na obra, composto por cimento portland CP 32 F, areia lavada tipo média a grossa, seixo rolado, e equipamentos.</v>
          </cell>
          <cell r="C177" t="str">
            <v>m3</v>
          </cell>
          <cell r="D177">
            <v>188.06649999999999</v>
          </cell>
        </row>
        <row r="178">
          <cell r="A178" t="str">
            <v>001.04.00111</v>
          </cell>
          <cell r="B178" t="str">
            <v>Fornecimento, confecção, transporte e aplicação de concreto 25 Mpa (367 kgcimento/m3) em fundações, virado na obra, composto por cimento portland CP 32 F, areia lavada tipo média a grossa, seixo rolado, e equipamentos.</v>
          </cell>
          <cell r="C178" t="str">
            <v>m3</v>
          </cell>
          <cell r="D178">
            <v>197.83949999999999</v>
          </cell>
        </row>
        <row r="179">
          <cell r="A179" t="str">
            <v>001.04.00205</v>
          </cell>
          <cell r="B179" t="str">
            <v>Fornecimento, confecção, transporte e aplicação de concreto 10 Mpa (241 kgcimento/m3),em fundações, virado na obra, composto por cimento portland CP 32 F, areia lavada tipo média a grossa, pedra granitica britada, e equipamentos.</v>
          </cell>
          <cell r="C179" t="str">
            <v>m3</v>
          </cell>
          <cell r="D179">
            <v>179.58090000000001</v>
          </cell>
        </row>
        <row r="180">
          <cell r="A180" t="str">
            <v>001.04.00206</v>
          </cell>
          <cell r="B180" t="str">
            <v>Fornecimento, confecção, transporte e aplicação de concreto 13,5 Mpa (268 kgcimento/m3) em fundações, virado na obra, composto por cimento portland CP 32 F, areia lavada tipo média a grossa, pedra granitica britada, e equipamentos.</v>
          </cell>
          <cell r="C180" t="str">
            <v>m3</v>
          </cell>
          <cell r="D180">
            <v>186.9049</v>
          </cell>
        </row>
        <row r="181">
          <cell r="A181" t="str">
            <v>001.04.00207</v>
          </cell>
          <cell r="B181" t="str">
            <v>Fornecimento, confecção, transporte e aplicação de concreto 15 Mpa (280 kgcimento/m3),em fundações, virado na obra, composto por cimento portland CP 32 F, areia lavada tipo média a grossa, pedra granitica britada, e equipamentos.</v>
          </cell>
          <cell r="C181" t="str">
            <v>m3</v>
          </cell>
          <cell r="D181">
            <v>190.1549</v>
          </cell>
        </row>
        <row r="182">
          <cell r="A182" t="str">
            <v>001.04.00208</v>
          </cell>
          <cell r="B182" t="str">
            <v>Fornecimento, confecção, transporte e aplicação de concreto 18 Mpa (305 kgcimento/m3) em fundações, virado na obra, composto por cimento portland CP 32 F, areia lavada tipo média a grossa, pedra granitica britada, e equipamentos.</v>
          </cell>
          <cell r="C182" t="str">
            <v>m3</v>
          </cell>
          <cell r="D182">
            <v>196.94489999999999</v>
          </cell>
        </row>
        <row r="183">
          <cell r="A183" t="str">
            <v>001.04.00209</v>
          </cell>
          <cell r="B183" t="str">
            <v>Fornecimento, confecção, transporte e aplicação de concreto 20 Mpa (322 kgcimento/m3) em fundações, virado na obra, composto por cimento portland CP 32 F, areia lavada tipo média a grossa, pedra granitica britada, e equipamentos.</v>
          </cell>
          <cell r="C183" t="str">
            <v>m3</v>
          </cell>
          <cell r="D183">
            <v>201.55289999999999</v>
          </cell>
        </row>
        <row r="184">
          <cell r="A184" t="str">
            <v>001.04.00210</v>
          </cell>
          <cell r="B184" t="str">
            <v>Fornecimento, confecção, transporte e aplicação de concreto 21 Mpa (331 kgcimento/m3) em fundações, virado na obra, composto por cimento portland CP 32 F, areia lavada tipo média a grossa, pedra granitica britada, e equipamentos.</v>
          </cell>
          <cell r="C184" t="str">
            <v>m3</v>
          </cell>
          <cell r="D184">
            <v>204.00190000000001</v>
          </cell>
        </row>
        <row r="185">
          <cell r="A185" t="str">
            <v>001.04.00211</v>
          </cell>
          <cell r="B185" t="str">
            <v>Fornecimento, confecção, transporte e aplicação de concreto 25 Mpa (367 kgcimento/m3) em fundações, virado na obra, composto por cimento portland CP 32 F, areia lavada tipo média a grossa, pedra granitica britada, e equipamentos.</v>
          </cell>
          <cell r="C185" t="str">
            <v>m3</v>
          </cell>
          <cell r="D185">
            <v>221.38890000000001</v>
          </cell>
        </row>
        <row r="186">
          <cell r="A186" t="str">
            <v>001.04.00220</v>
          </cell>
          <cell r="B186" t="str">
            <v>Fornecimento, Transporte, Lançamento e Aplicação de Concreto usinado em fundação Fck= 13,5 Mpa</v>
          </cell>
          <cell r="C186" t="str">
            <v>m3</v>
          </cell>
          <cell r="D186">
            <v>219.32470000000001</v>
          </cell>
        </row>
        <row r="187">
          <cell r="A187" t="str">
            <v>001.04.00240</v>
          </cell>
          <cell r="B187" t="str">
            <v>Fornecimento, Transporte, Lançamento e Aplicação de Concreto usinado em fundação, Fck=15 mpa</v>
          </cell>
          <cell r="C187" t="str">
            <v>m3</v>
          </cell>
          <cell r="D187">
            <v>230.87469999999999</v>
          </cell>
        </row>
        <row r="188">
          <cell r="A188" t="str">
            <v>001.04.00260</v>
          </cell>
          <cell r="B188" t="str">
            <v>Fornecimento, Transporte, Lançamento e Aplicação de Concreto usinado em fundação Fck= 18 Mpa</v>
          </cell>
          <cell r="C188" t="str">
            <v>m3</v>
          </cell>
          <cell r="D188">
            <v>236.12469999999999</v>
          </cell>
        </row>
        <row r="189">
          <cell r="A189" t="str">
            <v>001.04.00280</v>
          </cell>
          <cell r="B189" t="str">
            <v>Fornecimento, Transporte, Lançamento e Aplicação de Concreto usinado em fundação Fck= 20 mpa</v>
          </cell>
          <cell r="C189" t="str">
            <v>m3</v>
          </cell>
          <cell r="D189">
            <v>249.7747</v>
          </cell>
        </row>
        <row r="190">
          <cell r="A190" t="str">
            <v>001.04.00290</v>
          </cell>
          <cell r="B190" t="str">
            <v>Fornecimento, Transporte, Lançamento e Aplicação de Concreto usinado em fundação Fck= 25 mpa</v>
          </cell>
          <cell r="C190" t="str">
            <v>m3</v>
          </cell>
          <cell r="D190">
            <v>260.2747</v>
          </cell>
        </row>
        <row r="191">
          <cell r="A191" t="str">
            <v>001.04.00300</v>
          </cell>
          <cell r="B191" t="str">
            <v>Forma inclusive desforma comum de tábua para fundações sem reaproveitamento</v>
          </cell>
          <cell r="C191" t="str">
            <v>M2</v>
          </cell>
          <cell r="D191">
            <v>33.5563</v>
          </cell>
        </row>
        <row r="192">
          <cell r="A192" t="str">
            <v>001.04.00320</v>
          </cell>
          <cell r="B192" t="str">
            <v>Forma inclusive desforma comum de tábua para fundações c/ 01 reaproveitamento</v>
          </cell>
          <cell r="C192" t="str">
            <v>M2</v>
          </cell>
          <cell r="D192">
            <v>21.167300000000001</v>
          </cell>
        </row>
        <row r="193">
          <cell r="A193" t="str">
            <v>001.04.00340</v>
          </cell>
          <cell r="B193" t="str">
            <v>Forma inclusive desforma comum de tábua para fundações c/ 02 reaproveitamentos</v>
          </cell>
          <cell r="C193" t="str">
            <v>m2</v>
          </cell>
          <cell r="D193">
            <v>17.304300000000001</v>
          </cell>
        </row>
        <row r="194">
          <cell r="A194" t="str">
            <v>001.04.00360</v>
          </cell>
          <cell r="B194" t="str">
            <v>Forma inclusive desforma comum de tábua para fundações c/ 03 reaproveitamentos</v>
          </cell>
          <cell r="C194" t="str">
            <v>m2</v>
          </cell>
          <cell r="D194">
            <v>15.972799999999999</v>
          </cell>
        </row>
        <row r="195">
          <cell r="A195" t="str">
            <v>001.04.00365</v>
          </cell>
          <cell r="B195" t="str">
            <v>Forma inclusive desforma comum de tábua para fundações c/ 04 reaproveitamentos</v>
          </cell>
          <cell r="C195" t="str">
            <v>m2</v>
          </cell>
          <cell r="D195">
            <v>15.2928</v>
          </cell>
        </row>
        <row r="196">
          <cell r="A196" t="str">
            <v>001.04.00400</v>
          </cell>
          <cell r="B196" t="str">
            <v>Fornecimento e Aplicação de Aço CA 50</v>
          </cell>
          <cell r="C196" t="str">
            <v>KG</v>
          </cell>
          <cell r="D196">
            <v>4.6759000000000004</v>
          </cell>
        </row>
        <row r="197">
          <cell r="A197" t="str">
            <v>001.04.00420</v>
          </cell>
          <cell r="B197" t="str">
            <v>Fornecimento e Aplicação de Aço CA - 60</v>
          </cell>
          <cell r="C197" t="str">
            <v>KG</v>
          </cell>
          <cell r="D197">
            <v>5.2900999999999998</v>
          </cell>
        </row>
        <row r="198">
          <cell r="A198" t="str">
            <v>001.04.00440</v>
          </cell>
          <cell r="B198" t="str">
            <v>Concreto ciclópico com 30% de pedra de mão traço 1:4:8</v>
          </cell>
          <cell r="C198" t="str">
            <v>M3</v>
          </cell>
          <cell r="D198">
            <v>160.297</v>
          </cell>
        </row>
        <row r="199">
          <cell r="A199" t="str">
            <v>001.04.00460</v>
          </cell>
          <cell r="B199" t="str">
            <v>Concreto ciclópico com 30% de pedra de mão traço 1:3:6</v>
          </cell>
          <cell r="C199" t="str">
            <v>M3</v>
          </cell>
          <cell r="D199">
            <v>169.07249999999999</v>
          </cell>
        </row>
        <row r="200">
          <cell r="A200" t="str">
            <v>001.04.00480</v>
          </cell>
          <cell r="B200" t="str">
            <v>Execução de Alvenaria de fundação e embasamento em tijolo maciço assente c/  o traço 1:4:12, cimento, cal e areia</v>
          </cell>
          <cell r="C200" t="str">
            <v>M3</v>
          </cell>
          <cell r="D200">
            <v>169.40549999999999</v>
          </cell>
        </row>
        <row r="201">
          <cell r="A201" t="str">
            <v>001.04.00500</v>
          </cell>
          <cell r="B201" t="str">
            <v>Execução de Alvenaria de fundação e embasamento em tijolo maciço assente c/ o traço 1:3, cimento e areia</v>
          </cell>
          <cell r="C201" t="str">
            <v>M3</v>
          </cell>
          <cell r="D201">
            <v>224.51480000000001</v>
          </cell>
        </row>
        <row r="202">
          <cell r="A202" t="str">
            <v>001.04.00520</v>
          </cell>
          <cell r="B202" t="str">
            <v>Execução de Alvenaria de fundação e embasamento em tijolo maciço assente c/ o traço 1:4 cimento e areia</v>
          </cell>
          <cell r="C202" t="str">
            <v>M3</v>
          </cell>
          <cell r="D202">
            <v>216.3278</v>
          </cell>
        </row>
        <row r="203">
          <cell r="A203" t="str">
            <v>001.04.00540</v>
          </cell>
          <cell r="B203" t="str">
            <v>Execução de Alvenaria de fundação e embasamento em tijolo maciço assente c/ o traço 1:5 cimento e areia</v>
          </cell>
          <cell r="C203" t="str">
            <v>M3</v>
          </cell>
          <cell r="D203">
            <v>211.26150000000001</v>
          </cell>
        </row>
        <row r="204">
          <cell r="A204" t="str">
            <v>001.04.00560</v>
          </cell>
          <cell r="B204" t="str">
            <v>Execução de Alvenaria de fundação e embasamento em tijolo maiciço assente c/ argamassa 1:3 c/adição de vedacit a 2 kg p/saco de cimento</v>
          </cell>
          <cell r="C204" t="str">
            <v>M3</v>
          </cell>
          <cell r="D204">
            <v>236.77549999999999</v>
          </cell>
        </row>
        <row r="205">
          <cell r="A205" t="str">
            <v>001.04.00580</v>
          </cell>
          <cell r="B205" t="str">
            <v>Execução de Alvenaria de tijolo comum em espelho p/ cinta de fundação (forma), assente c/ argamassa de cimento e areia 1:3</v>
          </cell>
          <cell r="C205" t="str">
            <v>M2</v>
          </cell>
          <cell r="D205">
            <v>15.642200000000001</v>
          </cell>
        </row>
        <row r="206">
          <cell r="A206" t="str">
            <v>001.04.00600</v>
          </cell>
          <cell r="B206" t="str">
            <v>Execução de Alvenaria de tijolo comum em espelho p/ cinta de fundação (forma), assente c/ argamassa de cimento e areia 1:4</v>
          </cell>
          <cell r="C206" t="str">
            <v>M2</v>
          </cell>
          <cell r="D206">
            <v>15.440200000000001</v>
          </cell>
        </row>
        <row r="207">
          <cell r="A207" t="str">
            <v>001.04.00620</v>
          </cell>
          <cell r="B207" t="str">
            <v>Confecção e lançamento de concreto em tubulão a céu aberto empregando concreto fck 150 mpa</v>
          </cell>
          <cell r="C207" t="str">
            <v>M3</v>
          </cell>
          <cell r="D207">
            <v>207.76410000000001</v>
          </cell>
        </row>
        <row r="208">
          <cell r="A208" t="str">
            <v>001.04.00640</v>
          </cell>
          <cell r="B208" t="str">
            <v>Confecção e lançamento de concreto em tubulão a céu aberto empregando concreto pré-misturado fck 15 mpa</v>
          </cell>
          <cell r="C208" t="str">
            <v>M3</v>
          </cell>
          <cell r="D208">
            <v>228.97120000000001</v>
          </cell>
        </row>
        <row r="209">
          <cell r="A209" t="str">
            <v>001.04.00660</v>
          </cell>
          <cell r="B209" t="str">
            <v>Execução de Broca de concreto armado no traço 1:3:6 até 4 m profundidade e c/ diâmetro 20 cm (escavação manual)</v>
          </cell>
          <cell r="C209" t="str">
            <v>ml</v>
          </cell>
          <cell r="D209">
            <v>15.726100000000001</v>
          </cell>
        </row>
        <row r="210">
          <cell r="A210" t="str">
            <v>001.04.00680</v>
          </cell>
          <cell r="B210" t="str">
            <v>Execução de Broca de concreto armado no traço 1:3:6 até 4 m profundidade e c/ diâmetro 25 cm (escavação manual)</v>
          </cell>
          <cell r="C210" t="str">
            <v>ml</v>
          </cell>
          <cell r="D210">
            <v>23.283100000000001</v>
          </cell>
        </row>
        <row r="211">
          <cell r="A211" t="str">
            <v>001.04.00700</v>
          </cell>
          <cell r="B211" t="str">
            <v>Execução de Broca de concreto armado no traço 1:3:6 até 4 m profundidade e c/ diâmetro 30 cm (escavação manual)</v>
          </cell>
          <cell r="C211" t="str">
            <v>ml</v>
          </cell>
          <cell r="D211">
            <v>32.720700000000001</v>
          </cell>
        </row>
        <row r="212">
          <cell r="A212" t="str">
            <v>001.04.00720</v>
          </cell>
          <cell r="B212" t="str">
            <v>Execução de Broca de concreto armado no traço 1:3:6 de 4 m até 6 m de profundidade e c/ diâmetro 25 cm (escavação manual)</v>
          </cell>
          <cell r="C212" t="str">
            <v>ml</v>
          </cell>
          <cell r="D212">
            <v>25.244</v>
          </cell>
        </row>
        <row r="213">
          <cell r="A213" t="str">
            <v>001.04.00740</v>
          </cell>
          <cell r="B213" t="str">
            <v>Execução de Broca de concreto armado no traço 1:3:6 de 4 m até 6 m de profundidade e c/ diâmetro 30 cm (escavação manual)</v>
          </cell>
          <cell r="C213" t="str">
            <v>ml</v>
          </cell>
          <cell r="D213">
            <v>36.314799999999998</v>
          </cell>
        </row>
        <row r="214">
          <cell r="A214" t="str">
            <v>001.04.00760</v>
          </cell>
          <cell r="B214" t="str">
            <v>Fornecimento e Cravação de estaca de concreto fck=15 mpa moldada no local diâmetro 25 cm tipo """"straus""""</v>
          </cell>
          <cell r="C214" t="str">
            <v>M</v>
          </cell>
          <cell r="D214">
            <v>40.098199999999999</v>
          </cell>
        </row>
        <row r="215">
          <cell r="A215" t="str">
            <v>001.04.00780</v>
          </cell>
          <cell r="B215" t="str">
            <v>Fornecimento e Cravação de estaca de concreto fck=15 mpa moldada no local diâmetro 32 cm tipo """"straus""""</v>
          </cell>
          <cell r="C215" t="str">
            <v>M</v>
          </cell>
          <cell r="D215">
            <v>58.744199999999999</v>
          </cell>
        </row>
        <row r="216">
          <cell r="A216" t="str">
            <v>001.04.00790</v>
          </cell>
          <cell r="B216" t="str">
            <v>Fornecimento e Cravação de Estaca de Concreto Pré Moldada Dim. 17.50 x 17.50 cm - 20 T</v>
          </cell>
          <cell r="C216" t="str">
            <v>ml</v>
          </cell>
          <cell r="D216">
            <v>30.5</v>
          </cell>
        </row>
        <row r="217">
          <cell r="A217" t="str">
            <v>001.04.00800</v>
          </cell>
          <cell r="B217" t="str">
            <v>Fornecimento e Cravação de Estaca de Concreto Pré-Moldada Dim (26,5x26,5)cm - 30 T</v>
          </cell>
          <cell r="C217" t="str">
            <v>ml</v>
          </cell>
          <cell r="D217">
            <v>49.4</v>
          </cell>
        </row>
        <row r="218">
          <cell r="A218" t="str">
            <v>001.04.00820</v>
          </cell>
          <cell r="B218" t="str">
            <v>Fornecimento e Instalação de emenda em estaca pré-moldada de concreto</v>
          </cell>
          <cell r="C218" t="str">
            <v>UN</v>
          </cell>
          <cell r="D218">
            <v>20</v>
          </cell>
        </row>
        <row r="219">
          <cell r="A219" t="str">
            <v>001.04.00840</v>
          </cell>
          <cell r="B219" t="str">
            <v>Lastro de brita granítica apiloado manualmente</v>
          </cell>
          <cell r="C219" t="str">
            <v>m3</v>
          </cell>
          <cell r="D219">
            <v>46.764000000000003</v>
          </cell>
        </row>
        <row r="220">
          <cell r="A220" t="str">
            <v>001.04.00860</v>
          </cell>
          <cell r="B220" t="str">
            <v>Lastro de areia média a grossa apiloado manualmente</v>
          </cell>
          <cell r="C220" t="str">
            <v>m3</v>
          </cell>
          <cell r="D220">
            <v>30.614000000000001</v>
          </cell>
        </row>
        <row r="221">
          <cell r="A221" t="str">
            <v>001.05</v>
          </cell>
          <cell r="B221" t="str">
            <v>ESTRUTURA</v>
          </cell>
          <cell r="D221">
            <v>5099.8338000000003</v>
          </cell>
        </row>
        <row r="222">
          <cell r="A222" t="str">
            <v>001.05.00020</v>
          </cell>
          <cell r="B222" t="str">
            <v>Fornecimento, confecção, transporte e aplicação de concreto 15 Mpa (280 kgcimento/m3),em estrutura, virado na obra, composto por cimento portland CP 32 F, areia lavada tipo média a grossa, seixo rolado, e equipamentos.</v>
          </cell>
          <cell r="C222" t="str">
            <v>m3</v>
          </cell>
          <cell r="D222">
            <v>176.6679</v>
          </cell>
        </row>
        <row r="223">
          <cell r="A223" t="str">
            <v>001.05.00021</v>
          </cell>
          <cell r="B223" t="str">
            <v>Fornecimento, confecção, transporte e aplicação de concreto 18 Mpa (305 kgcimento/m3) em estrutura, virado na obra, composto por cimento portland CP 32 F, areia lavada tipo média a grossa, seixo rolado, e equipamentos.</v>
          </cell>
          <cell r="C223" t="str">
            <v>m3</v>
          </cell>
          <cell r="D223">
            <v>183.4579</v>
          </cell>
        </row>
        <row r="224">
          <cell r="A224" t="str">
            <v>001.05.00022</v>
          </cell>
          <cell r="B224" t="str">
            <v>Fornecimento, confecção, transporte e aplicação de concreto 20 Mpa (322 kgcimento/m3) em estrutura, virado na obra, composto por cimento portland CP 32 F, areia lavada tipo média a grossa, seixo rolado, e equipamentos.</v>
          </cell>
          <cell r="C224" t="str">
            <v>m3</v>
          </cell>
          <cell r="D224">
            <v>197.38730000000001</v>
          </cell>
        </row>
        <row r="225">
          <cell r="A225" t="str">
            <v>001.05.00023</v>
          </cell>
          <cell r="B225" t="str">
            <v>Fornecimento, confecção, transporte e aplicação de concreto 21 Mpa (331 kgcimento/m3) em estrutura, virado na obra, composto por cimento portland CP 32 F, areia lavada tipo média a grossa, seixo rolado, e equipamentos.</v>
          </cell>
          <cell r="C225" t="str">
            <v>m3</v>
          </cell>
          <cell r="D225">
            <v>190.51490000000001</v>
          </cell>
        </row>
        <row r="226">
          <cell r="A226" t="str">
            <v>001.05.00024</v>
          </cell>
          <cell r="B226" t="str">
            <v>Fornecimento, confecção, transporte e aplicação de concreto 25 Mpa (367 kgcimento/m3) em estrutura, virado na obra, composto por cimento portland CP 32 F, areia lavada tipo média a grossa, seixo rolado, e equipamentos.</v>
          </cell>
          <cell r="C226" t="str">
            <v>m3</v>
          </cell>
          <cell r="D226">
            <v>200.28790000000001</v>
          </cell>
        </row>
        <row r="227">
          <cell r="A227" t="str">
            <v>001.05.00030</v>
          </cell>
          <cell r="B227" t="str">
            <v>Fornecimento, confecção, transporte e aplicação de concreto 15 Mpa (280 kgcimento/m3),em estrutura, virado na obra, composto por cimento portland CP 32 F, areia lavada tipo média a grossa, pedra granitica britada, e equipamentos.</v>
          </cell>
          <cell r="C227" t="str">
            <v>m3</v>
          </cell>
          <cell r="D227">
            <v>185.98929999999999</v>
          </cell>
        </row>
        <row r="228">
          <cell r="A228" t="str">
            <v>001.05.00031</v>
          </cell>
          <cell r="B228" t="str">
            <v>Fornecimento, confecção, transporte e aplicação de concreto 18 Mpa (305 kgcimento/m3) em estrutura, virado na obra, composto por cimento portland CP 32 F, areia lavada tipo média a grossa, pedra granitica britada, e equipamentos.</v>
          </cell>
          <cell r="C228" t="str">
            <v>m3</v>
          </cell>
          <cell r="D228">
            <v>192.77930000000001</v>
          </cell>
        </row>
        <row r="229">
          <cell r="A229" t="str">
            <v>001.05.00032</v>
          </cell>
          <cell r="B229" t="str">
            <v>Fornecimento, confecção, transporte e aplicação de concreto 20 Mpa (322 kgcimento/m3) em estrutura, virado na obra, composto por cimento portland CP 32 F, areia lavada tipo média a grossa, pedra granitica britada, e equipamentos.</v>
          </cell>
          <cell r="C229" t="str">
            <v>m3</v>
          </cell>
          <cell r="D229">
            <v>197.38730000000001</v>
          </cell>
        </row>
        <row r="230">
          <cell r="A230" t="str">
            <v>001.05.00033</v>
          </cell>
          <cell r="B230" t="str">
            <v>Fornecimento, confecção, transporte e aplicação de concreto 21 Mpa (322 kgcimento/m3) em estrutura, virado na obra, composto por cimento portland CP 32 F, areia lavada tipo média a grossa, pedra granitica britada, e equipamentos.</v>
          </cell>
          <cell r="C230" t="str">
            <v>m3</v>
          </cell>
          <cell r="D230">
            <v>199.83629999999999</v>
          </cell>
        </row>
        <row r="231">
          <cell r="A231" t="str">
            <v>001.05.00034</v>
          </cell>
          <cell r="B231" t="str">
            <v>Fornecimento, confecção, transporte e aplicação de concreto 25 Mpa (367 kgcimento/m3) em estrutura, virado na obra, composto por cimento portland CP 32 F, areia lavada tipo média a grossa, pedra granitica britada, e equipamentos.</v>
          </cell>
          <cell r="C231" t="str">
            <v>m3</v>
          </cell>
          <cell r="D231">
            <v>217.22329999999999</v>
          </cell>
        </row>
        <row r="232">
          <cell r="A232" t="str">
            <v>001.05.00140</v>
          </cell>
          <cell r="B232" t="str">
            <v>Fornecimento, Transporte, Lançamento, Adensamento e Acabamento Manual de Concreto Usinado Fck= 13,50 Mpa, em Estrutura.</v>
          </cell>
          <cell r="C232" t="str">
            <v>m3</v>
          </cell>
          <cell r="D232">
            <v>215.1591</v>
          </cell>
        </row>
        <row r="233">
          <cell r="A233" t="str">
            <v>001.05.00160</v>
          </cell>
          <cell r="B233" t="str">
            <v>Fornecimento, Transporte, Lançamento, Adensamento e Acabamento Manual de Concreto Usinado Fck= 15 Mpa, em Estrutura.</v>
          </cell>
          <cell r="C233" t="str">
            <v>m3</v>
          </cell>
          <cell r="D233">
            <v>226.70910000000001</v>
          </cell>
        </row>
        <row r="234">
          <cell r="A234" t="str">
            <v>001.05.00180</v>
          </cell>
          <cell r="B234" t="str">
            <v>Fornecimento, Transporte, Lançamento, Adensamento e Acabamento Manual de Concreto Usinado Fck= 18 Mpa, em Estrutura.</v>
          </cell>
          <cell r="C234" t="str">
            <v>m3</v>
          </cell>
          <cell r="D234">
            <v>231.95910000000001</v>
          </cell>
        </row>
        <row r="235">
          <cell r="A235" t="str">
            <v>001.05.00200</v>
          </cell>
          <cell r="B235" t="str">
            <v>Fornecimento, Transporte, Lançamento, Adensamento e Acabamento Manual de Concreto Usinado Fck= 20 Mpa, em Estrutura.</v>
          </cell>
          <cell r="C235" t="str">
            <v>m3</v>
          </cell>
          <cell r="D235">
            <v>245.60910000000001</v>
          </cell>
        </row>
        <row r="236">
          <cell r="A236" t="str">
            <v>001.05.00220</v>
          </cell>
          <cell r="B236" t="str">
            <v>Fornecimento, Transporte, Lançamento, Adensamento e Acabamento Manual de Concreto Usinado Fck= 25 Mpa, em Estrutura.</v>
          </cell>
          <cell r="C236" t="str">
            <v>m3</v>
          </cell>
          <cell r="D236">
            <v>256.10910000000001</v>
          </cell>
        </row>
        <row r="237">
          <cell r="A237" t="str">
            <v>001.05.00230</v>
          </cell>
          <cell r="B237" t="str">
            <v>Fornecimento e Aplicação de Concreto em Estrutura Fck= 13,50 Mpa (não está incluso o bombeamento)</v>
          </cell>
          <cell r="C237" t="str">
            <v>m3</v>
          </cell>
          <cell r="D237">
            <v>198.78899999999999</v>
          </cell>
        </row>
        <row r="238">
          <cell r="A238" t="str">
            <v>001.05.00231</v>
          </cell>
          <cell r="B238" t="str">
            <v>Fornecimento e Aplicação de Concreto em Estrutura Fck= 15 Mpa (não está incluso o bombeamento)</v>
          </cell>
          <cell r="C238" t="str">
            <v>m3</v>
          </cell>
          <cell r="D238">
            <v>210.339</v>
          </cell>
        </row>
        <row r="239">
          <cell r="A239" t="str">
            <v>001.05.00232</v>
          </cell>
          <cell r="B239" t="str">
            <v>Fornecimento e Aplicação de Concreto em Estrutura Fck= 18 Mpa (não está incluso o bombeamento)</v>
          </cell>
          <cell r="C239" t="str">
            <v>m3</v>
          </cell>
          <cell r="D239">
            <v>215.589</v>
          </cell>
        </row>
        <row r="240">
          <cell r="A240" t="str">
            <v>001.05.00233</v>
          </cell>
          <cell r="B240" t="str">
            <v>Fornecimento e Aplicação de Concreto em Estrutura Fck= 20 Mpa (não está incluso o bombeamento)</v>
          </cell>
          <cell r="C240" t="str">
            <v>m3</v>
          </cell>
          <cell r="D240">
            <v>229.239</v>
          </cell>
        </row>
        <row r="241">
          <cell r="A241" t="str">
            <v>001.05.00234</v>
          </cell>
          <cell r="B241" t="str">
            <v>Fornecimento e Aplicação de Concreto em Estrutura Fck= 25 Mpa (não está incluso o bombeamento)</v>
          </cell>
          <cell r="C241" t="str">
            <v>m3</v>
          </cell>
          <cell r="D241">
            <v>239.739</v>
          </cell>
        </row>
        <row r="242">
          <cell r="A242" t="str">
            <v>001.05.00235</v>
          </cell>
          <cell r="B242" t="str">
            <v>Serviço de Bombeamento de Concreto em Estrutura</v>
          </cell>
          <cell r="C242" t="str">
            <v>m3</v>
          </cell>
          <cell r="D242">
            <v>20</v>
          </cell>
        </row>
        <row r="243">
          <cell r="A243" t="str">
            <v>001.05.00260</v>
          </cell>
          <cell r="B243" t="str">
            <v>Fornecimento e Aplicação de Aço  CA 50 em estrutura</v>
          </cell>
          <cell r="C243" t="str">
            <v>KG</v>
          </cell>
          <cell r="D243">
            <v>4.6759000000000004</v>
          </cell>
        </row>
        <row r="244">
          <cell r="A244" t="str">
            <v>001.05.00280</v>
          </cell>
          <cell r="B244" t="str">
            <v>Fornecimento e Aplicação de Aço CA 60 em estrutura</v>
          </cell>
          <cell r="C244" t="str">
            <v>KG</v>
          </cell>
          <cell r="D244">
            <v>5.2900999999999998</v>
          </cell>
        </row>
        <row r="245">
          <cell r="A245" t="str">
            <v>001.05.00300</v>
          </cell>
          <cell r="B245" t="str">
            <v>Fornecimento e Aplicação de Aço em tela soldada 4.20 mm com malha 15x15 cm - Q 92</v>
          </cell>
          <cell r="C245" t="str">
            <v>m2</v>
          </cell>
          <cell r="D245">
            <v>9.0431000000000008</v>
          </cell>
        </row>
        <row r="246">
          <cell r="A246" t="str">
            <v>001.05.00320</v>
          </cell>
          <cell r="B246" t="str">
            <v>Confecção e Montagem de Forma incl. desforma comum de tábua  sem reaproveitamento</v>
          </cell>
          <cell r="C246" t="str">
            <v>M2</v>
          </cell>
          <cell r="D246">
            <v>43.644599999999997</v>
          </cell>
        </row>
        <row r="247">
          <cell r="A247" t="str">
            <v>001.05.00340</v>
          </cell>
          <cell r="B247" t="str">
            <v>Confecção e Montagem de Forma incl. desforma comum de tábua com 01 reaproveitamento</v>
          </cell>
          <cell r="C247" t="str">
            <v>M2</v>
          </cell>
          <cell r="D247">
            <v>26.484300000000001</v>
          </cell>
        </row>
        <row r="248">
          <cell r="A248" t="str">
            <v>001.05.00360</v>
          </cell>
          <cell r="B248" t="str">
            <v>Confecção e Montagem de Forma incl. desforma comum de tábua com 02 reaproveitamentos</v>
          </cell>
          <cell r="C248" t="str">
            <v>m2</v>
          </cell>
          <cell r="D248">
            <v>21.256499999999999</v>
          </cell>
        </row>
        <row r="249">
          <cell r="A249" t="str">
            <v>001.05.00365</v>
          </cell>
          <cell r="B249" t="str">
            <v>Confecção e Montagem de Forma incl. desforma comum de tábua  com 03 reaproveitamentos</v>
          </cell>
          <cell r="C249" t="str">
            <v>m2</v>
          </cell>
          <cell r="D249">
            <v>17.490200000000002</v>
          </cell>
        </row>
        <row r="250">
          <cell r="A250" t="str">
            <v>001.05.00370</v>
          </cell>
          <cell r="B250" t="str">
            <v>Confecção e Montagem de Forma incl. desforma comum de tábua  com 04 reaproveitamentos</v>
          </cell>
          <cell r="C250" t="str">
            <v>m2</v>
          </cell>
          <cell r="D250">
            <v>15.7019</v>
          </cell>
        </row>
        <row r="251">
          <cell r="A251" t="str">
            <v>001.05.00420</v>
          </cell>
          <cell r="B251" t="str">
            <v>Confecção e Montagem de Forma especial em chapa de madeira compensada do tipo resinada c/ 12 mm de espessura sem reaproveitamento</v>
          </cell>
          <cell r="C251" t="str">
            <v>M2</v>
          </cell>
          <cell r="D251">
            <v>42.938099999999999</v>
          </cell>
        </row>
        <row r="252">
          <cell r="A252" t="str">
            <v>001.05.00440</v>
          </cell>
          <cell r="B252" t="str">
            <v>Confecção e Montagem de Forma especial em chapa de madeira compensada do tipo resinada c/ 12 mm de espessura com 01 reaproveitamento</v>
          </cell>
          <cell r="C252" t="str">
            <v>M2</v>
          </cell>
          <cell r="D252">
            <v>36.784999999999997</v>
          </cell>
        </row>
        <row r="253">
          <cell r="A253" t="str">
            <v>001.05.00460</v>
          </cell>
          <cell r="B253" t="str">
            <v>Confecção e Montagem de Forma especial em chapa de madeira compensada do tipo resinada c/ 12 mm de espessura com 02 reaproveitamento</v>
          </cell>
          <cell r="C253" t="str">
            <v>m2</v>
          </cell>
          <cell r="D253">
            <v>31.637499999999999</v>
          </cell>
        </row>
        <row r="254">
          <cell r="A254" t="str">
            <v>001.05.00480</v>
          </cell>
          <cell r="B254" t="str">
            <v>Confecção e Montagem de Forma especial em chapa de madeira compensada do tipo plastificada c/ 12 mm de espessura sem reaproveitamento</v>
          </cell>
          <cell r="C254" t="str">
            <v>M2</v>
          </cell>
          <cell r="D254">
            <v>54.3521</v>
          </cell>
        </row>
        <row r="255">
          <cell r="A255" t="str">
            <v>001.05.00500</v>
          </cell>
          <cell r="B255" t="str">
            <v>Confecção e Montagem de Forma especial em chapa de madeira compensada do tipo plastificada c/ 12 mm de espessura com 01 reaproveitamento</v>
          </cell>
          <cell r="C255" t="str">
            <v>M2</v>
          </cell>
          <cell r="D255">
            <v>42.829000000000001</v>
          </cell>
        </row>
        <row r="256">
          <cell r="A256" t="str">
            <v>001.05.00520</v>
          </cell>
          <cell r="B256" t="str">
            <v>Confecção e Montagem de Forma especial em chapa de madeira compensada do tipo plastificada c/ 12 mm de espessura com 02 reaproveitamento</v>
          </cell>
          <cell r="C256" t="str">
            <v>M2</v>
          </cell>
          <cell r="D256">
            <v>34.566899999999997</v>
          </cell>
        </row>
        <row r="257">
          <cell r="A257" t="str">
            <v>001.05.00540</v>
          </cell>
          <cell r="B257" t="str">
            <v>Confecção e Montagem de Forma especial em chapa de madeira compensada do tipo plastificada c/ 12 mm de espessura com 03 reaproveitamento</v>
          </cell>
          <cell r="C257" t="str">
            <v>M2</v>
          </cell>
          <cell r="D257">
            <v>29.206600000000002</v>
          </cell>
        </row>
        <row r="258">
          <cell r="A258" t="str">
            <v>001.05.00560</v>
          </cell>
          <cell r="B258" t="str">
            <v>Confecção e Montagem de Forma especial em chapa de madeira compensada do tipo plastificada c/ 12 mm de espessura com 04 reaproveitamento</v>
          </cell>
          <cell r="C258" t="str">
            <v>M2</v>
          </cell>
          <cell r="D258">
            <v>25.8553</v>
          </cell>
        </row>
        <row r="259">
          <cell r="A259" t="str">
            <v>001.05.00660</v>
          </cell>
          <cell r="B259" t="str">
            <v>Execução de Laje pré-fabricada para forro espacamento entre vigas de 41cm a espessura da lajota de 8.00 cm e capeamento de 2.00 cm, incl tela soldada CA 60 4.20 mm 15 x 15 cm</v>
          </cell>
          <cell r="C259" t="str">
            <v>m2</v>
          </cell>
          <cell r="D259">
            <v>40.811</v>
          </cell>
        </row>
        <row r="260">
          <cell r="A260" t="str">
            <v>001.05.00680</v>
          </cell>
          <cell r="B260" t="str">
            <v>Execução de Laje pré-fabricada para piso espaçamento entre vigas de 41 cm a espessura da lajota de 8.00 cm e capeamento de 4.00 cm, incl tela soldada CA 60 4.20 mm 15 x 15 cm</v>
          </cell>
          <cell r="C260" t="str">
            <v>m2</v>
          </cell>
          <cell r="D260">
            <v>45.497900000000001</v>
          </cell>
        </row>
        <row r="261">
          <cell r="A261" t="str">
            <v>001.05.00720</v>
          </cell>
          <cell r="B261" t="str">
            <v>Execução de pilar tipo sanduíche de madeira 6x12 cm, entarugado c/ madeira através de parafusos</v>
          </cell>
          <cell r="C261" t="str">
            <v>ml</v>
          </cell>
          <cell r="D261">
            <v>20.256599999999999</v>
          </cell>
        </row>
        <row r="262">
          <cell r="A262" t="str">
            <v>001.05.00820</v>
          </cell>
          <cell r="B262" t="str">
            <v>Fornecimento e Execução de Grauteamento de Estrutura de Concreto Pré Moldado traço 1:3 incl. SuperPlastificante</v>
          </cell>
          <cell r="C262" t="str">
            <v>m3</v>
          </cell>
          <cell r="D262">
            <v>320.73930000000001</v>
          </cell>
        </row>
        <row r="263">
          <cell r="A263" t="str">
            <v>001.06</v>
          </cell>
          <cell r="B263" t="str">
            <v>IMPERMEABILIZAÇÕES E TRATAMENTOS</v>
          </cell>
          <cell r="D263">
            <v>134.8614</v>
          </cell>
        </row>
        <row r="264">
          <cell r="A264" t="str">
            <v>001.06.00020</v>
          </cell>
          <cell r="B264" t="str">
            <v>Execução de descupinização</v>
          </cell>
          <cell r="C264" t="str">
            <v>M2</v>
          </cell>
          <cell r="D264">
            <v>0.83</v>
          </cell>
        </row>
        <row r="265">
          <cell r="A265" t="str">
            <v>001.06.00040</v>
          </cell>
          <cell r="B265" t="str">
            <v>Execução de imunização de madeiramento de cobertura ou forro de madeira com aplicação de pentox claro a uma demão</v>
          </cell>
          <cell r="C265" t="str">
            <v>M2</v>
          </cell>
          <cell r="D265">
            <v>1.6774</v>
          </cell>
        </row>
        <row r="266">
          <cell r="A266" t="str">
            <v>001.06.00060</v>
          </cell>
          <cell r="B266" t="str">
            <v>Execução de pintura c/neutrol 45 c/ 02 demãos</v>
          </cell>
          <cell r="C266" t="str">
            <v>M2</v>
          </cell>
          <cell r="D266">
            <v>4.4787999999999997</v>
          </cell>
        </row>
        <row r="267">
          <cell r="A267" t="str">
            <v>001.06.00080</v>
          </cell>
          <cell r="B267" t="str">
            <v>Fornecimento e Instalação de Lona Plástica Preta ( Encerado)</v>
          </cell>
          <cell r="C267" t="str">
            <v>M2</v>
          </cell>
          <cell r="D267">
            <v>0.59719999999999995</v>
          </cell>
        </row>
        <row r="268">
          <cell r="A268" t="str">
            <v>001.06.00100</v>
          </cell>
          <cell r="B268" t="str">
            <v>Fornecimento e Instalação de Manta Tipo Bidim, com as seguintes características: permissividade de 120 l/s/m2; permeabilidade normal 4x10(-1) e resistência a tração na ruptura 425 N</v>
          </cell>
          <cell r="C268" t="str">
            <v>M2</v>
          </cell>
          <cell r="D268">
            <v>3.0371999999999999</v>
          </cell>
        </row>
        <row r="269">
          <cell r="A269" t="str">
            <v>001.06.00120</v>
          </cell>
          <cell r="B269" t="str">
            <v>Fornecimento e Instalação de Manta Tipo Bidim, com as seguintes características: permissividade de 100 l/s/m2; permeabilidade normal 4x10(-1) e resistência a tração na ruptura 750 N</v>
          </cell>
          <cell r="C269" t="str">
            <v>M2</v>
          </cell>
          <cell r="D269">
            <v>4.4127000000000001</v>
          </cell>
        </row>
        <row r="270">
          <cell r="A270" t="str">
            <v>001.06.00130</v>
          </cell>
          <cell r="B270" t="str">
            <v>Fornecimento e Aplicação de Nata de Cimento na proporção de 5 kg de cimento por m2</v>
          </cell>
          <cell r="C270" t="str">
            <v>m2</v>
          </cell>
          <cell r="D270">
            <v>1.8307</v>
          </cell>
        </row>
        <row r="271">
          <cell r="A271" t="str">
            <v>001.06.00135</v>
          </cell>
          <cell r="B271" t="str">
            <v>Fornecimento e Aplicação de chapisco de aderência c/argamassa de cimento e areia traço 1:3 e= 5 mm, incl. adesivo de alto desempenho para argamassas e chapisco.</v>
          </cell>
          <cell r="C271" t="str">
            <v>m2</v>
          </cell>
          <cell r="D271">
            <v>4.2747000000000002</v>
          </cell>
        </row>
        <row r="272">
          <cell r="A272" t="str">
            <v>001.06.00140</v>
          </cell>
          <cell r="B272" t="str">
            <v>Execução de regularização de laje com argamassa de cimento e areia 1:4 com cimento, espessura média igual a 3.00 cm, incl aplicação de nata de cimento para preparo de superficie.</v>
          </cell>
          <cell r="C272" t="str">
            <v>m2</v>
          </cell>
          <cell r="D272">
            <v>8.4360999999999997</v>
          </cell>
        </row>
        <row r="273">
          <cell r="A273" t="str">
            <v>001.06.00160</v>
          </cell>
          <cell r="B273" t="str">
            <v>Execução de proteção mecânica com argamassa de cimento e areia 1:3,espessura 2.00 cm</v>
          </cell>
          <cell r="C273" t="str">
            <v>m2</v>
          </cell>
          <cell r="D273">
            <v>6.0629</v>
          </cell>
        </row>
        <row r="274">
          <cell r="A274" t="str">
            <v>001.06.00200</v>
          </cell>
          <cell r="B274" t="str">
            <v>Execução de impermeabilização c/argamassa de cimento e areia 1:4 a 2.00 cm espessura c/ adição de 140 g/m2 de impermeabilizante, aplicação em parede como revestimento.</v>
          </cell>
          <cell r="C274" t="str">
            <v>m2</v>
          </cell>
          <cell r="D274">
            <v>14.679600000000001</v>
          </cell>
        </row>
        <row r="275">
          <cell r="A275" t="str">
            <v>001.06.00220</v>
          </cell>
          <cell r="B275" t="str">
            <v>Execução de impermeabilização c/argamassa de cimento e areia 1:3 a 2.50 cm espessura c/ adição de 185 g/m2 de impermeabilizante, para impermeabilização de Reservatórios.</v>
          </cell>
          <cell r="C275" t="str">
            <v>m2</v>
          </cell>
          <cell r="D275">
            <v>15.3651</v>
          </cell>
        </row>
        <row r="276">
          <cell r="A276" t="str">
            <v>001.06.00240</v>
          </cell>
          <cell r="B276" t="str">
            <v>Fornecimento e Aplicação de Impermeabilizante Cristalizante Sobre Superfície Perfeitamente Regularizada</v>
          </cell>
          <cell r="C276" t="str">
            <v>m2</v>
          </cell>
          <cell r="D276">
            <v>6.7892999999999999</v>
          </cell>
        </row>
        <row r="277">
          <cell r="A277" t="str">
            <v>001.06.00300</v>
          </cell>
          <cell r="B277" t="str">
            <v>Execução de impermeabilização de laje de cobertura com utilização de manta asfáltica poliéster 3.00 mm</v>
          </cell>
          <cell r="C277" t="str">
            <v>M2</v>
          </cell>
          <cell r="D277">
            <v>26.46</v>
          </cell>
        </row>
        <row r="278">
          <cell r="A278" t="str">
            <v>001.06.00320</v>
          </cell>
          <cell r="B278" t="str">
            <v>Execução de impermeabilização de laje de cobertura com utilização de manta asfáltica poliéster 4.00 mm</v>
          </cell>
          <cell r="C278" t="str">
            <v>M2</v>
          </cell>
          <cell r="D278">
            <v>28.497</v>
          </cell>
        </row>
        <row r="279">
          <cell r="A279" t="str">
            <v>001.06.00340</v>
          </cell>
          <cell r="B279" t="str">
            <v>Fornecimento e Aplicação de Isopor e = 5,00 cm, conf. Det. Sinfra n.01</v>
          </cell>
          <cell r="C279" t="str">
            <v>M2</v>
          </cell>
          <cell r="D279">
            <v>7.4326999999999996</v>
          </cell>
        </row>
        <row r="280">
          <cell r="A280" t="str">
            <v>001.07</v>
          </cell>
          <cell r="B280" t="str">
            <v>ALVENARIA</v>
          </cell>
          <cell r="D280">
            <v>1844.6894</v>
          </cell>
        </row>
        <row r="281">
          <cell r="A281" t="str">
            <v>001.07.00020</v>
          </cell>
          <cell r="B281" t="str">
            <v>Execução de alvenaria de elevação de tijolo maciço assente c/ argamassa de cimento e areia no traço 1:3 de 1/4 vez</v>
          </cell>
          <cell r="C281" t="str">
            <v>M2</v>
          </cell>
          <cell r="D281">
            <v>16.777699999999999</v>
          </cell>
        </row>
        <row r="282">
          <cell r="A282" t="str">
            <v>001.07.00040</v>
          </cell>
          <cell r="B282" t="str">
            <v>Execução de alvenaria de elevação de tijolo maciço assente c/ argamassa de cimento e areia no traço 1:3 de 1/2 vez</v>
          </cell>
          <cell r="C282" t="str">
            <v>M2</v>
          </cell>
          <cell r="D282">
            <v>31.524699999999999</v>
          </cell>
        </row>
        <row r="283">
          <cell r="A283" t="str">
            <v>001.07.00060</v>
          </cell>
          <cell r="B283" t="str">
            <v>Execução de alvenaria de elevação de tijolo maciço assente c/ argamassa de cimento e areia no traço 1:3 de 1 vez</v>
          </cell>
          <cell r="C283" t="str">
            <v>M2</v>
          </cell>
          <cell r="D283">
            <v>55.713500000000003</v>
          </cell>
        </row>
        <row r="284">
          <cell r="A284" t="str">
            <v>001.07.00080</v>
          </cell>
          <cell r="B284" t="str">
            <v>Execução de alvenaria de elevação de tijolo maciço assente c/ argamassa de cal e areia no traço de 1:4 de 1/4 vez</v>
          </cell>
          <cell r="C284" t="str">
            <v>M2</v>
          </cell>
          <cell r="D284">
            <v>14.9764</v>
          </cell>
        </row>
        <row r="285">
          <cell r="A285" t="str">
            <v>001.07.00100</v>
          </cell>
          <cell r="B285" t="str">
            <v>Execução de alvenaria de elevação de tijolo maciço assente c/ argamassa de cal e areia no traço de 1:4 de 1/2 vez</v>
          </cell>
          <cell r="C285" t="str">
            <v>M2</v>
          </cell>
          <cell r="D285">
            <v>27.887599999999999</v>
          </cell>
        </row>
        <row r="286">
          <cell r="A286" t="str">
            <v>001.07.00120</v>
          </cell>
          <cell r="B286" t="str">
            <v>Execução de alvenaria de elevação de tijolo maciço assente c/ argamassa de cal e areia no traço de 1:4 de 1 vez</v>
          </cell>
          <cell r="C286" t="str">
            <v>M2</v>
          </cell>
          <cell r="D286">
            <v>50.272199999999998</v>
          </cell>
        </row>
        <row r="287">
          <cell r="A287" t="str">
            <v>001.07.00140</v>
          </cell>
          <cell r="B287" t="str">
            <v>Execução de alvenaria de tijolo maciço assente c/ argamassa de cimento e areia no traço 1:4 de 1/4 vez</v>
          </cell>
          <cell r="C287" t="str">
            <v>M2</v>
          </cell>
          <cell r="D287">
            <v>17.266100000000002</v>
          </cell>
        </row>
        <row r="288">
          <cell r="A288" t="str">
            <v>001.07.00160</v>
          </cell>
          <cell r="B288" t="str">
            <v>Execução de alvenaria de tijolo maciço assente c/ argamassa de cimento e areia no traço 1:4 de 1/2 vez</v>
          </cell>
          <cell r="C288" t="str">
            <v>M2</v>
          </cell>
          <cell r="D288">
            <v>29.367699999999999</v>
          </cell>
        </row>
        <row r="289">
          <cell r="A289" t="str">
            <v>001.07.00180</v>
          </cell>
          <cell r="B289" t="str">
            <v>Execução de alvenaria de tijolo maciço assente c/ argamassa de cimento e areia no traço 1:4 de 1 vez</v>
          </cell>
          <cell r="C289" t="str">
            <v>M2</v>
          </cell>
          <cell r="D289">
            <v>54.098999999999997</v>
          </cell>
        </row>
        <row r="290">
          <cell r="A290" t="str">
            <v>001.07.00200</v>
          </cell>
          <cell r="B290" t="str">
            <v>Execução de alvenaria de elevação c/ tijolo maciço assente c/ argamassa mista de cimento cal e areia no traço 1:2:8 de de 1/4 vez</v>
          </cell>
          <cell r="C290" t="str">
            <v>M2</v>
          </cell>
          <cell r="D290">
            <v>15.995900000000001</v>
          </cell>
        </row>
        <row r="291">
          <cell r="A291" t="str">
            <v>001.07.00220</v>
          </cell>
          <cell r="B291" t="str">
            <v>Execução de alvenaria de elevação c/ tijolo maciço assente c/ argamassa mista de cimento cal e areia no traço 1:2:8 de de 1/2 vez</v>
          </cell>
          <cell r="C291" t="str">
            <v>M2</v>
          </cell>
          <cell r="D291">
            <v>30.2836</v>
          </cell>
        </row>
        <row r="292">
          <cell r="A292" t="str">
            <v>001.07.00240</v>
          </cell>
          <cell r="B292" t="str">
            <v>Execução de alvenaria de elevação c/ tijolo maciço assente c/ argamassa mista de cimento cal e areia no traço 1:2:8 de de 1 vez</v>
          </cell>
          <cell r="C292" t="str">
            <v>M2</v>
          </cell>
          <cell r="D292">
            <v>53.873100000000001</v>
          </cell>
        </row>
        <row r="293">
          <cell r="A293" t="str">
            <v>001.07.00260</v>
          </cell>
          <cell r="B293" t="str">
            <v>Execução de alvenaria de elevação de tijolo maciço assente c/ argamassa mista 1:4:12 de 1/2 vez</v>
          </cell>
          <cell r="C293" t="str">
            <v>M2</v>
          </cell>
          <cell r="D293">
            <v>26.956700000000001</v>
          </cell>
        </row>
        <row r="294">
          <cell r="A294" t="str">
            <v>001.07.00280</v>
          </cell>
          <cell r="B294" t="str">
            <v>Execução de alvenaria de elevação de tijolo maciço assente c/ argamassa mista 1:4:12 de 1 vez</v>
          </cell>
          <cell r="C294" t="str">
            <v>M2</v>
          </cell>
          <cell r="D294">
            <v>49.000100000000003</v>
          </cell>
        </row>
        <row r="295">
          <cell r="A295" t="str">
            <v>001.07.00300</v>
          </cell>
          <cell r="B295" t="str">
            <v>Execução de alvenaria de elevação de tijolo maciço assente c/ argamassa mista 1:4:12 de 1.5 vez</v>
          </cell>
          <cell r="C295" t="str">
            <v>M2</v>
          </cell>
          <cell r="D295">
            <v>67.3352</v>
          </cell>
        </row>
        <row r="296">
          <cell r="A296" t="str">
            <v>001.07.00340</v>
          </cell>
          <cell r="B296" t="str">
            <v>Execução de alvenaria de elevação c/ tijolo cerâmico 9x19x19 assente c/ argamassa mista 1:2:8 de 1/2 vez</v>
          </cell>
          <cell r="C296" t="str">
            <v>m2</v>
          </cell>
          <cell r="D296">
            <v>11.666499999999999</v>
          </cell>
        </row>
        <row r="297">
          <cell r="A297" t="str">
            <v>001.07.00360</v>
          </cell>
          <cell r="B297" t="str">
            <v>Execução de alvenaria de elevação c/ tijolo cerâmico 9x19x19 assente c/ argamassa mista 1:2:8 de 1 vez</v>
          </cell>
          <cell r="C297" t="str">
            <v>m2</v>
          </cell>
          <cell r="D297">
            <v>23.483000000000001</v>
          </cell>
        </row>
        <row r="298">
          <cell r="A298" t="str">
            <v>001.07.00420</v>
          </cell>
          <cell r="B298" t="str">
            <v>Execução de alvenaria aparente de tijolo cerâmico c/ 18 ou 21 furos (dim. 6.00x10.00x21.00 cm) assente c/ argamassa de cimento e areia no traço 1:2:8 de 1/2 vez</v>
          </cell>
          <cell r="C298" t="str">
            <v>m2</v>
          </cell>
          <cell r="D298">
            <v>37.906599999999997</v>
          </cell>
        </row>
        <row r="299">
          <cell r="A299" t="str">
            <v>001.07.00440</v>
          </cell>
          <cell r="B299" t="str">
            <v>Execução de alvenaria aparente de tijolo cerâmico c/ 18 ou 21 furos (dim. 6.00x10.00x21.00 cm) assente c/ argamassa de cimento e areia no traço 1:2:8 de 1 vez</v>
          </cell>
          <cell r="C299" t="str">
            <v>m2</v>
          </cell>
          <cell r="D299">
            <v>81.045699999999997</v>
          </cell>
        </row>
        <row r="300">
          <cell r="A300" t="str">
            <v>001.07.00540</v>
          </cell>
          <cell r="B300" t="str">
            <v>Execução de elemento vazado de cerâmica assente c/ argamassa de cimento e areia peneirada no traço 1:3</v>
          </cell>
          <cell r="C300" t="str">
            <v>m2</v>
          </cell>
          <cell r="D300">
            <v>27.084700000000002</v>
          </cell>
        </row>
        <row r="301">
          <cell r="A301" t="str">
            <v>001.07.00550</v>
          </cell>
          <cell r="B301" t="str">
            <v>Alvenaria de vedação com bloco cerâmico furado dim. 9x19x28, com juntas de 20 mm com argamassa mista de cimento, cal hidratada e areia sem peneirar no traço 1:2:9</v>
          </cell>
          <cell r="C301" t="str">
            <v>m2</v>
          </cell>
          <cell r="D301">
            <v>12.625400000000001</v>
          </cell>
        </row>
        <row r="302">
          <cell r="A302" t="str">
            <v>001.07.00551</v>
          </cell>
          <cell r="B302" t="str">
            <v>Alvenaria de vedação com bloco cerâmico furado dim.12x19x28, com juntas de 20 mm com argamassa mista de cimento, cal hidratada e areia sem peneirar no traço 1:2:9</v>
          </cell>
          <cell r="C302" t="str">
            <v>m2</v>
          </cell>
          <cell r="D302">
            <v>15.767799999999999</v>
          </cell>
        </row>
        <row r="303">
          <cell r="A303" t="str">
            <v>001.07.00552</v>
          </cell>
          <cell r="B303" t="str">
            <v>Alvenaria de vedação com bloco cerâmico furado dim.14x19x28, com juntas de 20 mm com argamassa mista de cimento, cal hidratada e areia sem peneirar no traço 1:2:9</v>
          </cell>
          <cell r="C303" t="str">
            <v>m2</v>
          </cell>
          <cell r="D303">
            <v>20.5151</v>
          </cell>
        </row>
        <row r="304">
          <cell r="A304" t="str">
            <v>001.07.00560</v>
          </cell>
          <cell r="B304" t="str">
            <v>Alvenaria de Vedação Com Bloco de Concreto, Juntas de 10 mm Com Argamassa Mista de Cimento, Cal Hidratada e Areia Sem Peneirar no traço 1:0,50:8 dim. 11,50x19x39 cm</v>
          </cell>
          <cell r="C304" t="str">
            <v>M2</v>
          </cell>
          <cell r="D304">
            <v>15.852</v>
          </cell>
        </row>
        <row r="305">
          <cell r="A305" t="str">
            <v>001.07.00580</v>
          </cell>
          <cell r="B305" t="str">
            <v>Alvenaria de Vedação Com Bloco de Concreto, Juntas de 10 mm Com Argamassa Mista de Cimento, Cal Hidratada e Areia Sem Peneirar no traço 1:0,50:8 dim. 14x19x39 cm</v>
          </cell>
          <cell r="C305" t="str">
            <v>M2</v>
          </cell>
          <cell r="D305">
            <v>20.927600000000002</v>
          </cell>
        </row>
        <row r="306">
          <cell r="A306" t="str">
            <v>001.07.00600</v>
          </cell>
          <cell r="B306" t="str">
            <v>Alvenaria de Vedação Com Bloco de Concreto, Juntas de 10 mm Com Argamassa Mista de Cimento, Cal Hidratada e Areia Sem Peneirar no traço 1:0,50:8 dim. 19x19x39 cm</v>
          </cell>
          <cell r="C306" t="str">
            <v>M2</v>
          </cell>
          <cell r="D306">
            <v>25.4863</v>
          </cell>
        </row>
        <row r="307">
          <cell r="A307" t="str">
            <v>001.07.00620</v>
          </cell>
          <cell r="B307" t="str">
            <v>Alvenaria Estrutural Com Bloco de Concreto, Juntas de 10 mm Com Argamassa Mista de Cimento, Cal Hidratada e Areia Sem Peneirar no traço 1:0,25:6 dim. 14x19x39 cm</v>
          </cell>
          <cell r="C307" t="str">
            <v>M2</v>
          </cell>
          <cell r="D307">
            <v>22.66</v>
          </cell>
        </row>
        <row r="308">
          <cell r="A308" t="str">
            <v>001.07.00640</v>
          </cell>
          <cell r="B308" t="str">
            <v>Alvenaria Estrutural Com Bloco de Concreto, Juntas de 10 mm Com Argamassa Mista de Cimento, Cal Hidratada e Areia Sem Peneirar no traço 1:0,25:6 dim. 19x19x39 cm</v>
          </cell>
          <cell r="C308" t="str">
            <v>M2</v>
          </cell>
          <cell r="D308">
            <v>29.4238</v>
          </cell>
        </row>
        <row r="309">
          <cell r="A309" t="str">
            <v>001.07.00710</v>
          </cell>
          <cell r="B309" t="str">
            <v>Execucao de escada com degraus de tijolo macico, asente com massa forte, inclusive revestimento dos espelhos e pisos</v>
          </cell>
          <cell r="C309" t="str">
            <v>m3</v>
          </cell>
          <cell r="D309">
            <v>241.85810000000001</v>
          </cell>
        </row>
        <row r="310">
          <cell r="A310" t="str">
            <v>001.07.00720</v>
          </cell>
          <cell r="B310" t="str">
            <v>Reparo de trincas ou rachaduras em alvenaria de tijolo com ferros transversais e posteriormente refazer o acabamento conforme revestimento existente</v>
          </cell>
          <cell r="C310" t="str">
            <v>M</v>
          </cell>
          <cell r="D310">
            <v>8.8058999999999994</v>
          </cell>
        </row>
        <row r="311">
          <cell r="A311" t="str">
            <v>001.07.00790</v>
          </cell>
          <cell r="B311" t="str">
            <v>Fornecimento e instalação de caixa de concreto pré-moldado para ar condicionado de 7.000 btu</v>
          </cell>
          <cell r="C311" t="str">
            <v>un</v>
          </cell>
          <cell r="D311">
            <v>50.443199999999997</v>
          </cell>
        </row>
        <row r="312">
          <cell r="A312" t="str">
            <v>001.07.00792</v>
          </cell>
          <cell r="B312" t="str">
            <v>Fornecimento e instalação de caixa de concreto pré-moldado para ar condicionado de 10.000 btu</v>
          </cell>
          <cell r="C312" t="str">
            <v>un</v>
          </cell>
          <cell r="D312">
            <v>54.443199999999997</v>
          </cell>
        </row>
        <row r="313">
          <cell r="A313" t="str">
            <v>001.07.00794</v>
          </cell>
          <cell r="B313" t="str">
            <v>Fornecimento e instalação de caixa de concreto pré-moldado para ar condicionado de 20.000 btu</v>
          </cell>
          <cell r="C313" t="str">
            <v>un</v>
          </cell>
          <cell r="D313">
            <v>68.443200000000004</v>
          </cell>
        </row>
        <row r="314">
          <cell r="A314" t="str">
            <v>001.07.00800</v>
          </cell>
          <cell r="B314" t="str">
            <v>Verga, contra-verga ou pilar de concreto armado, incluindo concreto, forma e ferragem com concreto 13,5 mpa (300kg. cim/m3)</v>
          </cell>
          <cell r="C314" t="str">
            <v>M3</v>
          </cell>
          <cell r="D314">
            <v>534.92179999999996</v>
          </cell>
        </row>
        <row r="315">
          <cell r="A315" t="str">
            <v>001.08</v>
          </cell>
          <cell r="B315" t="str">
            <v>COBERTURA</v>
          </cell>
          <cell r="D315">
            <v>1176.3939</v>
          </cell>
        </row>
        <row r="316">
          <cell r="A316" t="str">
            <v>001.08.00005</v>
          </cell>
          <cell r="B316" t="str">
            <v>Estrutura metálica para cobertura, com especificações mínimas: perfil aço dobrado, laminado e chaparia ASTM A 36, eletrodo E6013, especificação AWS. incl. montagem e fundo anti corrosão a base de cromato de zinco</v>
          </cell>
          <cell r="C316" t="str">
            <v>kg</v>
          </cell>
          <cell r="D316">
            <v>5.625</v>
          </cell>
        </row>
        <row r="317">
          <cell r="A317" t="str">
            <v>001.08.00010</v>
          </cell>
          <cell r="B317" t="str">
            <v>Estrutura de madeira para telha de cerâmica ou de concreto, pontaletada sobre laje ou parede</v>
          </cell>
          <cell r="C317" t="str">
            <v>m2</v>
          </cell>
          <cell r="D317">
            <v>25.268599999999999</v>
          </cell>
        </row>
        <row r="318">
          <cell r="A318" t="str">
            <v>001.08.00015</v>
          </cell>
          <cell r="B318" t="str">
            <v>Estrutura de madeira para telha de fibrocimento, alumínio ou aço zincado pontaletada sobre laje ou parede</v>
          </cell>
          <cell r="C318" t="str">
            <v>m2</v>
          </cell>
          <cell r="D318">
            <v>7.6664000000000003</v>
          </cell>
        </row>
        <row r="319">
          <cell r="A319" t="str">
            <v>001.08.00080</v>
          </cell>
          <cell r="B319" t="str">
            <v>Estrutura de madeira para telhado, c/ distância entre tesouras 4.00 m, 02 águas, p/ cobertura c/ chapa ondulada de c.a. ou alumínio, com 10 m de vão</v>
          </cell>
          <cell r="C319" t="str">
            <v>m2</v>
          </cell>
          <cell r="D319">
            <v>20.342400000000001</v>
          </cell>
        </row>
        <row r="320">
          <cell r="A320" t="str">
            <v>001.08.00100</v>
          </cell>
          <cell r="B320" t="str">
            <v>Estrutura de madeira para telhado, c/ distância entre tesouras 4.00 m, 02 águas, p/ cobertura c/ chapa ondulada de c.a. ou alumínio, com 15 m de vão</v>
          </cell>
          <cell r="C320" t="str">
            <v>m2</v>
          </cell>
          <cell r="D320">
            <v>24.297899999999998</v>
          </cell>
        </row>
        <row r="321">
          <cell r="A321" t="str">
            <v>001.08.00120</v>
          </cell>
          <cell r="B321" t="str">
            <v>Estrutura de madeira para telhado, c/ distância entre tesouras 4.00 m, 02 águas, p/ cobertura c/ chapa ondulada de c.a. ou alumínio, com 20 m de vão</v>
          </cell>
          <cell r="C321" t="str">
            <v>m2</v>
          </cell>
          <cell r="D321">
            <v>30.482700000000001</v>
          </cell>
        </row>
        <row r="322">
          <cell r="A322" t="str">
            <v>001.08.00140</v>
          </cell>
          <cell r="B322" t="str">
            <v>Estrutura de madeira para telhado, c/ distância entre tesouras 4.00 m, 04 águas p/ cobertura c/ chapas onduladas de c.a ou alumínio, com 10 m de vao</v>
          </cell>
          <cell r="C322" t="str">
            <v>m2</v>
          </cell>
          <cell r="D322">
            <v>23.178999999999998</v>
          </cell>
        </row>
        <row r="323">
          <cell r="A323" t="str">
            <v>001.08.00160</v>
          </cell>
          <cell r="B323" t="str">
            <v>Execução de estrutura de madeira para telhado, c/ distância entre tesouras 4.00 m, 04 águas p/ cobertura c/ chapas onduladas de c.a ou alumínio, com 15 m de vao</v>
          </cell>
          <cell r="C323" t="str">
            <v>m2</v>
          </cell>
          <cell r="D323">
            <v>26.8645</v>
          </cell>
        </row>
        <row r="324">
          <cell r="A324" t="str">
            <v>001.08.00180</v>
          </cell>
          <cell r="B324" t="str">
            <v>Execução de estrutura de madeira para telhado, c/ distância entre tesouras 4.00 m, 04 águas p/ cobertura c/ chapas onduladas de c.a ou alumínio, com 20 m de vao</v>
          </cell>
          <cell r="C324" t="str">
            <v>m2</v>
          </cell>
          <cell r="D324">
            <v>35.208199999999998</v>
          </cell>
        </row>
        <row r="325">
          <cell r="A325" t="str">
            <v>001.08.00200</v>
          </cell>
          <cell r="B325" t="str">
            <v>Estrutura de Madeira  comum para telhado, constituído de tesouras (6x12 e 6x16 cm), terças (6x12 e 6x16 cm), caibros(5 x 6cm), ripas (1 x 5 cm) e contraventamentos p/ cobertura com telha de barro ou cerâmica de 3 a 7 m de vão</v>
          </cell>
          <cell r="C325" t="str">
            <v>m2</v>
          </cell>
          <cell r="D325">
            <v>27.703399999999998</v>
          </cell>
        </row>
        <row r="326">
          <cell r="A326" t="str">
            <v>001.08.00205</v>
          </cell>
          <cell r="B326" t="str">
            <v>Estrutura de Madeira comum para telhado, constituído de tesouras (6x12 e 6x16 cm), terças (6x12 e 6x16 cm), caibros(5 x 6cm), ripas (1 x 5 cm) e contraventamentos p/ cobertura com telha de barro ou cerâmica de 7 a 10 m de vão</v>
          </cell>
          <cell r="C326" t="str">
            <v>m2</v>
          </cell>
          <cell r="D326">
            <v>31.499500000000001</v>
          </cell>
        </row>
        <row r="327">
          <cell r="A327" t="str">
            <v>001.08.00210</v>
          </cell>
          <cell r="B327" t="str">
            <v>Estrutura de Madeira comum para telhado, constituído de tesouras (6x12 e 6x16 cm), terças (6x12 e 6x16 cm), caibros(5 x 6cm), ripas (1 x 5 cm) e contraventamentos p/ cobertura com telha de barro ou cerâmica de 10 a 13 m de vão</v>
          </cell>
          <cell r="C327" t="str">
            <v>m2</v>
          </cell>
          <cell r="D327">
            <v>35.7776</v>
          </cell>
        </row>
        <row r="328">
          <cell r="A328" t="str">
            <v>001.08.00240</v>
          </cell>
          <cell r="B328" t="str">
            <v>Estrutura de madeira para  telhas canalete 90 ou 43</v>
          </cell>
          <cell r="C328" t="str">
            <v>m2</v>
          </cell>
          <cell r="D328">
            <v>7.5975000000000001</v>
          </cell>
        </row>
        <row r="329">
          <cell r="A329" t="str">
            <v>001.08.00260</v>
          </cell>
          <cell r="B329" t="str">
            <v>Execução de estrutura de madeira para casa popular em telha ceramica</v>
          </cell>
          <cell r="C329" t="str">
            <v>m2</v>
          </cell>
          <cell r="D329">
            <v>15.370100000000001</v>
          </cell>
        </row>
        <row r="330">
          <cell r="A330" t="str">
            <v>001.08.00270</v>
          </cell>
          <cell r="B330" t="str">
            <v>Execução de Cobertura com telha cerâmica tipo ""plan"", inclinação 35%</v>
          </cell>
          <cell r="C330" t="str">
            <v>m2</v>
          </cell>
          <cell r="D330">
            <v>20.971499999999999</v>
          </cell>
        </row>
        <row r="331">
          <cell r="A331" t="str">
            <v>001.08.00275</v>
          </cell>
          <cell r="B331" t="str">
            <v>Execução de Cobertura com telha ceramica tipo portuguesa, inclinação 35%</v>
          </cell>
          <cell r="C331" t="str">
            <v>m2</v>
          </cell>
          <cell r="D331">
            <v>16.964300000000001</v>
          </cell>
        </row>
        <row r="332">
          <cell r="A332" t="str">
            <v>001.08.00280</v>
          </cell>
          <cell r="B332" t="str">
            <v>Execução de Cobertura com telha cerâmica tipo colonial, inclinação 35%</v>
          </cell>
          <cell r="C332" t="str">
            <v>m2</v>
          </cell>
          <cell r="D332">
            <v>26.0471</v>
          </cell>
        </row>
        <row r="333">
          <cell r="A333" t="str">
            <v>001.08.00285</v>
          </cell>
          <cell r="B333" t="str">
            <v>Execução de Cobertura com telha cerâmica tipo romana inclinação 35%</v>
          </cell>
          <cell r="C333" t="str">
            <v>m2</v>
          </cell>
          <cell r="D333">
            <v>16.5443</v>
          </cell>
        </row>
        <row r="334">
          <cell r="A334" t="str">
            <v>001.08.00290</v>
          </cell>
          <cell r="B334" t="str">
            <v>Execução de Cobertura com telha cerâmica tipo tipo francesa, inclinação 35%</v>
          </cell>
          <cell r="C334" t="str">
            <v>m2</v>
          </cell>
          <cell r="D334">
            <v>16.908300000000001</v>
          </cell>
        </row>
        <row r="335">
          <cell r="A335" t="str">
            <v>001.08.00300</v>
          </cell>
          <cell r="B335" t="str">
            <v>Fornecimento de Instalação de Cobertura com chapas onduladas de cimento amianto altura 24 mm, largura útil 450 mm, largura nominal  500 mm, de 4 mm de espessura, inclinação 27%</v>
          </cell>
          <cell r="C335" t="str">
            <v>m2</v>
          </cell>
          <cell r="D335">
            <v>5.5359999999999996</v>
          </cell>
        </row>
        <row r="336">
          <cell r="A336" t="str">
            <v>001.08.00305</v>
          </cell>
          <cell r="B336" t="str">
            <v>Fornecimento e Instalação de Cobertura com chapas onduladas de cimento amianto, altura 125 mm, largura útil 1.020 mm e largura nominal 1.064 mm, de 5 mm de espessura, inclinação 27%</v>
          </cell>
          <cell r="C336" t="str">
            <v>m2</v>
          </cell>
          <cell r="D336">
            <v>15.379</v>
          </cell>
        </row>
        <row r="337">
          <cell r="A337" t="str">
            <v>001.08.00310</v>
          </cell>
          <cell r="B337" t="str">
            <v>Fornecimento e Instalação de Cobertura com chapas onduladas de cimento amianto, altura 125 mm, largura útil 1.020 mm e largura nominal 1.064 mm, de 6 mm de espessura, inclinação 27%</v>
          </cell>
          <cell r="C337" t="str">
            <v>m2</v>
          </cell>
          <cell r="D337">
            <v>18.0379</v>
          </cell>
        </row>
        <row r="338">
          <cell r="A338" t="str">
            <v>001.08.00315</v>
          </cell>
          <cell r="B338" t="str">
            <v>Fornecimento e Instalação de Cobertura de cimento amianto, perfil trapezoidal,altura 181 mm, largura útil 490 mm, largura nominal 521 mm, de 8 mm de espessura, inclinação 3%</v>
          </cell>
          <cell r="C338" t="str">
            <v>m2</v>
          </cell>
          <cell r="D338">
            <v>22.775600000000001</v>
          </cell>
        </row>
        <row r="339">
          <cell r="A339" t="str">
            <v>001.08.00320</v>
          </cell>
          <cell r="B339" t="str">
            <v>Fornecimento e Instalação de Cobertura com telhas onduladas de poliester c/reforço de fibra de vidro</v>
          </cell>
          <cell r="C339" t="str">
            <v>m2</v>
          </cell>
          <cell r="D339">
            <v>29.275400000000001</v>
          </cell>
        </row>
        <row r="340">
          <cell r="A340" t="str">
            <v>001.08.00325</v>
          </cell>
          <cell r="B340" t="str">
            <v>Fornecimento e Instalação de Cobertura com telha de aço galvanizado zincado trapezoidal, trapézio alto ou baixo, com 0.43mm de espessura, incl.10%, fixada com hastes de ferro galvanizado tipo gancho, arruela de borracha e parafuso</v>
          </cell>
          <cell r="C340" t="str">
            <v>m2</v>
          </cell>
          <cell r="D340">
            <v>30.491099999999999</v>
          </cell>
        </row>
        <row r="341">
          <cell r="A341" t="str">
            <v>001.08.00330</v>
          </cell>
          <cell r="B341" t="str">
            <v>Fornecimento e Instalação de Cobertura com telha trapezoidal de aço pré-pintada eletrostaticamente em uma face, e=0,43 mm, inclinação 10%, fixada com hastes de ferro galvanizado tipo gancho, arruela de borracha e parafuso</v>
          </cell>
          <cell r="C341" t="str">
            <v>m2</v>
          </cell>
          <cell r="D341">
            <v>35.6661</v>
          </cell>
        </row>
        <row r="342">
          <cell r="A342" t="str">
            <v>001.08.00335</v>
          </cell>
          <cell r="B342" t="str">
            <v>Fornecimento e Instalação de Cobertura com telha trapezoidal de aço pré-pintada eletrostaticamente em duas faces, e=0,43 mm, inclinação 10%, fixada com hastes de ferro galvanizado tipo gancho, arruela de borracha e parafuso</v>
          </cell>
          <cell r="C342" t="str">
            <v>m2</v>
          </cell>
          <cell r="D342">
            <v>42.106099999999998</v>
          </cell>
        </row>
        <row r="343">
          <cell r="A343" t="str">
            <v>001.08.00401</v>
          </cell>
          <cell r="B343" t="str">
            <v>Execução de Cumeeira para telha de barro tipo francesa</v>
          </cell>
          <cell r="C343" t="str">
            <v>ML</v>
          </cell>
          <cell r="D343">
            <v>9.5657999999999994</v>
          </cell>
        </row>
        <row r="344">
          <cell r="A344" t="str">
            <v>001.08.00421</v>
          </cell>
          <cell r="B344" t="str">
            <v>Execução de Cumeeira para telha de barro tipo paulista ou colonial</v>
          </cell>
          <cell r="C344" t="str">
            <v>ML</v>
          </cell>
          <cell r="D344">
            <v>9.5657999999999994</v>
          </cell>
        </row>
        <row r="345">
          <cell r="A345" t="str">
            <v>001.08.00441</v>
          </cell>
          <cell r="B345" t="str">
            <v>Execução de Cumeeira para telha tipo romana</v>
          </cell>
          <cell r="C345" t="str">
            <v>ML</v>
          </cell>
          <cell r="D345">
            <v>8.9657999999999998</v>
          </cell>
        </row>
        <row r="346">
          <cell r="A346" t="str">
            <v>001.08.00561</v>
          </cell>
          <cell r="B346" t="str">
            <v>Fornecimento e Instalação de Cumeeira de cimento amianto normal p/telhas onduladas</v>
          </cell>
          <cell r="C346" t="str">
            <v>ML</v>
          </cell>
          <cell r="D346">
            <v>27.003799999999998</v>
          </cell>
        </row>
        <row r="347">
          <cell r="A347" t="str">
            <v>001.08.00581</v>
          </cell>
          <cell r="B347" t="str">
            <v>Fornecimento e Instalação de Cumeeira de cimento amianto universal p/telhas onduladas</v>
          </cell>
          <cell r="C347" t="str">
            <v>ML</v>
          </cell>
          <cell r="D347">
            <v>31.194800000000001</v>
          </cell>
        </row>
        <row r="348">
          <cell r="A348" t="str">
            <v>001.08.00601</v>
          </cell>
          <cell r="B348" t="str">
            <v>Fornecimento e Instalação de Cumeeira de cimento amianto para canalete 90</v>
          </cell>
          <cell r="C348" t="str">
            <v>ML</v>
          </cell>
          <cell r="D348">
            <v>30.819400000000002</v>
          </cell>
        </row>
        <row r="349">
          <cell r="A349" t="str">
            <v>001.08.00621</v>
          </cell>
          <cell r="B349" t="str">
            <v>Fornecimento e Instalação de Cumeeira de cimento amianto p/canalete 49</v>
          </cell>
          <cell r="C349" t="str">
            <v>ML</v>
          </cell>
          <cell r="D349">
            <v>30.819400000000002</v>
          </cell>
        </row>
        <row r="350">
          <cell r="A350" t="str">
            <v>001.08.00641</v>
          </cell>
          <cell r="B350" t="str">
            <v>Fornecimento e Instalação de Cumeeira de cimento amianto p/ telha vogatex</v>
          </cell>
          <cell r="C350" t="str">
            <v>ML</v>
          </cell>
          <cell r="D350">
            <v>7.2525000000000004</v>
          </cell>
        </row>
        <row r="351">
          <cell r="A351" t="str">
            <v>001.08.00661</v>
          </cell>
          <cell r="B351" t="str">
            <v>Fornecimento e Instalação de Tampão de cimento aminato para canalete 90 (723x215) mm</v>
          </cell>
          <cell r="C351" t="str">
            <v>UN</v>
          </cell>
          <cell r="D351">
            <v>20.029399999999999</v>
          </cell>
        </row>
        <row r="352">
          <cell r="A352" t="str">
            <v>001.08.00681</v>
          </cell>
          <cell r="B352" t="str">
            <v>Fornecimento e Instalação de Tampão de cimento amianto para cobertura c/canalete 49</v>
          </cell>
          <cell r="C352" t="str">
            <v>M2</v>
          </cell>
          <cell r="D352">
            <v>35.700200000000002</v>
          </cell>
        </row>
        <row r="353">
          <cell r="A353" t="str">
            <v>001.08.00701</v>
          </cell>
          <cell r="B353" t="str">
            <v>Fornecimento e Instalação de Tampão de cimento amianto para cobertura c/canalete 90</v>
          </cell>
          <cell r="C353" t="str">
            <v>M2</v>
          </cell>
          <cell r="D353">
            <v>51.2102</v>
          </cell>
        </row>
        <row r="354">
          <cell r="A354" t="str">
            <v>001.08.00800</v>
          </cell>
          <cell r="B354" t="str">
            <v>Fornecimento e Instalação de calha ou rufo na chapa n.26 com desenvolvimento de 25.00 cm</v>
          </cell>
          <cell r="C354" t="str">
            <v>ML</v>
          </cell>
          <cell r="D354">
            <v>12.5</v>
          </cell>
        </row>
        <row r="355">
          <cell r="A355" t="str">
            <v>001.08.00805</v>
          </cell>
          <cell r="B355" t="str">
            <v>Fornecimento e Instalação de calha ou rufo na chapa n.26 com desenvolvimento de 40.00 cm</v>
          </cell>
          <cell r="C355" t="str">
            <v>ML</v>
          </cell>
          <cell r="D355">
            <v>20</v>
          </cell>
        </row>
        <row r="356">
          <cell r="A356" t="str">
            <v>001.08.00810</v>
          </cell>
          <cell r="B356" t="str">
            <v>Fornecimento e Instalação de calha ou rufo na chapa n.24 com desenvolvimento de 25.00 cm</v>
          </cell>
          <cell r="C356" t="str">
            <v>ML</v>
          </cell>
          <cell r="D356">
            <v>13.75</v>
          </cell>
        </row>
        <row r="357">
          <cell r="A357" t="str">
            <v>001.08.00815</v>
          </cell>
          <cell r="B357" t="str">
            <v>Fornecimento e Instalação de calha ou rufo na chapa n.24 com desenvolvimento de 30.00 cm</v>
          </cell>
          <cell r="C357" t="str">
            <v>ML</v>
          </cell>
          <cell r="D357">
            <v>16.5</v>
          </cell>
        </row>
        <row r="358">
          <cell r="A358" t="str">
            <v>001.08.00820</v>
          </cell>
          <cell r="B358" t="str">
            <v>Fornecimento e Instalação de calha ou rufo na chapa n.24 com desenvolvimento de 50.00 cm</v>
          </cell>
          <cell r="C358" t="str">
            <v>ML</v>
          </cell>
          <cell r="D358">
            <v>27.5</v>
          </cell>
        </row>
        <row r="359">
          <cell r="A359" t="str">
            <v>001.08.00825</v>
          </cell>
          <cell r="B359" t="str">
            <v>Fornecimento e Instalação de calha ou rufo na chapa n.24 com desenvolvimento de 120.00 cm</v>
          </cell>
          <cell r="C359" t="str">
            <v>ML</v>
          </cell>
          <cell r="D359">
            <v>66</v>
          </cell>
        </row>
        <row r="360">
          <cell r="A360" t="str">
            <v>001.08.00830</v>
          </cell>
          <cell r="B360" t="str">
            <v>Fornecimento e Instalação de condutor na chapa n.26</v>
          </cell>
          <cell r="C360" t="str">
            <v>ML</v>
          </cell>
          <cell r="D360">
            <v>20</v>
          </cell>
        </row>
        <row r="361">
          <cell r="A361" t="str">
            <v>001.08.00835</v>
          </cell>
          <cell r="B361" t="str">
            <v>Fornecimento e Instalação de condutor na chapa n.24</v>
          </cell>
          <cell r="C361" t="str">
            <v>ML</v>
          </cell>
          <cell r="D361">
            <v>22</v>
          </cell>
        </row>
        <row r="362">
          <cell r="A362" t="str">
            <v>001.08.01181</v>
          </cell>
          <cell r="B362" t="str">
            <v>Fornecimento e Instalação de Cumeeira lisa de aluminio pré-pintada - perkron</v>
          </cell>
          <cell r="C362" t="str">
            <v>ML</v>
          </cell>
          <cell r="D362">
            <v>20.704000000000001</v>
          </cell>
        </row>
        <row r="363">
          <cell r="A363" t="str">
            <v>001.08.01261</v>
          </cell>
          <cell r="B363" t="str">
            <v>Fornecimento e Instalação de Tubo de pvc para águas pluviais inclusive braçadeira para fixação 100 mm</v>
          </cell>
          <cell r="C363" t="str">
            <v>ML</v>
          </cell>
          <cell r="D363">
            <v>12.404400000000001</v>
          </cell>
        </row>
        <row r="364">
          <cell r="A364" t="str">
            <v>001.08.01281</v>
          </cell>
          <cell r="B364" t="str">
            <v>Fornecimento e Instalação de Curva de pvc 90º diâm.100 mm</v>
          </cell>
          <cell r="C364" t="str">
            <v>un</v>
          </cell>
          <cell r="D364">
            <v>13.850899999999999</v>
          </cell>
        </row>
        <row r="365">
          <cell r="A365" t="str">
            <v>001.08.01301</v>
          </cell>
          <cell r="B365" t="str">
            <v>Fornecimento e Instalação de Ralo seco vertical em ferro fundido diâm.100 mm</v>
          </cell>
          <cell r="C365" t="str">
            <v>UN</v>
          </cell>
          <cell r="D365">
            <v>12.534800000000001</v>
          </cell>
        </row>
        <row r="366">
          <cell r="A366" t="str">
            <v>001.08.01361</v>
          </cell>
          <cell r="B366" t="str">
            <v>Fornecimento e instalação de Acabamento de beiral com tabua trabalhada, tratada e envernizada 1"""" x 10""""</v>
          </cell>
          <cell r="C366" t="str">
            <v>ML</v>
          </cell>
          <cell r="D366">
            <v>10.306100000000001</v>
          </cell>
        </row>
        <row r="367">
          <cell r="A367" t="str">
            <v>001.08.01381</v>
          </cell>
          <cell r="B367" t="str">
            <v>Execução de Reparo de cobertura -  emboçamento da última fiada de telhas cerâmicas, empregando argamassa mista de cimento, cal e areia no traço 1:2:8</v>
          </cell>
          <cell r="C367" t="str">
            <v>ML</v>
          </cell>
          <cell r="D367">
            <v>3.4887000000000001</v>
          </cell>
        </row>
        <row r="368">
          <cell r="A368" t="str">
            <v>001.08.01401</v>
          </cell>
          <cell r="B368" t="str">
            <v>Execução de Reparo de cobertura -  revisão de cobertura de telhas cerâmicas com tomada de  goteiras</v>
          </cell>
          <cell r="C368" t="str">
            <v>M2</v>
          </cell>
          <cell r="D368">
            <v>0.46110000000000001</v>
          </cell>
        </row>
        <row r="369">
          <cell r="A369" t="str">
            <v>001.08.01440</v>
          </cell>
          <cell r="B369" t="str">
            <v>Execução de Reparo de cobertura - substituição de ripa de peróba</v>
          </cell>
          <cell r="C369" t="str">
            <v>m2</v>
          </cell>
          <cell r="D369">
            <v>2.6128</v>
          </cell>
        </row>
        <row r="370">
          <cell r="A370" t="str">
            <v>001.08.01441</v>
          </cell>
          <cell r="B370" t="str">
            <v>Execução de Reparo de cobertura - substituição de caibros de peróba</v>
          </cell>
          <cell r="C370" t="str">
            <v>ML</v>
          </cell>
          <cell r="D370">
            <v>3.2985000000000002</v>
          </cell>
        </row>
        <row r="371">
          <cell r="A371" t="str">
            <v>001.08.01461</v>
          </cell>
          <cell r="B371" t="str">
            <v>Execução de Reparo de cobertura - substituição de vigas de peróba 6x12 cm</v>
          </cell>
          <cell r="C371" t="str">
            <v>ML</v>
          </cell>
          <cell r="D371">
            <v>9.8161000000000005</v>
          </cell>
        </row>
        <row r="372">
          <cell r="A372" t="str">
            <v>001.08.01481</v>
          </cell>
          <cell r="B372" t="str">
            <v>Execução de Reparo de cobertura - substituição de vigas de peróba 6x16 cm</v>
          </cell>
          <cell r="C372" t="str">
            <v>ML</v>
          </cell>
          <cell r="D372">
            <v>10.3172</v>
          </cell>
        </row>
        <row r="373">
          <cell r="A373" t="str">
            <v>001.08.01501</v>
          </cell>
          <cell r="B373" t="str">
            <v>Execução de Reparo de cobertura - substituição de telha cerâmica tipo francesa</v>
          </cell>
          <cell r="C373" t="str">
            <v>UN</v>
          </cell>
          <cell r="D373">
            <v>0.96889999999999998</v>
          </cell>
        </row>
        <row r="374">
          <cell r="A374" t="str">
            <v>001.08.01521</v>
          </cell>
          <cell r="B374" t="str">
            <v>Execução de Reparo de cobertura - substituição de telha cerâmica tipo colonial</v>
          </cell>
          <cell r="C374" t="str">
            <v>UN</v>
          </cell>
          <cell r="D374">
            <v>0.89890000000000003</v>
          </cell>
        </row>
        <row r="375">
          <cell r="A375" t="str">
            <v>001.08.01541</v>
          </cell>
          <cell r="B375" t="str">
            <v>Execução de Reparo de cobertura - substituição de telha cerâmica tipo plan</v>
          </cell>
          <cell r="C375" t="str">
            <v>UN</v>
          </cell>
          <cell r="D375">
            <v>0.76890000000000003</v>
          </cell>
        </row>
        <row r="376">
          <cell r="A376" t="str">
            <v>001.09</v>
          </cell>
          <cell r="B376" t="str">
            <v>ESQUADRIAS</v>
          </cell>
          <cell r="D376">
            <v>17702.920600000001</v>
          </cell>
        </row>
        <row r="377">
          <cell r="A377" t="str">
            <v>001.09.00020</v>
          </cell>
          <cell r="B377" t="str">
            <v>Fornecimento e Instalação de Porta metálica de abrir em chapa dobrada n 18</v>
          </cell>
          <cell r="C377" t="str">
            <v>M2</v>
          </cell>
          <cell r="D377">
            <v>248.29320000000001</v>
          </cell>
        </row>
        <row r="378">
          <cell r="A378" t="str">
            <v>001.09.00040</v>
          </cell>
          <cell r="B378" t="str">
            <v>Fornecimento e Instalação de Porta metálica de abrir em metalón</v>
          </cell>
          <cell r="C378" t="str">
            <v>M2</v>
          </cell>
          <cell r="D378">
            <v>148.44319999999999</v>
          </cell>
        </row>
        <row r="379">
          <cell r="A379" t="str">
            <v>001.09.00060</v>
          </cell>
          <cell r="B379" t="str">
            <v>Fornecimento e Instalação de Porta metálica de abrir em perfil metálico (cantoneiras e tees)</v>
          </cell>
          <cell r="C379" t="str">
            <v>M2</v>
          </cell>
          <cell r="D379">
            <v>161.44319999999999</v>
          </cell>
        </row>
        <row r="380">
          <cell r="A380" t="str">
            <v>001.09.00080</v>
          </cell>
          <cell r="B380" t="str">
            <v>Fornecimento e Instalação de Porta metálica de correr em chapa dobrada n 18</v>
          </cell>
          <cell r="C380" t="str">
            <v>M2</v>
          </cell>
          <cell r="D380">
            <v>161.44319999999999</v>
          </cell>
        </row>
        <row r="381">
          <cell r="A381" t="str">
            <v>001.09.00100</v>
          </cell>
          <cell r="B381" t="str">
            <v>Fornecimento e instalação de Porta metálica de correr em metalón</v>
          </cell>
          <cell r="C381" t="str">
            <v>M2</v>
          </cell>
          <cell r="D381">
            <v>183.44319999999999</v>
          </cell>
        </row>
        <row r="382">
          <cell r="A382" t="str">
            <v>001.09.00120</v>
          </cell>
          <cell r="B382" t="str">
            <v>Fornecimento e Instalação de Porta metálica de correr em perfil metálico (cantoneiras e tees)</v>
          </cell>
          <cell r="C382" t="str">
            <v>M2</v>
          </cell>
          <cell r="D382">
            <v>168.44319999999999</v>
          </cell>
        </row>
        <row r="383">
          <cell r="A383" t="str">
            <v>001.09.00140</v>
          </cell>
          <cell r="B383" t="str">
            <v>Fornecimento e Instalaçao de Porta metálica de de abrir em metalón com janela acoplada</v>
          </cell>
          <cell r="C383" t="str">
            <v>M2</v>
          </cell>
          <cell r="D383">
            <v>100.9432</v>
          </cell>
        </row>
        <row r="384">
          <cell r="A384" t="str">
            <v>001.09.00160</v>
          </cell>
          <cell r="B384" t="str">
            <v>Fornecimento e Instalação de Porta metálica de ( 2,00 x 2,60 ) m - 2 fls de abrir c/ vidro</v>
          </cell>
          <cell r="C384" t="str">
            <v>UN</v>
          </cell>
          <cell r="D384">
            <v>768.81600000000003</v>
          </cell>
        </row>
        <row r="385">
          <cell r="A385" t="str">
            <v>001.09.00180</v>
          </cell>
          <cell r="B385" t="str">
            <v>Porta metálica de enrolar em chapa de aço ondulada</v>
          </cell>
          <cell r="C385" t="str">
            <v>M2</v>
          </cell>
          <cell r="D385">
            <v>88.012</v>
          </cell>
        </row>
        <row r="386">
          <cell r="A386" t="str">
            <v>001.09.00200</v>
          </cell>
          <cell r="B386" t="str">
            <v>Janela metálica basculante em chapa dobrada n 18</v>
          </cell>
          <cell r="C386" t="str">
            <v>M2</v>
          </cell>
          <cell r="D386">
            <v>229.2216</v>
          </cell>
        </row>
        <row r="387">
          <cell r="A387" t="str">
            <v>001.09.00220</v>
          </cell>
          <cell r="B387" t="str">
            <v>Janela metálica basculante em metalón</v>
          </cell>
          <cell r="C387" t="str">
            <v>M2</v>
          </cell>
          <cell r="D387">
            <v>166.16159999999999</v>
          </cell>
        </row>
        <row r="388">
          <cell r="A388" t="str">
            <v>001.09.00240</v>
          </cell>
          <cell r="B388" t="str">
            <v>Janela metálica basculante em perfil metálico (cantoneiras e tees)</v>
          </cell>
          <cell r="C388" t="str">
            <v>M2</v>
          </cell>
          <cell r="D388">
            <v>166.16159999999999</v>
          </cell>
        </row>
        <row r="389">
          <cell r="A389" t="str">
            <v>001.09.00260</v>
          </cell>
          <cell r="B389" t="str">
            <v>Janela metálica de correr em chapa de aço  dobrada n 18</v>
          </cell>
          <cell r="C389" t="str">
            <v>M2</v>
          </cell>
          <cell r="D389">
            <v>194.2216</v>
          </cell>
        </row>
        <row r="390">
          <cell r="A390" t="str">
            <v>001.09.00280</v>
          </cell>
          <cell r="B390" t="str">
            <v>Janela metálica de correr em metalón</v>
          </cell>
          <cell r="C390" t="str">
            <v>M2</v>
          </cell>
          <cell r="D390">
            <v>156.9881</v>
          </cell>
        </row>
        <row r="391">
          <cell r="A391" t="str">
            <v>001.09.00300</v>
          </cell>
          <cell r="B391" t="str">
            <v>Janela metálica de correr em perfis metálicos (cantoneiras e tees)</v>
          </cell>
          <cell r="C391" t="str">
            <v>M2</v>
          </cell>
          <cell r="D391">
            <v>164.2216</v>
          </cell>
        </row>
        <row r="392">
          <cell r="A392" t="str">
            <v>001.09.00320</v>
          </cell>
          <cell r="B392" t="str">
            <v>Janela metálica maximar em chapa dobrada n 18</v>
          </cell>
          <cell r="C392" t="str">
            <v>M2</v>
          </cell>
          <cell r="D392">
            <v>171.9881</v>
          </cell>
        </row>
        <row r="393">
          <cell r="A393" t="str">
            <v>001.09.00340</v>
          </cell>
          <cell r="B393" t="str">
            <v>Janela metálica maximar em metalón</v>
          </cell>
          <cell r="C393" t="str">
            <v>M2</v>
          </cell>
          <cell r="D393">
            <v>171.9881</v>
          </cell>
        </row>
        <row r="394">
          <cell r="A394" t="str">
            <v>001.09.00360</v>
          </cell>
          <cell r="B394" t="str">
            <v>Janela metálica maximar em perfis metálicos (cantoneiras e tees)</v>
          </cell>
          <cell r="C394" t="str">
            <v>M2</v>
          </cell>
          <cell r="D394">
            <v>180.9881</v>
          </cell>
        </row>
        <row r="395">
          <cell r="A395" t="str">
            <v>001.09.00380</v>
          </cell>
          <cell r="B395" t="str">
            <v>Janela metálica veneziana em metalon</v>
          </cell>
          <cell r="C395" t="str">
            <v>M2</v>
          </cell>
          <cell r="D395">
            <v>141.9881</v>
          </cell>
        </row>
        <row r="396">
          <cell r="A396" t="str">
            <v>001.09.00400</v>
          </cell>
          <cell r="B396" t="str">
            <v>Janela metálica fixa para vidro em chapa dobrada</v>
          </cell>
          <cell r="C396" t="str">
            <v>M2</v>
          </cell>
          <cell r="D396">
            <v>196.9881</v>
          </cell>
        </row>
        <row r="397">
          <cell r="A397" t="str">
            <v>001.09.00440</v>
          </cell>
          <cell r="B397" t="str">
            <v>Janela metálica tipo grade de ferro de 1/2 pol. espaçados a cada 15 cm incl. tela de arame sobreposta, j3-120x50 cm</v>
          </cell>
          <cell r="C397" t="str">
            <v>UN</v>
          </cell>
          <cell r="D397">
            <v>253.99090000000001</v>
          </cell>
        </row>
        <row r="398">
          <cell r="A398" t="str">
            <v>001.09.00460</v>
          </cell>
          <cell r="B398" t="str">
            <v>Janela metálica de chapa dobrada n.18 tipo grade fixa inclusive ferragens e tela mosquiteiro</v>
          </cell>
          <cell r="C398" t="str">
            <v>M2</v>
          </cell>
          <cell r="D398">
            <v>141.7216</v>
          </cell>
        </row>
        <row r="399">
          <cell r="A399" t="str">
            <v>001.09.00480</v>
          </cell>
          <cell r="B399" t="str">
            <v>Janela metálica de correr em metalón com tela</v>
          </cell>
          <cell r="C399" t="str">
            <v>M2</v>
          </cell>
          <cell r="D399">
            <v>158.83240000000001</v>
          </cell>
        </row>
        <row r="400">
          <cell r="A400" t="str">
            <v>001.09.00500</v>
          </cell>
          <cell r="B400" t="str">
            <v>Portão metálico tipo grade em ferro de 1/2 pol espaçados a cada 15 cm conf. modelo, p5-90x210 cm</v>
          </cell>
          <cell r="C400" t="str">
            <v>UN</v>
          </cell>
          <cell r="D400">
            <v>327.63900000000001</v>
          </cell>
        </row>
        <row r="401">
          <cell r="A401" t="str">
            <v>001.09.00510</v>
          </cell>
          <cell r="B401" t="str">
            <v>Portão de Correr em Chapa Corrugada N.18, Conf. Det. SINFRA N.06</v>
          </cell>
          <cell r="C401" t="str">
            <v>m2</v>
          </cell>
          <cell r="D401">
            <v>210.41220000000001</v>
          </cell>
        </row>
        <row r="402">
          <cell r="A402" t="str">
            <v>001.09.00520</v>
          </cell>
          <cell r="B402" t="str">
            <v>Gradil  de ferro metalón 20x20 mm</v>
          </cell>
          <cell r="C402" t="str">
            <v>M2</v>
          </cell>
          <cell r="D402">
            <v>78.488200000000006</v>
          </cell>
        </row>
        <row r="403">
          <cell r="A403" t="str">
            <v>001.09.00530</v>
          </cell>
          <cell r="B403" t="str">
            <v>Fornecimento e Instalação de Gradil em Módulos Fixos, conf. det. SINFRA/ FEMA - Entrada do Parque Mãe Bonifácia</v>
          </cell>
          <cell r="C403" t="str">
            <v>ml</v>
          </cell>
          <cell r="D403">
            <v>233.9051</v>
          </cell>
        </row>
        <row r="404">
          <cell r="A404" t="str">
            <v>001.09.00540</v>
          </cell>
          <cell r="B404" t="str">
            <v>Portão de ferro metalon  30x20mm</v>
          </cell>
          <cell r="C404" t="str">
            <v>M2</v>
          </cell>
          <cell r="D404">
            <v>54.642400000000002</v>
          </cell>
        </row>
        <row r="405">
          <cell r="A405" t="str">
            <v>001.09.00560</v>
          </cell>
          <cell r="B405" t="str">
            <v>Grades de proteção - chapa 2 x 1 cm</v>
          </cell>
          <cell r="C405" t="str">
            <v>M2</v>
          </cell>
          <cell r="D405">
            <v>69.721599999999995</v>
          </cell>
        </row>
        <row r="406">
          <cell r="A406" t="str">
            <v>001.09.00580</v>
          </cell>
          <cell r="B406" t="str">
            <v>Portão metálico em chapa dobrada com fechamento em chapa lisa, inclusive ferragens</v>
          </cell>
          <cell r="C406" t="str">
            <v>M2</v>
          </cell>
          <cell r="D406">
            <v>88.421599999999998</v>
          </cell>
        </row>
        <row r="407">
          <cell r="A407" t="str">
            <v>001.09.00600</v>
          </cell>
          <cell r="B407" t="str">
            <v>Corrimão metálico de ferro ( 3 x 2 cm ) h=0,80m</v>
          </cell>
          <cell r="C407" t="str">
            <v>ML</v>
          </cell>
          <cell r="D407">
            <v>59.221600000000002</v>
          </cell>
        </row>
        <row r="408">
          <cell r="A408" t="str">
            <v>001.09.00620</v>
          </cell>
          <cell r="B408" t="str">
            <v>Portão metálico em chapa lisa vincada c/ requadro em perfil de ferro simples, inclusive ferragens e fechadura</v>
          </cell>
          <cell r="C408" t="str">
            <v>M2</v>
          </cell>
          <cell r="D408">
            <v>103.83240000000001</v>
          </cell>
        </row>
        <row r="409">
          <cell r="A409" t="str">
            <v>001.09.00640</v>
          </cell>
          <cell r="B409" t="str">
            <v>Alçapão metálico em chapa galvanizada</v>
          </cell>
          <cell r="C409" t="str">
            <v>M2</v>
          </cell>
          <cell r="D409">
            <v>248.29320000000001</v>
          </cell>
        </row>
        <row r="410">
          <cell r="A410" t="str">
            <v>001.09.00660</v>
          </cell>
          <cell r="B410" t="str">
            <v>Fornecimento e Instalação de Batente ou guarnição metálica para vão de ( 0,80 x 2,10 ) m</v>
          </cell>
          <cell r="C410" t="str">
            <v>UN</v>
          </cell>
          <cell r="D410">
            <v>61.488100000000003</v>
          </cell>
        </row>
        <row r="411">
          <cell r="A411" t="str">
            <v>001.09.00680</v>
          </cell>
          <cell r="B411" t="str">
            <v>Fornecimento e Instalação de Batente ou guarnição metálica para vão de ( 1,20 x 2,10 ) m</v>
          </cell>
          <cell r="C411" t="str">
            <v>UN</v>
          </cell>
          <cell r="D411">
            <v>66.370199999999997</v>
          </cell>
        </row>
        <row r="412">
          <cell r="A412" t="str">
            <v>001.09.00700</v>
          </cell>
          <cell r="B412" t="str">
            <v>Fornecimento e Instalação de Batente ou guarnição metálica para vão de ( 1,50 x 2,10 ) m</v>
          </cell>
          <cell r="C412" t="str">
            <v>UN</v>
          </cell>
          <cell r="D412">
            <v>70.2624</v>
          </cell>
        </row>
        <row r="413">
          <cell r="A413" t="str">
            <v>001.09.00720</v>
          </cell>
          <cell r="B413" t="str">
            <v>Fornecimento e Instalação de Batente ou guarnição metálica para vão de ( 1,80 x 2,10 ) m</v>
          </cell>
          <cell r="C413" t="str">
            <v>UN</v>
          </cell>
          <cell r="D413">
            <v>74.154600000000002</v>
          </cell>
        </row>
        <row r="414">
          <cell r="A414" t="str">
            <v>001.09.00740</v>
          </cell>
          <cell r="B414" t="str">
            <v>Fornecimento e Instalação de Porta  de ferro em perfil metálico - 0,80x2,10m - padrão comercial</v>
          </cell>
          <cell r="C414" t="str">
            <v>UN</v>
          </cell>
          <cell r="D414">
            <v>117.1932</v>
          </cell>
        </row>
        <row r="415">
          <cell r="A415" t="str">
            <v>001.09.00760</v>
          </cell>
          <cell r="B415" t="str">
            <v>Fornecimento e Instalação de Porta  de ferro em perfis metalicos - 0,70x2,10m - padrão comercial</v>
          </cell>
          <cell r="C415" t="str">
            <v>UN</v>
          </cell>
          <cell r="D415">
            <v>117.1932</v>
          </cell>
        </row>
        <row r="416">
          <cell r="A416" t="str">
            <v>001.09.00770</v>
          </cell>
          <cell r="B416" t="str">
            <v>Fornecimento e Instalação de Porta  de ferro em perfil metálico - 0,60x2,10m - padrão comercial</v>
          </cell>
          <cell r="C416" t="str">
            <v>un</v>
          </cell>
          <cell r="D416">
            <v>132.35319999999999</v>
          </cell>
        </row>
        <row r="417">
          <cell r="A417" t="str">
            <v>001.09.00780</v>
          </cell>
          <cell r="B417" t="str">
            <v>Fornecimento e Instalação de Porta de Ferro de Correr Em Perfil Metálico Tipo Mosaico Quadriculado, 4 Folhas, Dim. 2.00 x 2.13 Req. 13 Chapa 22 - Padrão Comercial</v>
          </cell>
          <cell r="C417" t="str">
            <v>m2</v>
          </cell>
          <cell r="D417">
            <v>241.3716</v>
          </cell>
        </row>
        <row r="418">
          <cell r="A418" t="str">
            <v>001.09.00790</v>
          </cell>
          <cell r="B418" t="str">
            <v>Fornecimento e Instalação de Porta de ferro tipo veneziana - 0,80x2,10m - padrão comercial</v>
          </cell>
          <cell r="C418" t="str">
            <v>un</v>
          </cell>
          <cell r="D418">
            <v>132.35319999999999</v>
          </cell>
        </row>
        <row r="419">
          <cell r="A419" t="str">
            <v>001.09.00800</v>
          </cell>
          <cell r="B419" t="str">
            <v>Fornecimento e Instalação de Porta de ferro tipo veneziana - 0,70x2,10m - padrão comercial</v>
          </cell>
          <cell r="C419" t="str">
            <v>UN</v>
          </cell>
          <cell r="D419">
            <v>132.35319999999999</v>
          </cell>
        </row>
        <row r="420">
          <cell r="A420" t="str">
            <v>001.09.00805</v>
          </cell>
          <cell r="B420" t="str">
            <v>Fornecimento e Instalação de Porta de ferro tipo veneziana - 0,60x2,10m - padrão comercial</v>
          </cell>
          <cell r="C420" t="str">
            <v>un</v>
          </cell>
          <cell r="D420">
            <v>132.35319999999999</v>
          </cell>
        </row>
        <row r="421">
          <cell r="A421" t="str">
            <v>001.09.00820</v>
          </cell>
          <cell r="B421" t="str">
            <v>Fornecimento e Instalação de Janela de ferro em perfis metálicos - basculante com grade - padrão comercial</v>
          </cell>
          <cell r="C421" t="str">
            <v>M2</v>
          </cell>
          <cell r="D421">
            <v>229.2216</v>
          </cell>
        </row>
        <row r="422">
          <cell r="A422" t="str">
            <v>001.09.00825</v>
          </cell>
          <cell r="B422" t="str">
            <v>Fornecimento e Instalação de Janela Tipo Vitro Basculante com Grade Xadrez 0.40 x 0.40 cm, batente e = 12 cm chapa 22 - Padrão Comercial</v>
          </cell>
          <cell r="C422" t="str">
            <v>m2</v>
          </cell>
          <cell r="D422">
            <v>166.3862</v>
          </cell>
        </row>
        <row r="423">
          <cell r="A423" t="str">
            <v>001.09.00826</v>
          </cell>
          <cell r="B423" t="str">
            <v>Fornecimento e Instalação de Janela Tipo Vitro Basculante com Grade Xadrez 0.40 x 0.60 cm Batente e = 12 cm Chapa 22 - Padrão Comercial</v>
          </cell>
          <cell r="C423" t="str">
            <v>m2</v>
          </cell>
          <cell r="D423">
            <v>166.3862</v>
          </cell>
        </row>
        <row r="424">
          <cell r="A424" t="str">
            <v>001.09.00830</v>
          </cell>
          <cell r="B424" t="str">
            <v>Fornecimento e Instalação de Janela Tipo Vitro Maxim-ar 1.00 x 0.60 m c/ Grade Xadrez, Batente E = 12 cm, Chapa 22  - Padrão Comercial</v>
          </cell>
          <cell r="C424" t="str">
            <v>m2</v>
          </cell>
          <cell r="D424">
            <v>214.61619999999999</v>
          </cell>
        </row>
        <row r="425">
          <cell r="A425" t="str">
            <v>001.09.00840</v>
          </cell>
          <cell r="B425" t="str">
            <v>Fornecimento e Instalação de Janela de ferro em perfis metálicos - de correr com grade  - padrão comercial</v>
          </cell>
          <cell r="C425" t="str">
            <v>m2</v>
          </cell>
          <cell r="D425">
            <v>156.9881</v>
          </cell>
        </row>
        <row r="426">
          <cell r="A426" t="str">
            <v>001.09.00845</v>
          </cell>
          <cell r="B426" t="str">
            <v>Fornecimento e Instalação de Janela Tipo Vitro de Correr com Caixilho Fixo 1.20 x 1.00 m c/ Grade, Batente E = 12 cm, Chapa 22 4 Folhas - Padrão Comercial</v>
          </cell>
          <cell r="C426" t="str">
            <v>m2</v>
          </cell>
          <cell r="D426">
            <v>128.71619999999999</v>
          </cell>
        </row>
        <row r="427">
          <cell r="A427" t="str">
            <v>001.09.00846</v>
          </cell>
          <cell r="B427" t="str">
            <v>Fornecimento e Instalação de Janela Tipo Vitro de Correr com Caixilho Fixo 1.50 x 1.00 m c/ Grade, Batente E = 12 cm, Chapa 22 4 Folhas - Padrão Comercial</v>
          </cell>
          <cell r="C427" t="str">
            <v>m2</v>
          </cell>
          <cell r="D427">
            <v>118.58620000000001</v>
          </cell>
        </row>
        <row r="428">
          <cell r="A428" t="str">
            <v>001.09.00848</v>
          </cell>
          <cell r="B428" t="str">
            <v>Fornecimento e Instalação de Janela Tipo Vitro de Correr com Caixilho Fixo 2.00 x 1.00 m s/ Grade, Batente e= 12 cm Chapa 22, 4 Folhas - Padrão Comercial</v>
          </cell>
          <cell r="C428" t="str">
            <v>m2</v>
          </cell>
          <cell r="D428">
            <v>113.1362</v>
          </cell>
        </row>
        <row r="429">
          <cell r="A429" t="str">
            <v>001.09.00850</v>
          </cell>
          <cell r="B429" t="str">
            <v>Fornecimento e Instalação de Janela Tipo Vitro de Correr com Caixilho Fixo 1.50 x 1.20 m c/ Grade, Batente E = 12 cm, Chapa 22 4 Folhas - Padrão Comercial</v>
          </cell>
          <cell r="C429" t="str">
            <v>m2</v>
          </cell>
          <cell r="D429">
            <v>110.7362</v>
          </cell>
        </row>
        <row r="430">
          <cell r="A430" t="str">
            <v>001.09.00860</v>
          </cell>
          <cell r="B430" t="str">
            <v>Fornecimento e Instalação de Janela metálica tipo veneziana de correr com grade - padrão comercial</v>
          </cell>
          <cell r="C430" t="str">
            <v>m2</v>
          </cell>
          <cell r="D430">
            <v>156.9881</v>
          </cell>
        </row>
        <row r="431">
          <cell r="A431" t="str">
            <v>001.09.00900</v>
          </cell>
          <cell r="B431" t="str">
            <v>Fornecimento e Instalação de Porta Padrão Popular (sem defeitos), Tipo Solidor, Dimensão 60 x 210 cm, incl. Portal de Cedrinho Fixado Com Espuma de Poliuretano, Alisar de Cedrinho, Dobradiça de Ferro Zincado 31/2"" x 21/2"",</v>
          </cell>
          <cell r="C431" t="str">
            <v>CJ</v>
          </cell>
          <cell r="D431">
            <v>112.01260000000001</v>
          </cell>
        </row>
        <row r="432">
          <cell r="A432" t="str">
            <v>001.09.00920</v>
          </cell>
          <cell r="B432" t="str">
            <v>Fornecimento e Instalação de Porta Padrão Popular (sem defeitos), Tipo Solidor, Dimensão 70 x 210 cm, incl. Portal de Cedrinho Fixado Com Espuma de Poliuretano, Alisar de Cedrinho, Dobradiça de Ferro Zincado 31/2"" x 21/2"",</v>
          </cell>
          <cell r="C432" t="str">
            <v>CJ</v>
          </cell>
          <cell r="D432">
            <v>112.01260000000001</v>
          </cell>
        </row>
        <row r="433">
          <cell r="A433" t="str">
            <v>001.09.00940</v>
          </cell>
          <cell r="B433" t="str">
            <v>Fornecimento e Instalação de Porta Padrão Popular (sem defeitos), Tipo Solidor, Dimensão 80 x 210 cm, incl. Portal de Cedrinho Fixado Com Espuma de Poliuretano, Alisar de Cedrinho, Dobradiça de Ferro Zincado 31/2"" x 21/2"",</v>
          </cell>
          <cell r="C433" t="str">
            <v>CJ</v>
          </cell>
          <cell r="D433">
            <v>112.01260000000001</v>
          </cell>
        </row>
        <row r="434">
          <cell r="A434" t="str">
            <v>001.09.00960</v>
          </cell>
          <cell r="B434" t="str">
            <v>Fornecimento e Instalação de Porta Tipo Solidor, Angelim, Prensada, Semi Oca, Laminada Para Pintura, Dim. 60 x 210 cm, incl. Portal de Angelim e=3.50cm, Fixado C/ Espuma de Poliuretano, Alisar de Angelim l=6.00cm, Dobradiça de Ferro Niquel. 31/2"" x 21/</v>
          </cell>
          <cell r="C434" t="str">
            <v>CJ</v>
          </cell>
          <cell r="D434">
            <v>205.89259999999999</v>
          </cell>
        </row>
        <row r="435">
          <cell r="A435" t="str">
            <v>001.09.00980</v>
          </cell>
          <cell r="B435" t="str">
            <v>Fornecimento e Instalação de Porta Tipo Solidor, Angelim, Prensada, Semi Oca, Laminada Para Pintura, Dim. 60 x 210 cm, incl. Portal de Angelim e=3.50cm, Fixado C/ Espuma de Poliuretano, Alisar de Angelim l=6.00cm, Dobradiça de Ferro Niquel. 31/2"" x 21/</v>
          </cell>
          <cell r="C435" t="str">
            <v>CJ</v>
          </cell>
          <cell r="D435">
            <v>205.89259999999999</v>
          </cell>
        </row>
        <row r="436">
          <cell r="A436" t="str">
            <v>001.09.01000</v>
          </cell>
          <cell r="B436" t="str">
            <v>Fornecimento e Instalação de Porta Tipo Solidor, Angelim, Prensada, Semi Oca, Laminada Para Pintura, Dim. 60 x 210 cm, incl. Portal de Angelim e=3.50cm, Fixado C/ Espuma de Poliuretano, Alisar de Angelim l=6.00cm, Dobradiça de Ferro Niquel. 31/2"" x 21/</v>
          </cell>
          <cell r="C436" t="str">
            <v>CJ</v>
          </cell>
          <cell r="D436">
            <v>205.89259999999999</v>
          </cell>
        </row>
        <row r="437">
          <cell r="A437" t="str">
            <v>001.09.01010</v>
          </cell>
          <cell r="B437" t="str">
            <v>Fornecimento e Instalação de Porta Tipo Solidor, Angelim, Prensada, Semi Oca, Laminada Para Pintura, Dim. 90 x 210 cm, incl. Portal de Angelim e=3.50cm, Fixado C/ Espuma de Poliuretano, Alisar de Angelim l=6.00cm, Dobradiça de Ferro Niquel. 31/2"" x 21/</v>
          </cell>
          <cell r="C437" t="str">
            <v>CJ</v>
          </cell>
          <cell r="D437">
            <v>205.89259999999999</v>
          </cell>
        </row>
        <row r="438">
          <cell r="A438" t="str">
            <v>001.09.01020</v>
          </cell>
          <cell r="B438" t="str">
            <v>Fornecimento e Instalação de Porta Tipo Solidor, Angelim, Prensada, Encabeçada,Semi Oca, Laminada Para Envernizamento, Dim. 60 x 210 cm, incl. Portal de Angelim e=3.50cm, Fixado C/ Espuma de Poliuretano, Alisar de Angelim l=6.00cm, Dobradiça 31/2""x21/2</v>
          </cell>
          <cell r="C438" t="str">
            <v>CJ</v>
          </cell>
          <cell r="D438">
            <v>230.9126</v>
          </cell>
        </row>
        <row r="439">
          <cell r="A439" t="str">
            <v>001.09.01040</v>
          </cell>
          <cell r="B439" t="str">
            <v>Fornecimento e Instalação de Porta Tipo Solidor, Angelim, Prensada, Encabeçada,Semi Oca, Laminada Para Envernizamento, Dim. 70 x 210 cm, incl. Portal de Angelim e=3.50cm, Fixado C/ Espuma de Poliuretano, Alisar de Angelim l=6.00cm, Dobradiça 31/2""x21/2</v>
          </cell>
          <cell r="C439" t="str">
            <v>CJ</v>
          </cell>
          <cell r="D439">
            <v>230.9126</v>
          </cell>
        </row>
        <row r="440">
          <cell r="A440" t="str">
            <v>001.09.01060</v>
          </cell>
          <cell r="B440" t="str">
            <v>Fornecimento e Instalação de Porta Tipo Solidor, Angelim, Prensada, Encabeçada,Semi Oca, Laminada Para Envernizamento, Dim. 80 x 210 cm, incl. Portal de Angelim e=3.50cm, Fixado C/ Espuma de Poliuretano, Alisar de Angelim l=6.00cm, Dobradiça 31/2""x21/2</v>
          </cell>
          <cell r="C440" t="str">
            <v>CJ</v>
          </cell>
          <cell r="D440">
            <v>230.9126</v>
          </cell>
        </row>
        <row r="441">
          <cell r="A441" t="str">
            <v>001.09.01070</v>
          </cell>
          <cell r="B441" t="str">
            <v>Fornecimento e Instalação de Porta Tipo Solidor, Angelim, Prensada, Encabeçada,Semi Oca, Laminada Para Envernizamento, Dim. 90 x 210 cm, incl. Portal de Angelim e=3.50cm, Fixado C/ Espuma de Poliuretano, Alisar de Angelim l=6.00cm, Dobradiça 31/2""x21/2</v>
          </cell>
          <cell r="C441" t="str">
            <v>CJ</v>
          </cell>
          <cell r="D441">
            <v>230.9126</v>
          </cell>
        </row>
        <row r="442">
          <cell r="A442" t="str">
            <v>001.09.01080</v>
          </cell>
          <cell r="B442" t="str">
            <v>Fornecimento e Instalação de Porta Tipo Solidor,Itaúba, Prensada, Encabeçada,Semi Oca, Laminada Para Envernizamento, Dim. 60 x 210 cm, incl. Portal de Itaúba e=3.50cm, Fixado C/ Espuma de Poliuretano, Alisar de Itaúba l=6.00cm, Dobradiça de 31/2""x21/2</v>
          </cell>
          <cell r="C442" t="str">
            <v>CJ</v>
          </cell>
          <cell r="D442">
            <v>237.99260000000001</v>
          </cell>
        </row>
        <row r="443">
          <cell r="A443" t="str">
            <v>001.09.01100</v>
          </cell>
          <cell r="B443" t="str">
            <v>Fornecimento e Instalação de Porta Tipo Solidor,Itaúba, Prensada, Encabeçada,Semi Oca, Laminada Para Envernizamento, Dim. 70 x 210 cm, incl. Portal de Itaúba e=3.50cm, Fixado C/ Espuma de Poliuretano, Alisar de Itaúba l=6.00cm, Dobradiça de 31/2""x21/2"</v>
          </cell>
          <cell r="C443" t="str">
            <v>CJ</v>
          </cell>
          <cell r="D443">
            <v>237.99260000000001</v>
          </cell>
        </row>
        <row r="444">
          <cell r="A444" t="str">
            <v>001.09.01120</v>
          </cell>
          <cell r="B444" t="str">
            <v>Fornecimento e Instalação de Porta Tipo Solidor,Itaúba, Prensada, Encabeçada,Semi Oca, Laminada Para Envernizamento, Dim. 80 x 210 cm, incl. Portal de Itaúba e=3.50cm, Fixado C/ Espuma de Poliuretano, Alisar de Itaúba l=6.00cm, Dobradiça de 31/2""x21/2"</v>
          </cell>
          <cell r="C444" t="str">
            <v>CJ</v>
          </cell>
          <cell r="D444">
            <v>226.30260000000001</v>
          </cell>
        </row>
        <row r="445">
          <cell r="A445" t="str">
            <v>001.09.01130</v>
          </cell>
          <cell r="B445" t="str">
            <v>Fornecimento e Instalação de Porta Tipo Solidor,Itaúba, Prensada, Encabeçada,Semi Oca, Laminada Para Envernizamento, Dim. 90 x 210 cm, incl. Portal de Itaúba e=3.50cm, Fixado C/ Espuma de Poliuretano, Alisar de Itaúba l=6.00cm, Dobradiça de 31/2""x21/2"</v>
          </cell>
          <cell r="C445" t="str">
            <v>CJ</v>
          </cell>
          <cell r="D445">
            <v>226.30260000000001</v>
          </cell>
        </row>
        <row r="446">
          <cell r="A446" t="str">
            <v>001.09.01290</v>
          </cell>
          <cell r="B446" t="str">
            <v>Fornecimento e Instalação de Porta Tipo Solidor, Angelim, Prensada, Semi Oca, Laminada e Formicada TX PP30 0.8 mm, Dim. 60 x 210 cm, incl. Portal de Angelim e=3.50cm, Fix. Espuma de Poliur., Alisar de Angelim l=6.00cm, Dobr. de Ferro Niquel. 31/2"" x 21</v>
          </cell>
          <cell r="C446" t="str">
            <v>un</v>
          </cell>
          <cell r="D446">
            <v>308.86610000000002</v>
          </cell>
        </row>
        <row r="447">
          <cell r="A447" t="str">
            <v>001.09.01291</v>
          </cell>
          <cell r="B447" t="str">
            <v>Fornecimento e Instalação de Porta Tipo Solidor, Angelim, Prensada, Semi Oca, Laminada e Formicada TX PP30 0.8 mm, Dim. 70 x 210 cm, incl. Portal de Angelim e=3.50cm, Fix. Espuma de Poliur., Alisar de Angelim l=6.00cm, Dobr. de Ferro Niquel. 31/2"" x 21</v>
          </cell>
          <cell r="C447" t="str">
            <v>un</v>
          </cell>
          <cell r="D447">
            <v>332.24610000000001</v>
          </cell>
        </row>
        <row r="448">
          <cell r="A448" t="str">
            <v>001.09.01292</v>
          </cell>
          <cell r="B448" t="str">
            <v>Fornecimento e Instalação de Porta Tipo Solidor, Angelim, Prensada, Semi Oca, Laminada e Formicada TX PP30 0.8 mm, Dim. 80 x 210 cm, incl. Portal de Angelim e=3.50cm, Fix. Espuma de Poliur., Alisar de Angelim l=6.00cm, Dobr. de Ferro Niquel. 31/2"" x 21</v>
          </cell>
          <cell r="C448" t="str">
            <v>un</v>
          </cell>
          <cell r="D448">
            <v>332.24610000000001</v>
          </cell>
        </row>
        <row r="449">
          <cell r="A449" t="str">
            <v>001.09.01293</v>
          </cell>
          <cell r="B449" t="str">
            <v>Fornecimento e Instalação de Porta Tipo Solidor, Angelim, Prensada, Semi Oca, Laminada e Formicada TX PP30 0.8 mm, Dim. 90 x 210 cm, incl. Portal de Angelim e=3.50cm, Fix. Espuma de Poliur., Alisar de Angelim l=6.00cm, Dobr. de Ferro Niquel. 31/2"" x 21</v>
          </cell>
          <cell r="C449" t="str">
            <v>un</v>
          </cell>
          <cell r="D449">
            <v>332.24610000000001</v>
          </cell>
        </row>
        <row r="450">
          <cell r="A450" t="str">
            <v>001.09.01420</v>
          </cell>
          <cell r="B450" t="str">
            <v>Fechadura c/ chave central, maçaneta tipo copo, conjunto completo p/portas de entrada</v>
          </cell>
          <cell r="C450" t="str">
            <v>UN</v>
          </cell>
          <cell r="D450">
            <v>23.020199999999999</v>
          </cell>
        </row>
        <row r="451">
          <cell r="A451" t="str">
            <v>001.09.01440</v>
          </cell>
          <cell r="B451" t="str">
            <v>Fechadura c/ chave central, maçaneta tipo copo, conjunto completo p/portas de comunicacao</v>
          </cell>
          <cell r="C451" t="str">
            <v>UN</v>
          </cell>
          <cell r="D451">
            <v>18.860199999999999</v>
          </cell>
        </row>
        <row r="452">
          <cell r="A452" t="str">
            <v>001.09.01460</v>
          </cell>
          <cell r="B452" t="str">
            <v>Fechadura c/ chave central, maçaneta tipo copo, conjunto completo p/portas de banheiro</v>
          </cell>
          <cell r="C452" t="str">
            <v>UN</v>
          </cell>
          <cell r="D452">
            <v>18.860199999999999</v>
          </cell>
        </row>
        <row r="453">
          <cell r="A453" t="str">
            <v>001.09.02300</v>
          </cell>
          <cell r="B453" t="str">
            <v>Tela metálica tipo mosquiteiro fixado em ferro cantoneira de abas iguais de 1/2""""x1/8""""</v>
          </cell>
          <cell r="C453" t="str">
            <v>M2</v>
          </cell>
          <cell r="D453">
            <v>33.885399999999997</v>
          </cell>
        </row>
        <row r="454">
          <cell r="A454" t="str">
            <v>001.09.02320</v>
          </cell>
          <cell r="B454" t="str">
            <v>Tela metálica tipo mosquiteiro fixado em ferro cantoneira de abas iguais de 1""""x3/16""""</v>
          </cell>
          <cell r="C454" t="str">
            <v>M2</v>
          </cell>
          <cell r="D454">
            <v>59.985399999999998</v>
          </cell>
        </row>
        <row r="455">
          <cell r="A455" t="str">
            <v>001.09.02325</v>
          </cell>
          <cell r="B455" t="str">
            <v>Fornecimento e Instalação de Chapa de Ferro Preta Lisa e= 3 mm Conf. Det. 26 A SEJUSP</v>
          </cell>
          <cell r="C455" t="str">
            <v>m2</v>
          </cell>
          <cell r="D455">
            <v>128.08510000000001</v>
          </cell>
        </row>
        <row r="456">
          <cell r="A456" t="str">
            <v>001.09.02327</v>
          </cell>
          <cell r="B456" t="str">
            <v>Fornecimento e Instalação de Chapa de Ferro Preta Lisa e= 8 mm Conf. Det. 26 C SEJUSP</v>
          </cell>
          <cell r="C456" t="str">
            <v>m2</v>
          </cell>
          <cell r="D456">
            <v>339.98250000000002</v>
          </cell>
        </row>
        <row r="457">
          <cell r="A457" t="str">
            <v>001.09.02330</v>
          </cell>
          <cell r="B457" t="str">
            <v>Fornecimento e Instalação de Porta Para Cadeia ou Presídio 0.80 x 2.10 em grade 7/8"" e barra chata 1 1/2"" x 5/16"" Conf. Det. 05 SINFRA</v>
          </cell>
          <cell r="C457" t="str">
            <v>m2</v>
          </cell>
          <cell r="D457">
            <v>227.84440000000001</v>
          </cell>
        </row>
        <row r="458">
          <cell r="A458" t="str">
            <v>001.09.02335</v>
          </cell>
          <cell r="B458" t="str">
            <v>Fornecimento e Instalação de Porta Metálica C/ Passa Prato Conf. Det. 05 SEJUSP</v>
          </cell>
          <cell r="C458" t="str">
            <v>m2</v>
          </cell>
          <cell r="D458">
            <v>356.19459999999998</v>
          </cell>
        </row>
        <row r="459">
          <cell r="A459" t="str">
            <v>001.09.02336</v>
          </cell>
          <cell r="B459" t="str">
            <v>Fornecimento e Instalação de Porta Metálica S/ Passa Prato Conf. Det. 05 A SEJUSP</v>
          </cell>
          <cell r="C459" t="str">
            <v>m2</v>
          </cell>
          <cell r="D459">
            <v>278.31799999999998</v>
          </cell>
        </row>
        <row r="460">
          <cell r="A460" t="str">
            <v>001.09.02337</v>
          </cell>
          <cell r="B460" t="str">
            <v>Fornecimento e Instalação de Porta Metálica C/ Chapa Metálica Sobre Toda a Porta Conf. Det. 05 B  SEJUSP</v>
          </cell>
          <cell r="C460" t="str">
            <v>m2</v>
          </cell>
          <cell r="D460">
            <v>426.10849999999999</v>
          </cell>
        </row>
        <row r="461">
          <cell r="A461" t="str">
            <v>001.09.02338</v>
          </cell>
          <cell r="B461" t="str">
            <v>Fornecimento e Instalação de Conjunto de Grade Conf. Det. 08 SEJUSP</v>
          </cell>
          <cell r="C461" t="str">
            <v>m2</v>
          </cell>
          <cell r="D461">
            <v>130.26499999999999</v>
          </cell>
        </row>
        <row r="462">
          <cell r="A462" t="str">
            <v>001.09.02340</v>
          </cell>
          <cell r="B462" t="str">
            <v>Fornecimento e Instalação de Grade Metálica Conf. Det. 09 A SEJUSP</v>
          </cell>
          <cell r="C462" t="str">
            <v>m2</v>
          </cell>
          <cell r="D462">
            <v>191.0461</v>
          </cell>
        </row>
        <row r="463">
          <cell r="A463" t="str">
            <v>001.09.02345</v>
          </cell>
          <cell r="B463" t="str">
            <v>Fornecimento e Instalação de Porta Metálica C/ Chapa Metálica Sobre Toda a Porta Conf. Det. 23  SEJUSP</v>
          </cell>
          <cell r="C463" t="str">
            <v>m2</v>
          </cell>
          <cell r="D463">
            <v>380.67520000000002</v>
          </cell>
        </row>
        <row r="464">
          <cell r="A464" t="str">
            <v>001.09.02346</v>
          </cell>
          <cell r="B464" t="str">
            <v>Fornecimento e Instalação de Porta Metálica S/ Chapa Metálica Conf. Det. 23 A  SEJUSP</v>
          </cell>
          <cell r="C464" t="str">
            <v>m2</v>
          </cell>
          <cell r="D464">
            <v>297.05579999999998</v>
          </cell>
        </row>
        <row r="465">
          <cell r="A465" t="str">
            <v>001.09.02350</v>
          </cell>
          <cell r="B465" t="str">
            <v>Fornecimento e Instalação de Visor Conf. Det. 30 SEJUSP</v>
          </cell>
          <cell r="C465" t="str">
            <v>un</v>
          </cell>
          <cell r="D465">
            <v>210.67439999999999</v>
          </cell>
        </row>
        <row r="466">
          <cell r="A466" t="str">
            <v>001.09.02360</v>
          </cell>
          <cell r="B466" t="str">
            <v>Fornecimento e Instalação de Tranca Tipo Comum Conf. Det. 41 SEJUSP</v>
          </cell>
          <cell r="C466" t="str">
            <v>un</v>
          </cell>
          <cell r="D466">
            <v>122.6871</v>
          </cell>
        </row>
        <row r="467">
          <cell r="A467" t="str">
            <v>001.09.02365</v>
          </cell>
          <cell r="B467" t="str">
            <v>Fornecimento e Instalação de Grade Metálica Conf. Det. 45 B SEJUSP</v>
          </cell>
          <cell r="C467" t="str">
            <v>m2</v>
          </cell>
          <cell r="D467">
            <v>246.3074</v>
          </cell>
        </row>
        <row r="468">
          <cell r="A468" t="str">
            <v>001.09.02370</v>
          </cell>
          <cell r="B468" t="str">
            <v>Batente de madeira 15 x 15 cm para porta e janela</v>
          </cell>
          <cell r="C468" t="str">
            <v>m</v>
          </cell>
          <cell r="D468">
            <v>20.7333</v>
          </cell>
        </row>
        <row r="469">
          <cell r="A469" t="str">
            <v>001.09.02380</v>
          </cell>
          <cell r="B469" t="str">
            <v>Batente de madeira 3,5 x 14,5 cm para portas e janelas</v>
          </cell>
          <cell r="C469" t="str">
            <v>M</v>
          </cell>
          <cell r="D469">
            <v>8.0296000000000003</v>
          </cell>
        </row>
        <row r="470">
          <cell r="A470" t="str">
            <v>001.09.02400</v>
          </cell>
          <cell r="B470" t="str">
            <v>Reparo em esquadria - substituição de folhas de porta/janelas de madeira tipo almofadada</v>
          </cell>
          <cell r="C470" t="str">
            <v>M2</v>
          </cell>
          <cell r="D470">
            <v>42.630299999999998</v>
          </cell>
        </row>
        <row r="471">
          <cell r="A471" t="str">
            <v>001.09.02420</v>
          </cell>
          <cell r="B471" t="str">
            <v>Reparo em esquadria - substituição de batente de madeira</v>
          </cell>
          <cell r="C471" t="str">
            <v>M</v>
          </cell>
          <cell r="D471">
            <v>17.7865</v>
          </cell>
        </row>
        <row r="472">
          <cell r="A472" t="str">
            <v>001.09.02440</v>
          </cell>
          <cell r="B472" t="str">
            <v>Reparo em esquadria - substituição de folha de porta de madeira tipo solidor, inclusive dobradiças, -(0,60x1,80)m</v>
          </cell>
          <cell r="C472" t="str">
            <v>UN</v>
          </cell>
          <cell r="D472">
            <v>50.916499999999999</v>
          </cell>
        </row>
        <row r="473">
          <cell r="A473" t="str">
            <v>001.09.02460</v>
          </cell>
          <cell r="B473" t="str">
            <v>Reparo em esquadria - substituição de folha de porta de madeira tipo solidor, inclusive dobradiças, -(0,60x2,10)m</v>
          </cell>
          <cell r="C473" t="str">
            <v>UN</v>
          </cell>
          <cell r="D473">
            <v>54.606499999999997</v>
          </cell>
        </row>
        <row r="474">
          <cell r="A474" t="str">
            <v>001.09.02480</v>
          </cell>
          <cell r="B474" t="str">
            <v>Reparo em esquadria - substituição de folha de porta de madeira tipo solidor, inclusive dobradiças, -(0,70x2,10)m</v>
          </cell>
          <cell r="C474" t="str">
            <v>UN</v>
          </cell>
          <cell r="D474">
            <v>54.606499999999997</v>
          </cell>
        </row>
        <row r="475">
          <cell r="A475" t="str">
            <v>001.09.02500</v>
          </cell>
          <cell r="B475" t="str">
            <v>Reparo em esquadria - substituição de folha de porta de madeira tipo solidor, inclusive dobradiças, -(0,80x2,10)m</v>
          </cell>
          <cell r="C475" t="str">
            <v>UN</v>
          </cell>
          <cell r="D475">
            <v>54.606499999999997</v>
          </cell>
        </row>
        <row r="476">
          <cell r="A476" t="str">
            <v>001.09.02520</v>
          </cell>
          <cell r="B476" t="str">
            <v>Reparo em esquadria - substituição de folha de porta de madeira tipo solidor, inclusive dobradiças, -(0,90x2,10)m</v>
          </cell>
          <cell r="C476" t="str">
            <v>UN</v>
          </cell>
          <cell r="D476">
            <v>92.606499999999997</v>
          </cell>
        </row>
        <row r="477">
          <cell r="A477" t="str">
            <v>001.09.02540</v>
          </cell>
          <cell r="B477" t="str">
            <v>Reparo em esquadria - substituição de folha de madeira almofadada, inclusive dobradiças-(0,60x2,10)m</v>
          </cell>
          <cell r="C477" t="str">
            <v>UN</v>
          </cell>
          <cell r="D477">
            <v>73.606499999999997</v>
          </cell>
        </row>
        <row r="478">
          <cell r="A478" t="str">
            <v>001.09.02560</v>
          </cell>
          <cell r="B478" t="str">
            <v>Reparo em esquadria - substituição de folha de madeira almofadada, inclusive dobradiças-(0,70x2,10)m</v>
          </cell>
          <cell r="C478" t="str">
            <v>UN</v>
          </cell>
          <cell r="D478">
            <v>73.606499999999997</v>
          </cell>
        </row>
        <row r="479">
          <cell r="A479" t="str">
            <v>001.09.02580</v>
          </cell>
          <cell r="B479" t="str">
            <v>Reparo em esquadria - substituição de folha de madeira almofadada, inclusive dobradiças-(0,80x2,10)m</v>
          </cell>
          <cell r="C479" t="str">
            <v>UN</v>
          </cell>
          <cell r="D479">
            <v>73.606499999999997</v>
          </cell>
        </row>
        <row r="480">
          <cell r="A480" t="str">
            <v>001.09.02600</v>
          </cell>
          <cell r="B480" t="str">
            <v>Reparo em esquadria - substituição de folha de madeira almofadada, inclusive dobradiças-(0,90x2,10)m</v>
          </cell>
          <cell r="C480" t="str">
            <v>UN</v>
          </cell>
          <cell r="D480">
            <v>87.606499999999997</v>
          </cell>
        </row>
        <row r="481">
          <cell r="A481" t="str">
            <v>001.09.02620</v>
          </cell>
          <cell r="B481" t="str">
            <v>Reparo em esquadria - substituição de batente de peroba, inclusive guarnições -vão de (0,60x2,10)m</v>
          </cell>
          <cell r="C481" t="str">
            <v>JG</v>
          </cell>
          <cell r="D481">
            <v>98.226600000000005</v>
          </cell>
        </row>
        <row r="482">
          <cell r="A482" t="str">
            <v>001.09.02640</v>
          </cell>
          <cell r="B482" t="str">
            <v>Reparo em esquadria - substituição de batente de peroba, inclusive guarnições -vão de (0,70x2,10)m</v>
          </cell>
          <cell r="C482" t="str">
            <v>JG</v>
          </cell>
          <cell r="D482">
            <v>96.892099999999999</v>
          </cell>
        </row>
        <row r="483">
          <cell r="A483" t="str">
            <v>001.09.02660</v>
          </cell>
          <cell r="B483" t="str">
            <v>Reparo em esquadria - substituição de batente de peroba, inclusive guarnições -vão de (0,80x2,10)m</v>
          </cell>
          <cell r="C483" t="str">
            <v>JG</v>
          </cell>
          <cell r="D483">
            <v>108.9226</v>
          </cell>
        </row>
        <row r="484">
          <cell r="A484" t="str">
            <v>001.09.02800</v>
          </cell>
          <cell r="B484" t="str">
            <v>Reparo em Grades e Portões - substituição de ferro CA 25 1/2""</v>
          </cell>
          <cell r="C484" t="str">
            <v>ml</v>
          </cell>
          <cell r="D484">
            <v>4.0110999999999999</v>
          </cell>
        </row>
        <row r="485">
          <cell r="A485" t="str">
            <v>001.09.02820</v>
          </cell>
          <cell r="B485" t="str">
            <v>Reparo em Grades e Portões - substituição de ferro CA 25 7/8""</v>
          </cell>
          <cell r="C485" t="str">
            <v>ml</v>
          </cell>
          <cell r="D485">
            <v>13.7584</v>
          </cell>
        </row>
        <row r="486">
          <cell r="A486" t="str">
            <v>001.09.02840</v>
          </cell>
          <cell r="B486" t="str">
            <v>Reparo em Alambrados e Portões - substituição de tubo de ferro em chapa preta diam.2"" chapa 13</v>
          </cell>
          <cell r="C486" t="str">
            <v>ml</v>
          </cell>
          <cell r="D486">
            <v>16.174800000000001</v>
          </cell>
        </row>
        <row r="487">
          <cell r="A487" t="str">
            <v>001.09.02860</v>
          </cell>
          <cell r="B487" t="str">
            <v>Reparo em Alambrados e Portões - substituição de tela de alambrado galvanizado malha 2"" fio dw12</v>
          </cell>
          <cell r="C487" t="str">
            <v>m2</v>
          </cell>
          <cell r="D487">
            <v>14.151400000000001</v>
          </cell>
        </row>
        <row r="488">
          <cell r="A488" t="str">
            <v>001.10</v>
          </cell>
          <cell r="B488" t="str">
            <v>REVESTIMENTO</v>
          </cell>
          <cell r="D488">
            <v>329.01499999999999</v>
          </cell>
        </row>
        <row r="489">
          <cell r="A489" t="str">
            <v>001.10.00020</v>
          </cell>
          <cell r="B489" t="str">
            <v>Chapisco de aderência c/argamassa de cimento e areia traço 1:3 e= 5 mm</v>
          </cell>
          <cell r="C489" t="str">
            <v>m2</v>
          </cell>
          <cell r="D489">
            <v>1.9576</v>
          </cell>
        </row>
        <row r="490">
          <cell r="A490" t="str">
            <v>001.10.00040</v>
          </cell>
          <cell r="B490" t="str">
            <v>Chapisco de acab.c/argam.de cimento e pedrisco traço 1:4  e= 7 mm</v>
          </cell>
          <cell r="C490" t="str">
            <v>m2</v>
          </cell>
          <cell r="D490">
            <v>2.9297</v>
          </cell>
        </row>
        <row r="491">
          <cell r="A491" t="str">
            <v>001.10.00100</v>
          </cell>
          <cell r="B491" t="str">
            <v>Reboco paulista usando argamassa mista de cimento cal e areia no traço 1:2:8 com 20 mm de espessura</v>
          </cell>
          <cell r="C491" t="str">
            <v>m2</v>
          </cell>
          <cell r="D491">
            <v>7.8211000000000004</v>
          </cell>
        </row>
        <row r="492">
          <cell r="A492" t="str">
            <v>001.10.00110</v>
          </cell>
          <cell r="B492" t="str">
            <v>Reboco paulista usando argamassa mista de cimento cal e areia no traço 1:2:9 com 20 mm de espessura</v>
          </cell>
          <cell r="C492" t="str">
            <v>m2</v>
          </cell>
          <cell r="D492">
            <v>7.6371000000000002</v>
          </cell>
        </row>
        <row r="493">
          <cell r="A493" t="str">
            <v>001.10.00120</v>
          </cell>
          <cell r="B493" t="str">
            <v>Reboco c/ argamassa de cal em pasta e areia fina peneirada no traço 1:2 (espessura 0.5 cm)</v>
          </cell>
          <cell r="C493" t="str">
            <v>m2</v>
          </cell>
          <cell r="D493">
            <v>3.6324999999999998</v>
          </cell>
        </row>
        <row r="494">
          <cell r="A494" t="str">
            <v>001.10.00170</v>
          </cell>
          <cell r="B494" t="str">
            <v>Revestimento c/ argamassa de barita e = 1O mm</v>
          </cell>
          <cell r="C494" t="str">
            <v>m2</v>
          </cell>
          <cell r="D494">
            <v>42.392600000000002</v>
          </cell>
        </row>
        <row r="495">
          <cell r="A495" t="str">
            <v>001.10.00180</v>
          </cell>
          <cell r="B495" t="str">
            <v>Reboco barra lisa com argamassa de cimento e areia 1:1.5 com impermeabilizante inclusive emboço de cimento e areia 1:4</v>
          </cell>
          <cell r="C495" t="str">
            <v>M2</v>
          </cell>
          <cell r="D495">
            <v>17.493600000000001</v>
          </cell>
        </row>
        <row r="496">
          <cell r="A496" t="str">
            <v>001.10.00200</v>
          </cell>
          <cell r="B496" t="str">
            <v>Barra lisa c/ acabamento em nata de cimento comum c/ desempenadeira de aço sobre emboço de cimento e areia 1:4</v>
          </cell>
          <cell r="C496" t="str">
            <v>m2</v>
          </cell>
          <cell r="D496">
            <v>12.008100000000001</v>
          </cell>
        </row>
        <row r="497">
          <cell r="A497" t="str">
            <v>001.10.00220</v>
          </cell>
          <cell r="B497" t="str">
            <v>Barra lisa c/ acabamento em nata de cimento comum c/ desempenadeira de aço sobre emboço de cimento e areia 1:4:8</v>
          </cell>
          <cell r="C497" t="str">
            <v>m2</v>
          </cell>
          <cell r="D497">
            <v>11.581300000000001</v>
          </cell>
        </row>
        <row r="498">
          <cell r="A498" t="str">
            <v>001.10.00240</v>
          </cell>
          <cell r="B498" t="str">
            <v>Barra lisa c/ acabamento em nata de cimento branco c/ desempenadeira de aço sobre emboço de cimento e areia 1:4</v>
          </cell>
          <cell r="C498" t="str">
            <v>m2</v>
          </cell>
          <cell r="D498">
            <v>14.0441</v>
          </cell>
        </row>
        <row r="499">
          <cell r="A499" t="str">
            <v>001.10.00260</v>
          </cell>
          <cell r="B499" t="str">
            <v>Barra lisa c/ acabamento em nata de cimento comum c/ desempenadeira de aço sobre emboço de cimento e areia 1:4:8</v>
          </cell>
          <cell r="C499" t="str">
            <v>m2</v>
          </cell>
          <cell r="D499">
            <v>11.581300000000001</v>
          </cell>
        </row>
        <row r="500">
          <cell r="A500" t="str">
            <v>001.10.00280</v>
          </cell>
          <cell r="B500" t="str">
            <v>Revestimento com azulejo branco (dimensão mínima 150x150 mm, espessura mínima 4 mm) empregando argamassa pré fabricada de cimento colante (a prumo ), incl rejuntamento</v>
          </cell>
          <cell r="C500" t="str">
            <v>m2</v>
          </cell>
          <cell r="D500">
            <v>22.776800000000001</v>
          </cell>
        </row>
        <row r="501">
          <cell r="A501" t="str">
            <v>001.10.00300</v>
          </cell>
          <cell r="B501" t="str">
            <v>Revestimento com azulejo decorado (dimensão mínima 150x150 mm, espessura mínima 4 mm) empregando argamassa pré fabricada de cimento colante (a prumo ), incl rejuntamento</v>
          </cell>
          <cell r="C501" t="str">
            <v>m2</v>
          </cell>
          <cell r="D501">
            <v>19.9938</v>
          </cell>
        </row>
        <row r="502">
          <cell r="A502" t="str">
            <v>001.10.00320</v>
          </cell>
          <cell r="B502" t="str">
            <v>Revestimento Com Piso Parede (dimensão mínima 300x300 mm, espessura mínima 6 mm) Empregando Argamassa Pré Fabricada de Cimento Colante, incl Rejuntamento</v>
          </cell>
          <cell r="C502" t="str">
            <v>m2</v>
          </cell>
          <cell r="D502">
            <v>19.991800000000001</v>
          </cell>
        </row>
        <row r="503">
          <cell r="A503" t="str">
            <v>001.10.00330</v>
          </cell>
          <cell r="B503" t="str">
            <v>Fornecimento e Assentamento de Pastilha de Porcelana (dimensão mínima 100x100 mm, espessura mínima 8 mm), Assentada Com Argamassa Pré- Fabricada de Cimento Colante, Incl. Rejuntamento</v>
          </cell>
          <cell r="C503" t="str">
            <v>m2</v>
          </cell>
          <cell r="D503">
            <v>47.176099999999998</v>
          </cell>
        </row>
        <row r="504">
          <cell r="A504" t="str">
            <v>001.10.00560</v>
          </cell>
          <cell r="B504" t="str">
            <v>Revestimento c/ carpete 8 mm sobre parede</v>
          </cell>
          <cell r="C504" t="str">
            <v>M2</v>
          </cell>
          <cell r="D504">
            <v>24.803599999999999</v>
          </cell>
        </row>
        <row r="505">
          <cell r="A505" t="str">
            <v>001.10.00580</v>
          </cell>
          <cell r="B505" t="str">
            <v>Revestimento de paredes com laminado melaminico colado (formiplac texturizado)</v>
          </cell>
          <cell r="C505" t="str">
            <v>m2</v>
          </cell>
          <cell r="D505">
            <v>23.991599999999998</v>
          </cell>
        </row>
        <row r="506">
          <cell r="A506" t="str">
            <v>001.10.00660</v>
          </cell>
          <cell r="B506" t="str">
            <v>Faixas decorativas para portas e janelas, 10 cm de largura, em argamassa mista de cimento cal e areia</v>
          </cell>
          <cell r="C506" t="str">
            <v>M</v>
          </cell>
          <cell r="D506">
            <v>4.1908000000000003</v>
          </cell>
        </row>
        <row r="507">
          <cell r="A507" t="str">
            <v>001.10.00680</v>
          </cell>
          <cell r="B507" t="str">
            <v>Fornecimento e Assentamento de Faixa Cerâmica Decorada Para Cozinha e Banheiro</v>
          </cell>
          <cell r="C507" t="str">
            <v>ml</v>
          </cell>
          <cell r="D507">
            <v>13.7346</v>
          </cell>
        </row>
        <row r="508">
          <cell r="A508" t="str">
            <v>001.10.00740</v>
          </cell>
          <cell r="B508" t="str">
            <v>Correção de trincas em paredes, usando ferro de 1/4"""" e argamassa de cimento e areia 1:3</v>
          </cell>
          <cell r="C508" t="str">
            <v>M</v>
          </cell>
          <cell r="D508">
            <v>19.276900000000001</v>
          </cell>
        </row>
        <row r="509">
          <cell r="A509" t="str">
            <v>001.11</v>
          </cell>
          <cell r="B509" t="str">
            <v>PISOS RODAPÉS SOLEIRAS E PEITORIS</v>
          </cell>
          <cell r="D509">
            <v>1236.8943999999999</v>
          </cell>
        </row>
        <row r="510">
          <cell r="A510" t="str">
            <v>001.11.00010</v>
          </cell>
          <cell r="B510" t="str">
            <v>Preparo e apiloamento do local destinado a receber o piso, incl. carga e transporte manual de material de caixão de empréstimo para complementação do que faltar.</v>
          </cell>
          <cell r="C510" t="str">
            <v>m2</v>
          </cell>
          <cell r="D510">
            <v>5.9009</v>
          </cell>
        </row>
        <row r="511">
          <cell r="A511" t="str">
            <v>001.11.00015</v>
          </cell>
          <cell r="B511" t="str">
            <v>Fornecimento e Execução de Picoteamento de Piso Para Aplicação de Argamassa de Regularização em Pisos Pré Exitentes</v>
          </cell>
          <cell r="C511" t="str">
            <v>m2</v>
          </cell>
          <cell r="D511">
            <v>1.3325</v>
          </cell>
        </row>
        <row r="512">
          <cell r="A512" t="str">
            <v>001.11.00040</v>
          </cell>
          <cell r="B512" t="str">
            <v>Regularização de laje ou lastro de concreto com argamassa de cimento e areia no traço 1:3, procedendo-se da seguinte maneira: umidecer abundantemente o contrapiso, aplicar nata de agua e cimento e finalmente a aplicar da argamassa de regularização.</v>
          </cell>
          <cell r="C512" t="str">
            <v>m3</v>
          </cell>
          <cell r="D512">
            <v>283.80529999999999</v>
          </cell>
        </row>
        <row r="513">
          <cell r="A513" t="str">
            <v>001.11.00050</v>
          </cell>
          <cell r="B513" t="str">
            <v>Contrapiso de concreto não estrutural Fck=13,5 Mpa, preparado com régua de alumínio e desempenadeira de madeira, perfeitamente nivelado, pronto para receber o piso, esp.= 6.00 cm</v>
          </cell>
          <cell r="C513" t="str">
            <v>m2</v>
          </cell>
          <cell r="D513">
            <v>16.967300000000002</v>
          </cell>
        </row>
        <row r="514">
          <cell r="A514" t="str">
            <v>001.11.00060</v>
          </cell>
          <cell r="B514" t="str">
            <v>Calçada em concreto Fck=13,5 Mpa no traco 1:3:6 com junta de dilatação de madeira 1.2 cm de espessura formando quadro 2.0 x 2.0 m com 6.0 cm de espessura, preparado com régua de alumínio e desempenadeira de madeira, perfeitamente nivelado.</v>
          </cell>
          <cell r="C514" t="str">
            <v>m2</v>
          </cell>
          <cell r="D514">
            <v>19.508099999999999</v>
          </cell>
        </row>
        <row r="515">
          <cell r="A515" t="str">
            <v>001.11.00080</v>
          </cell>
          <cell r="B515" t="str">
            <v>Calçada em concreto Fck=13,5 Mpa, no traço 1:3:6 com junta de dilatação seca, formando quadro de 2.00x2.00 m, com 6 cm de espessura, preparado com régua de alumínio e desempenadeira de madeira, perfeitamente nivelado.</v>
          </cell>
          <cell r="C515" t="str">
            <v>m2</v>
          </cell>
          <cell r="D515">
            <v>19.508099999999999</v>
          </cell>
        </row>
        <row r="516">
          <cell r="A516" t="str">
            <v>001.11.00100</v>
          </cell>
          <cell r="B516" t="str">
            <v>Calçada em Concreto Usinado 13,50 Mpa, Com Junta de Dilatação de Ripa de Madeira de 1.20 cm de Espessura formando Quadro 1.50 x 1.50 m, sendo a espessura de e= 5.00 cm, preparado com régua de alumínio e desempenadeira de madeira, perfeitamente nivelado.</v>
          </cell>
          <cell r="C516" t="str">
            <v>m2</v>
          </cell>
          <cell r="D516">
            <v>20.432700000000001</v>
          </cell>
        </row>
        <row r="517">
          <cell r="A517" t="str">
            <v>001.11.00110</v>
          </cell>
          <cell r="B517" t="str">
            <v>Calçada em Concreto Usinado 13,50 Mpa, Com Junta de Dilatação de Ripa de Madeira de 1.20 cm de Espessura formando Quadro 1.50 x 1.50 m, sendo a espessura de e=7.00 cm, preparado com régua de alumínio e desempenadeira de madeira, perfeitamente nivelado.</v>
          </cell>
          <cell r="C517" t="str">
            <v>m2</v>
          </cell>
          <cell r="D517">
            <v>25.315899999999999</v>
          </cell>
        </row>
        <row r="518">
          <cell r="A518" t="str">
            <v>001.11.00180</v>
          </cell>
          <cell r="B518" t="str">
            <v>Cimentado liso queimado c/espessura de 1.5 cm c/argamassa de cimento e areia no traço 1:3, procedendo-se da seguinte maneira: umidecer abundantemente o contrapiso, aplicar nata de agua e cimento e finalmente a aplicar da argamassa de acabamento.</v>
          </cell>
          <cell r="C518" t="str">
            <v>m2</v>
          </cell>
          <cell r="D518">
            <v>6.6917999999999997</v>
          </cell>
        </row>
        <row r="519">
          <cell r="A519" t="str">
            <v>001.11.00200</v>
          </cell>
          <cell r="B519" t="str">
            <v>Cimentado liso queimado c/espessura de 2 cm usando argamassa de cimento e areia 1:3 c/ juntas plásticas de 19 mm formando quadros de 2.00 x 2.00 m,umidecer abundantemente o contrapiso, aplicar nata de agua e cimento e finalmente a aplicar a argamassa.</v>
          </cell>
          <cell r="C519" t="str">
            <v>m2</v>
          </cell>
          <cell r="D519">
            <v>10.9033</v>
          </cell>
        </row>
        <row r="520">
          <cell r="A520" t="str">
            <v>001.11.00280</v>
          </cell>
          <cell r="B520" t="str">
            <v>Cimentado liso queimado c/ po xadrez e=1.5 cm c/argamassa de cimento e areia no traço 1:3, umidecer abundantemente o contrapiso, aplicar nata de agua e cimento e finalmente a aplicar a argamassa.</v>
          </cell>
          <cell r="C520" t="str">
            <v>m2</v>
          </cell>
          <cell r="D520">
            <v>7.5258000000000003</v>
          </cell>
        </row>
        <row r="521">
          <cell r="A521" t="str">
            <v>001.11.00310</v>
          </cell>
          <cell r="B521" t="str">
            <v>Revestimento com Piso Cerâmico Esmaltado (dimensão mínima 300x300mm, espessura mínima 8 mm), PI 02, Assentado Com Argamassa Colante Uso Interno, incl. rejuntamento.</v>
          </cell>
          <cell r="C521" t="str">
            <v>m2</v>
          </cell>
          <cell r="D521">
            <v>19.514099999999999</v>
          </cell>
        </row>
        <row r="522">
          <cell r="A522" t="str">
            <v>001.11.00311</v>
          </cell>
          <cell r="B522" t="str">
            <v>Revestimento com Piso Cerâmico Esmaltado (dimensão mínima 300x300mm, espessura mínima 8 mm), PI 03, Assentado Com Argamassa Colante Uso Interno, incl. rejuntamento</v>
          </cell>
          <cell r="C522" t="str">
            <v>m2</v>
          </cell>
          <cell r="D522">
            <v>19.514099999999999</v>
          </cell>
        </row>
        <row r="523">
          <cell r="A523" t="str">
            <v>001.11.00312</v>
          </cell>
          <cell r="B523" t="str">
            <v>Revestimento com Piso Cerâmico Esmaltado (dimensão mínima 300x300mm, espessura mínima 8 mm), PI 04, Assentado Com Argamassa Colante Uso Interno, incl. rejuntamento</v>
          </cell>
          <cell r="C523" t="str">
            <v>m2</v>
          </cell>
          <cell r="D523">
            <v>19.514099999999999</v>
          </cell>
        </row>
        <row r="524">
          <cell r="A524" t="str">
            <v>001.11.00313</v>
          </cell>
          <cell r="B524" t="str">
            <v>Revestimento com Piso Cerâmico Esmaltado (dimensão mínima 300x300mm, espessura mínima 8 mm), PI 05, Assentado Com Argamassa Colante Uso Interno, incl. rejuntamento</v>
          </cell>
          <cell r="C524" t="str">
            <v>m2</v>
          </cell>
          <cell r="D524">
            <v>19.514099999999999</v>
          </cell>
        </row>
        <row r="525">
          <cell r="A525" t="str">
            <v>001.11.00321</v>
          </cell>
          <cell r="B525" t="str">
            <v>Revestimento de pisos e lajotas cerâmicas 30x30 cm assente c/argamassa de cimento e areia 1:4</v>
          </cell>
          <cell r="C525" t="str">
            <v>M2</v>
          </cell>
          <cell r="D525">
            <v>21.881699999999999</v>
          </cell>
        </row>
        <row r="526">
          <cell r="A526" t="str">
            <v>001.11.00341</v>
          </cell>
          <cell r="B526" t="str">
            <v>Assentamento de ladrilho hidráulico cor natural do cimento, assente com argamassa mista de cimento, cal e areia traço 1:4 adição 100 kg cimento</v>
          </cell>
          <cell r="C526" t="str">
            <v>m2</v>
          </cell>
          <cell r="D526">
            <v>34.721200000000003</v>
          </cell>
        </row>
        <row r="527">
          <cell r="A527" t="str">
            <v>001.11.00342</v>
          </cell>
          <cell r="B527" t="str">
            <v>Assentamento de ladrilho hidráulico cor única, assente com argamassa mista de cimento, cal e areia traço 1:4 adição 100 kg cimento</v>
          </cell>
          <cell r="C527" t="str">
            <v>m2</v>
          </cell>
          <cell r="D527">
            <v>36.921199999999999</v>
          </cell>
        </row>
        <row r="528">
          <cell r="A528" t="str">
            <v>001.11.00343</v>
          </cell>
          <cell r="B528" t="str">
            <v>Assentamento de ladrilho hidráulico tipo Cuiabá, assente com argamassa mista de cimento, cal e areia traço 1:4 adição 100 kg cimento</v>
          </cell>
          <cell r="C528" t="str">
            <v>m2</v>
          </cell>
          <cell r="D528">
            <v>38.0212</v>
          </cell>
        </row>
        <row r="529">
          <cell r="A529" t="str">
            <v>001.11.00344</v>
          </cell>
          <cell r="B529" t="str">
            <v>Assentamento de ladrilho hidráulico tipo Copacabana, assente com argamassa mista de cimento, cal e areia traço 1:4 adição 100 kg cimento</v>
          </cell>
          <cell r="C529" t="str">
            <v>m2</v>
          </cell>
          <cell r="D529">
            <v>43.5212</v>
          </cell>
        </row>
        <row r="530">
          <cell r="A530" t="str">
            <v>001.11.00461</v>
          </cell>
          <cell r="B530" t="str">
            <v>Revestimento de piso em granilite fundido no local formando quadros de 2.00 m2 de área ( no máximo) com junta plastica colorida e faixa perimétrica de 30 cm na cor preta fazendo meia cana, aplicação de 2 demãos de resina acrilica</v>
          </cell>
          <cell r="C530" t="str">
            <v>m2</v>
          </cell>
          <cell r="D530">
            <v>16.6541</v>
          </cell>
        </row>
        <row r="531">
          <cell r="A531" t="str">
            <v>001.11.00481</v>
          </cell>
          <cell r="B531" t="str">
            <v>Assentamento de junta plástica de dilatacao p/pisos de 19 mm</v>
          </cell>
          <cell r="C531" t="str">
            <v>ML</v>
          </cell>
          <cell r="D531">
            <v>1.6704000000000001</v>
          </cell>
        </row>
        <row r="532">
          <cell r="A532" t="str">
            <v>001.11.00581</v>
          </cell>
          <cell r="B532" t="str">
            <v>Revestimento de piso em ardosia natural 40x40cm cor preta tipo on com resinex</v>
          </cell>
          <cell r="C532" t="str">
            <v>M2</v>
          </cell>
          <cell r="D532">
            <v>26.732700000000001</v>
          </cell>
        </row>
        <row r="533">
          <cell r="A533" t="str">
            <v>001.11.00601</v>
          </cell>
          <cell r="B533" t="str">
            <v>Revestimento de paviflex sobre lastro ou laje regularizada, assentado com cola especial de 2.00 mm de espessura</v>
          </cell>
          <cell r="C533" t="str">
            <v>M2</v>
          </cell>
          <cell r="D533">
            <v>40.183599999999998</v>
          </cell>
        </row>
        <row r="534">
          <cell r="A534" t="str">
            <v>001.11.00621</v>
          </cell>
          <cell r="B534" t="str">
            <v>Revestimento de paviflex sobre lastro ou laje regularizada, assentado com cola especial de 3.20 mm de espessura</v>
          </cell>
          <cell r="C534" t="str">
            <v>M2</v>
          </cell>
          <cell r="D534">
            <v>68.533600000000007</v>
          </cell>
        </row>
        <row r="535">
          <cell r="A535" t="str">
            <v>001.11.00641</v>
          </cell>
          <cell r="B535" t="str">
            <v>Revestimento de paviflex sobre lastro ou laje regularizada, assentado com cola especial de 1.60 mm de espessura</v>
          </cell>
          <cell r="C535" t="str">
            <v>M2</v>
          </cell>
          <cell r="D535">
            <v>32.833599999999997</v>
          </cell>
        </row>
        <row r="536">
          <cell r="A536" t="str">
            <v>001.11.00681</v>
          </cell>
          <cell r="B536" t="str">
            <v>Revestimento da escada (degrau e espelho) c/ ardósia preta tipo on c/ resinex</v>
          </cell>
          <cell r="C536" t="str">
            <v>M2</v>
          </cell>
          <cell r="D536">
            <v>30.999199999999998</v>
          </cell>
        </row>
        <row r="537">
          <cell r="A537" t="str">
            <v>001.11.00701</v>
          </cell>
          <cell r="B537" t="str">
            <v>Execução de Piso em Concreto Usinado Armado Fck=15 Mpa, espessura do concreto e=15, incluso lastro de brita espessura e= 5 cm, e tela soldada Q 92 de 15 x 15 cm , diam do aço 4.20 mm2, acabamento do piso sem elementos mecânicos</v>
          </cell>
          <cell r="C537" t="str">
            <v>m2</v>
          </cell>
          <cell r="D537">
            <v>42.729100000000003</v>
          </cell>
        </row>
        <row r="538">
          <cell r="A538" t="str">
            <v>001.11.00721</v>
          </cell>
          <cell r="B538" t="str">
            <v>Assentamento de rodapé de cimentado usando argamassa de cimento e areia 1:3 com altura de 10 cm, simples</v>
          </cell>
          <cell r="C538" t="str">
            <v>ML</v>
          </cell>
          <cell r="D538">
            <v>5.4762000000000004</v>
          </cell>
        </row>
        <row r="539">
          <cell r="A539" t="str">
            <v>001.11.00741</v>
          </cell>
          <cell r="B539" t="str">
            <v>Assentamento de rodapé de cimentado usando argamassa de cimento e areia 1:3 com altura de 10 cm, de cor</v>
          </cell>
          <cell r="C539" t="str">
            <v>ML</v>
          </cell>
          <cell r="D539">
            <v>6.3990999999999998</v>
          </cell>
        </row>
        <row r="540">
          <cell r="A540" t="str">
            <v>001.11.00761</v>
          </cell>
          <cell r="B540" t="str">
            <v>Assentamento de rodapés para pisos em ceramica 30x30</v>
          </cell>
          <cell r="C540" t="str">
            <v>ML</v>
          </cell>
          <cell r="D540">
            <v>5.4912999999999998</v>
          </cell>
        </row>
        <row r="541">
          <cell r="A541" t="str">
            <v>001.11.00781</v>
          </cell>
          <cell r="B541" t="str">
            <v>Assentamento de rodapés de de madeira de 10 cm de altura</v>
          </cell>
          <cell r="C541" t="str">
            <v>ML</v>
          </cell>
          <cell r="D541">
            <v>7.4458000000000002</v>
          </cell>
        </row>
        <row r="542">
          <cell r="A542" t="str">
            <v>001.11.00821</v>
          </cell>
          <cell r="B542" t="str">
            <v>Assentamento de mármore c/10 cm de altura e 2.00 cm de espessura</v>
          </cell>
          <cell r="C542" t="str">
            <v>ML</v>
          </cell>
          <cell r="D542">
            <v>19.636099999999999</v>
          </cell>
        </row>
        <row r="543">
          <cell r="A543" t="str">
            <v>001.11.00841</v>
          </cell>
          <cell r="B543" t="str">
            <v>Assentamento de rodapé de cerâmica empregando pasta de argamassa de cimento colante</v>
          </cell>
          <cell r="C543" t="str">
            <v>ML</v>
          </cell>
          <cell r="D543">
            <v>2.1575000000000002</v>
          </cell>
        </row>
        <row r="544">
          <cell r="A544" t="str">
            <v>001.11.00861</v>
          </cell>
          <cell r="B544" t="str">
            <v>Assentamento de paviflex c/9 cm de altura assente com cola especial</v>
          </cell>
          <cell r="C544" t="str">
            <v>ML</v>
          </cell>
          <cell r="D544">
            <v>4.3353999999999999</v>
          </cell>
        </row>
        <row r="545">
          <cell r="A545" t="str">
            <v>001.11.00901</v>
          </cell>
          <cell r="B545" t="str">
            <v>Assentamento de rodapé de madeira de peróba 7x1.5 cm fixados c/tacos de peróba previamente chumbados na alvenaria c/ espaçamento max. de 2.00x2.00 m</v>
          </cell>
          <cell r="C545" t="str">
            <v>ML</v>
          </cell>
          <cell r="D545">
            <v>22.854800000000001</v>
          </cell>
        </row>
        <row r="546">
          <cell r="A546" t="str">
            <v>001.11.00921</v>
          </cell>
          <cell r="B546" t="str">
            <v>Assentamento de rodapé de ardósia natural</v>
          </cell>
          <cell r="C546" t="str">
            <v>ML</v>
          </cell>
          <cell r="D546">
            <v>7.9911000000000003</v>
          </cell>
        </row>
        <row r="547">
          <cell r="A547" t="str">
            <v>001.11.00941</v>
          </cell>
          <cell r="B547" t="str">
            <v>Assentamento de rodapé de granito na cor verde ubatuba com 7 cm de espessura</v>
          </cell>
          <cell r="C547" t="str">
            <v>ML</v>
          </cell>
          <cell r="D547">
            <v>19.324100000000001</v>
          </cell>
        </row>
        <row r="548">
          <cell r="A548" t="str">
            <v>001.11.00961</v>
          </cell>
          <cell r="B548" t="str">
            <v>Assentamento de rodapé de de lajota colonial</v>
          </cell>
          <cell r="C548" t="str">
            <v>ML</v>
          </cell>
          <cell r="D548">
            <v>8.1670999999999996</v>
          </cell>
        </row>
        <row r="549">
          <cell r="A549" t="str">
            <v>001.11.00981</v>
          </cell>
          <cell r="B549" t="str">
            <v>Assentamento de soleiras externas c/ pingadeira ou ressalto penetrando 2.50 cm de c/ lado da alvenaria assentado c/ aragam. de cimento e areia no traço 1:4, de mármore branco marfim 3.00 cm</v>
          </cell>
          <cell r="C549" t="str">
            <v>ML</v>
          </cell>
          <cell r="D549">
            <v>21.161999999999999</v>
          </cell>
        </row>
        <row r="550">
          <cell r="A550" t="str">
            <v>001.11.01001</v>
          </cell>
          <cell r="B550" t="str">
            <v>Assentamento de soleiras externas c/ pingadeira ou ressalto penetrando 2.50 cm de c/ lado da alvenaria assentado c/ aragam. de cimento e areia no traço 1:4, de granilite</v>
          </cell>
          <cell r="C550" t="str">
            <v>ML</v>
          </cell>
          <cell r="D550">
            <v>6.5724</v>
          </cell>
        </row>
        <row r="551">
          <cell r="A551" t="str">
            <v>001.11.01021</v>
          </cell>
          <cell r="B551" t="str">
            <v>Assentamento de soleira interna de 0.15 m de mármore branco marfim 3.00 cmassente c/ argamassa de cimento e areia 1:4 m</v>
          </cell>
          <cell r="C551" t="str">
            <v>ML</v>
          </cell>
          <cell r="D551">
            <v>20.3873</v>
          </cell>
        </row>
        <row r="552">
          <cell r="A552" t="str">
            <v>001.11.01041</v>
          </cell>
          <cell r="B552" t="str">
            <v>Assentamento de soleira interna de 0.15 m de granilite  assente c/ argamassa de cimento e areia 1:4 m</v>
          </cell>
          <cell r="C552" t="str">
            <v>ML</v>
          </cell>
          <cell r="D552">
            <v>7.1898</v>
          </cell>
        </row>
        <row r="553">
          <cell r="A553" t="str">
            <v>001.11.01061</v>
          </cell>
          <cell r="B553" t="str">
            <v>Assentamento de soleira interna de 0.15 m de ardósia ,assente c/ argamassa de cimento e areia no traço 1:4</v>
          </cell>
          <cell r="C553" t="str">
            <v>ML</v>
          </cell>
          <cell r="D553">
            <v>11.455299999999999</v>
          </cell>
        </row>
        <row r="554">
          <cell r="A554" t="str">
            <v>001.11.01081</v>
          </cell>
          <cell r="B554" t="str">
            <v>Assentamento de soleira de granito l=0,15m e=2cm</v>
          </cell>
          <cell r="C554" t="str">
            <v>UN</v>
          </cell>
          <cell r="D554">
            <v>23.486999999999998</v>
          </cell>
        </row>
        <row r="555">
          <cell r="A555" t="str">
            <v>001.11.01101</v>
          </cell>
          <cell r="B555" t="str">
            <v>Assentamento de soleira de granito na cor verde ubatuba l=15 cm</v>
          </cell>
          <cell r="C555" t="str">
            <v>ML</v>
          </cell>
          <cell r="D555">
            <v>40.587000000000003</v>
          </cell>
        </row>
        <row r="556">
          <cell r="A556" t="str">
            <v>001.11.01121</v>
          </cell>
          <cell r="B556" t="str">
            <v>Assentamento de peitoril de mármore branco espessura 3.00 cm, assente com argamassa de cimento e areia traço 1:4</v>
          </cell>
          <cell r="C556" t="str">
            <v>ML</v>
          </cell>
          <cell r="D556">
            <v>17.907399999999999</v>
          </cell>
        </row>
        <row r="557">
          <cell r="A557" t="str">
            <v>001.11.01141</v>
          </cell>
          <cell r="B557" t="str">
            <v>Assentamento de peitoril de granilite espessura 2.50 cm, assente com argamassa de cimento e areia traço 1:4</v>
          </cell>
          <cell r="C557" t="str">
            <v>ML</v>
          </cell>
          <cell r="D557">
            <v>8.5264000000000006</v>
          </cell>
        </row>
        <row r="558">
          <cell r="A558" t="str">
            <v>001.11.01161</v>
          </cell>
          <cell r="B558" t="str">
            <v>Assentamento de peitoril de ardósia polida  espessura 3.00 cm, assente com argamassa de cimento e areia traço 1:4</v>
          </cell>
          <cell r="C558" t="str">
            <v>ml</v>
          </cell>
          <cell r="D558">
            <v>14.244999999999999</v>
          </cell>
        </row>
        <row r="559">
          <cell r="A559" t="str">
            <v>001.11.01181</v>
          </cell>
          <cell r="B559" t="str">
            <v>Assentamento de peitoril interno de mármore branco espessura 2.00 cm, assentes com argamassa de cimento e areia 1:4</v>
          </cell>
          <cell r="C559" t="str">
            <v>ML</v>
          </cell>
          <cell r="D559">
            <v>18.947700000000001</v>
          </cell>
        </row>
        <row r="560">
          <cell r="A560" t="str">
            <v>001.11.01201</v>
          </cell>
          <cell r="B560" t="str">
            <v>Assentamento de peitoril interno de granilite espessura 2.50 cm, assentes com argamassa de cimento e areia 1:4</v>
          </cell>
          <cell r="C560" t="str">
            <v>ML</v>
          </cell>
          <cell r="D560">
            <v>5.7976999999999999</v>
          </cell>
        </row>
        <row r="561">
          <cell r="A561" t="str">
            <v>001.12</v>
          </cell>
          <cell r="B561" t="str">
            <v>FORROS E DIVISÓRIAS</v>
          </cell>
          <cell r="D561">
            <v>1101.4413</v>
          </cell>
        </row>
        <row r="562">
          <cell r="A562" t="str">
            <v>001.12.00020</v>
          </cell>
          <cell r="B562" t="str">
            <v>Forro de tábuas de cedrinho 10.00x1.00 cm aplicados em sarrafos 10x2.5 cm espacados de 50x50 cm</v>
          </cell>
          <cell r="C562" t="str">
            <v>M2</v>
          </cell>
          <cell r="D562">
            <v>28.898499999999999</v>
          </cell>
        </row>
        <row r="563">
          <cell r="A563" t="str">
            <v>001.12.00040</v>
          </cell>
          <cell r="B563" t="str">
            <v>Forro de tábuas de cedrinho 10.00x1.00 cm aplicados em caibros de 5x6 cm espaçados de 50x50 cm</v>
          </cell>
          <cell r="C563" t="str">
            <v>M2</v>
          </cell>
          <cell r="D563">
            <v>29.525500000000001</v>
          </cell>
        </row>
        <row r="564">
          <cell r="A564" t="str">
            <v>001.12.00100</v>
          </cell>
          <cell r="B564" t="str">
            <v>Cimalha de cedrinho</v>
          </cell>
          <cell r="C564" t="str">
            <v>ML</v>
          </cell>
          <cell r="D564">
            <v>2.3441000000000001</v>
          </cell>
        </row>
        <row r="565">
          <cell r="A565" t="str">
            <v>001.12.00140</v>
          </cell>
          <cell r="B565" t="str">
            <v>Forro de gesso 60x60 cm liso fixado diretamente na estrutura por meio de arame galvanizado</v>
          </cell>
          <cell r="C565" t="str">
            <v>m2</v>
          </cell>
          <cell r="D565">
            <v>17.436599999999999</v>
          </cell>
        </row>
        <row r="566">
          <cell r="A566" t="str">
            <v>001.12.00150</v>
          </cell>
          <cell r="B566" t="str">
            <v>Forro Em Gesso Acartonado com Painel FGA  incl. assessórios</v>
          </cell>
          <cell r="C566" t="str">
            <v>m2</v>
          </cell>
          <cell r="D566">
            <v>31.337399999999999</v>
          </cell>
        </row>
        <row r="567">
          <cell r="A567" t="str">
            <v>001.12.00155</v>
          </cell>
          <cell r="B567" t="str">
            <v>Forro Em Gesso Acartonado com Painel FGE  incl. assessórios</v>
          </cell>
          <cell r="C567" t="str">
            <v>m2</v>
          </cell>
          <cell r="D567">
            <v>35.223300000000002</v>
          </cell>
        </row>
        <row r="568">
          <cell r="A568" t="str">
            <v>001.12.00160</v>
          </cell>
          <cell r="B568" t="str">
            <v>Fornecimento e Instalação de Moldura em Gesso h=7 cm</v>
          </cell>
          <cell r="C568" t="str">
            <v>m</v>
          </cell>
          <cell r="D568">
            <v>7</v>
          </cell>
        </row>
        <row r="569">
          <cell r="A569" t="str">
            <v>001.12.00180</v>
          </cell>
          <cell r="B569" t="str">
            <v>Sanca de gesso l=1,20 m</v>
          </cell>
          <cell r="C569" t="str">
            <v>ML</v>
          </cell>
          <cell r="D569">
            <v>25</v>
          </cell>
        </row>
        <row r="570">
          <cell r="A570" t="str">
            <v>001.12.00200</v>
          </cell>
          <cell r="B570" t="str">
            <v>Sanca de gesso l=0,30m</v>
          </cell>
          <cell r="C570" t="str">
            <v>ML</v>
          </cell>
          <cell r="D570">
            <v>9</v>
          </cell>
        </row>
        <row r="571">
          <cell r="A571" t="str">
            <v>001.12.00320</v>
          </cell>
          <cell r="B571" t="str">
            <v>Fornecimento e Instalação de Forro de pvc branco 200 mm, incl. estrutura para fixação em metalon galvanizado e rodaforro</v>
          </cell>
          <cell r="C571" t="str">
            <v>m2</v>
          </cell>
          <cell r="D571">
            <v>29</v>
          </cell>
        </row>
        <row r="572">
          <cell r="A572" t="str">
            <v>001.12.00360</v>
          </cell>
          <cell r="B572" t="str">
            <v>Substituição de tábuas p/forro de cedrinho</v>
          </cell>
          <cell r="C572" t="str">
            <v>M2</v>
          </cell>
          <cell r="D572">
            <v>18.536999999999999</v>
          </cell>
        </row>
        <row r="573">
          <cell r="A573" t="str">
            <v>001.12.00380</v>
          </cell>
          <cell r="B573" t="str">
            <v>Repregamento de forro de madeira</v>
          </cell>
          <cell r="C573" t="str">
            <v>M2</v>
          </cell>
          <cell r="D573">
            <v>1.2952999999999999</v>
          </cell>
        </row>
        <row r="574">
          <cell r="A574" t="str">
            <v>001.12.00600</v>
          </cell>
          <cell r="B574" t="str">
            <v>Fornecimento e instalação de divisória de granilite para sanitários assentada com argamassa de cimento e areia 1:3</v>
          </cell>
          <cell r="C574" t="str">
            <v>m2</v>
          </cell>
          <cell r="D574">
            <v>118.28060000000001</v>
          </cell>
        </row>
        <row r="575">
          <cell r="A575" t="str">
            <v>001.12.00700</v>
          </cell>
          <cell r="B575" t="str">
            <v>Fornecimento e instalação de divisória p/ banheiro em ardosia polida natural c/ resinex</v>
          </cell>
          <cell r="C575" t="str">
            <v>m2</v>
          </cell>
          <cell r="D575">
            <v>109.6836</v>
          </cell>
        </row>
        <row r="576">
          <cell r="A576" t="str">
            <v>001.12.00800</v>
          </cell>
          <cell r="B576" t="str">
            <v>Fornecimento e instalação de divisória p/ banheiro em granito polido, assente com argamassa,  na cor cinza.</v>
          </cell>
          <cell r="C576" t="str">
            <v>m2</v>
          </cell>
          <cell r="D576">
            <v>156.2336</v>
          </cell>
        </row>
        <row r="577">
          <cell r="A577" t="str">
            <v>001.12.00900</v>
          </cell>
          <cell r="B577" t="str">
            <v>Fornecimento e instalação de divisória naval stander padrão bege com perfis de aço na cor preto , cinza ou branco</v>
          </cell>
          <cell r="C577" t="str">
            <v>m2</v>
          </cell>
          <cell r="D577">
            <v>42.383400000000002</v>
          </cell>
        </row>
        <row r="578">
          <cell r="A578" t="str">
            <v>001.12.00920</v>
          </cell>
          <cell r="B578" t="str">
            <v>Fornecimento e instalação de porta de divisória  incl.montante , fechadura e dobradiças, divisória naval stander branco, cinza ou areia jundiai  com perfis de aço na cor preto, branco e cinza</v>
          </cell>
          <cell r="C578" t="str">
            <v>cj</v>
          </cell>
          <cell r="D578">
            <v>126.0202</v>
          </cell>
        </row>
        <row r="579">
          <cell r="A579" t="str">
            <v>001.12.00940</v>
          </cell>
          <cell r="B579" t="str">
            <v>Fornecimento e instalação de divisória naval stander padrão branco, cinza ou areia jundiai, perfis de aço na cor preta e bandeira em vidro</v>
          </cell>
          <cell r="C579" t="str">
            <v>m2</v>
          </cell>
          <cell r="D579">
            <v>56.060600000000001</v>
          </cell>
        </row>
        <row r="580">
          <cell r="A580" t="str">
            <v>001.12.00960</v>
          </cell>
          <cell r="B580" t="str">
            <v>Fornecimento e instalação de porta de divisória  incl.montante , fechadura e dobradiças, divisória naval stander branco, cinza ou areia jundiai  com perfis de aço na cor preto, branco e cinza</v>
          </cell>
          <cell r="C580" t="str">
            <v>cj</v>
          </cell>
          <cell r="D580">
            <v>126.0202</v>
          </cell>
        </row>
        <row r="581">
          <cell r="A581" t="str">
            <v>001.12.00980</v>
          </cell>
          <cell r="B581" t="str">
            <v>Fornecimento e instalação de ferragens para porta de divisória</v>
          </cell>
          <cell r="C581" t="str">
            <v>un</v>
          </cell>
          <cell r="D581">
            <v>71.010099999999994</v>
          </cell>
        </row>
        <row r="582">
          <cell r="A582" t="str">
            <v>001.12.01000</v>
          </cell>
          <cell r="B582" t="str">
            <v>Parede Em Gesso Acartonado Revestida nas Duas Faces com Painel FGE sendo Montante e Guia 75, incl. parafuso GN 25, Massa e Fita .</v>
          </cell>
          <cell r="C582" t="str">
            <v>m2</v>
          </cell>
          <cell r="D582">
            <v>61.151299999999999</v>
          </cell>
        </row>
        <row r="583">
          <cell r="A583" t="str">
            <v>001.13</v>
          </cell>
          <cell r="B583" t="str">
            <v>VIDROS</v>
          </cell>
          <cell r="D583">
            <v>2710.9706000000001</v>
          </cell>
        </row>
        <row r="584">
          <cell r="A584" t="str">
            <v>001.13.00020</v>
          </cell>
          <cell r="B584" t="str">
            <v>Fornecimento e Instalação de Vidro liso incolor espessura 3.00 mm</v>
          </cell>
          <cell r="C584" t="str">
            <v>m2</v>
          </cell>
          <cell r="D584">
            <v>42</v>
          </cell>
        </row>
        <row r="585">
          <cell r="A585" t="str">
            <v>001.13.00040</v>
          </cell>
          <cell r="B585" t="str">
            <v>Fornecimento e Instalação de Vidro liso incolor espessura 4.00 mm</v>
          </cell>
          <cell r="C585" t="str">
            <v>m2</v>
          </cell>
          <cell r="D585">
            <v>58</v>
          </cell>
        </row>
        <row r="586">
          <cell r="A586" t="str">
            <v>001.13.00060</v>
          </cell>
          <cell r="B586" t="str">
            <v>Fornecimento e Instalação de Vidro liso incolor espessura 5.00 mm</v>
          </cell>
          <cell r="C586" t="str">
            <v>m2</v>
          </cell>
          <cell r="D586">
            <v>75</v>
          </cell>
        </row>
        <row r="587">
          <cell r="A587" t="str">
            <v>001.13.00080</v>
          </cell>
          <cell r="B587" t="str">
            <v>Fornecimento e Instalação de Vidro liso incolor espessura 6.00 mm</v>
          </cell>
          <cell r="C587" t="str">
            <v>m2</v>
          </cell>
          <cell r="D587">
            <v>85</v>
          </cell>
        </row>
        <row r="588">
          <cell r="A588" t="str">
            <v>001.13.00081</v>
          </cell>
          <cell r="B588" t="str">
            <v>Fornecimento e Instalação de Vidro liso incolor espessura 8.00 mm</v>
          </cell>
          <cell r="C588" t="str">
            <v>m2</v>
          </cell>
          <cell r="D588">
            <v>100</v>
          </cell>
        </row>
        <row r="589">
          <cell r="A589" t="str">
            <v>001.13.00082</v>
          </cell>
          <cell r="B589" t="str">
            <v>Fornecimento e Instalação de Vidro liso incolor espessura 10.00 mm</v>
          </cell>
          <cell r="C589" t="str">
            <v>m2</v>
          </cell>
          <cell r="D589">
            <v>145</v>
          </cell>
        </row>
        <row r="590">
          <cell r="A590" t="str">
            <v>001.13.00100</v>
          </cell>
          <cell r="B590" t="str">
            <v>Fornecimento e Instalação de Vidro martelado espessura 3.00 mm</v>
          </cell>
          <cell r="C590" t="str">
            <v>m2</v>
          </cell>
          <cell r="D590">
            <v>42</v>
          </cell>
        </row>
        <row r="591">
          <cell r="A591" t="str">
            <v>001.13.00120</v>
          </cell>
          <cell r="B591" t="str">
            <v>Fornecimento e Instalação de Vidro canelado comum espessura 4.00 mm</v>
          </cell>
          <cell r="C591" t="str">
            <v>m2</v>
          </cell>
          <cell r="D591">
            <v>42</v>
          </cell>
        </row>
        <row r="592">
          <cell r="A592" t="str">
            <v>001.13.00140</v>
          </cell>
          <cell r="B592" t="str">
            <v>Fornecimento e Instalação de Vidro liso fumê cinza espessura 4.00 mm</v>
          </cell>
          <cell r="C592" t="str">
            <v>m2</v>
          </cell>
          <cell r="D592">
            <v>85</v>
          </cell>
        </row>
        <row r="593">
          <cell r="A593" t="str">
            <v>001.13.00160</v>
          </cell>
          <cell r="B593" t="str">
            <v>Fornecimento e Instalação de Vidro liso fumê cinza espessura 5.00 mm</v>
          </cell>
          <cell r="C593" t="str">
            <v>m2</v>
          </cell>
          <cell r="D593">
            <v>100</v>
          </cell>
        </row>
        <row r="594">
          <cell r="A594" t="str">
            <v>001.13.00170</v>
          </cell>
          <cell r="B594" t="str">
            <v>Fornecimento e Instalação de Vidro liso cinza fumê espessura 6.00 mm</v>
          </cell>
          <cell r="C594" t="str">
            <v>m2</v>
          </cell>
          <cell r="D594">
            <v>115</v>
          </cell>
        </row>
        <row r="595">
          <cell r="A595" t="str">
            <v>001.13.00175</v>
          </cell>
          <cell r="B595" t="str">
            <v>Fornecimento e Instalação de Vidro liso cinza fumê espessura 8.00 mm</v>
          </cell>
          <cell r="C595" t="str">
            <v>m2</v>
          </cell>
          <cell r="D595">
            <v>155</v>
          </cell>
        </row>
        <row r="596">
          <cell r="A596" t="str">
            <v>001.13.00180</v>
          </cell>
          <cell r="B596" t="str">
            <v>Fornecimento e Instalação de Vidro liso fumê cinza espessura 10.00 mm</v>
          </cell>
          <cell r="C596" t="str">
            <v>m2</v>
          </cell>
          <cell r="D596">
            <v>195</v>
          </cell>
        </row>
        <row r="597">
          <cell r="A597" t="str">
            <v>001.13.00300</v>
          </cell>
          <cell r="B597" t="str">
            <v>Fornecimento e Instalação de Vidro liso incolor termperado espessura 6.00 mm</v>
          </cell>
          <cell r="C597" t="str">
            <v>m2</v>
          </cell>
          <cell r="D597">
            <v>115</v>
          </cell>
        </row>
        <row r="598">
          <cell r="A598" t="str">
            <v>001.13.00320</v>
          </cell>
          <cell r="B598" t="str">
            <v>Fornecimento e Instalação de Vidro liso incolor termperado espessura 8.00 mm</v>
          </cell>
          <cell r="C598" t="str">
            <v>m2</v>
          </cell>
          <cell r="D598">
            <v>140</v>
          </cell>
        </row>
        <row r="599">
          <cell r="A599" t="str">
            <v>001.13.00340</v>
          </cell>
          <cell r="B599" t="str">
            <v>Fornecimento e Instalação de Vidro liso incolor termperado espessura 10.00 mm</v>
          </cell>
          <cell r="C599" t="str">
            <v>m2</v>
          </cell>
          <cell r="D599">
            <v>170</v>
          </cell>
        </row>
        <row r="600">
          <cell r="A600" t="str">
            <v>001.13.00400</v>
          </cell>
          <cell r="B600" t="str">
            <v>Fornecimento e Instalação de Vidro liso cinza fumê temperado espessura 6 mm</v>
          </cell>
          <cell r="C600" t="str">
            <v>m2</v>
          </cell>
          <cell r="D600">
            <v>145</v>
          </cell>
        </row>
        <row r="601">
          <cell r="A601" t="str">
            <v>001.13.00420</v>
          </cell>
          <cell r="B601" t="str">
            <v>Fornecimento e Instalação de Vidro liso cinza fumê temperado espessura 8 mm</v>
          </cell>
          <cell r="C601" t="str">
            <v>m2</v>
          </cell>
          <cell r="D601">
            <v>190</v>
          </cell>
        </row>
        <row r="602">
          <cell r="A602" t="str">
            <v>001.13.00440</v>
          </cell>
          <cell r="B602" t="str">
            <v>Fornecimento e Instalação de Vidro liso cinza fumê temperado espessura 10 mm</v>
          </cell>
          <cell r="C602" t="str">
            <v>m2</v>
          </cell>
          <cell r="D602">
            <v>225</v>
          </cell>
        </row>
        <row r="603">
          <cell r="A603" t="str">
            <v>001.13.00500</v>
          </cell>
          <cell r="B603" t="str">
            <v>Fornecimento e Instalação de Perfil ""U"" Cavalão</v>
          </cell>
          <cell r="C603" t="str">
            <v>ml</v>
          </cell>
          <cell r="D603">
            <v>8.6859999999999999</v>
          </cell>
        </row>
        <row r="604">
          <cell r="A604" t="str">
            <v>001.13.00520</v>
          </cell>
          <cell r="B604" t="str">
            <v>Fornecimento e Instalação de Dobradiça Inferior Para Porta de Vidro</v>
          </cell>
          <cell r="C604" t="str">
            <v>un</v>
          </cell>
          <cell r="D604">
            <v>53.412599999999998</v>
          </cell>
        </row>
        <row r="605">
          <cell r="A605" t="str">
            <v>001.13.00540</v>
          </cell>
          <cell r="B605" t="str">
            <v>Fornecimento e Instalação de Dobradiça Superior Para Porta de Vidro</v>
          </cell>
          <cell r="C605" t="str">
            <v>un</v>
          </cell>
          <cell r="D605">
            <v>53.412599999999998</v>
          </cell>
        </row>
        <row r="606">
          <cell r="A606" t="str">
            <v>001.13.00560</v>
          </cell>
          <cell r="B606" t="str">
            <v>Fornecimento e Instalação de Trinco Para Piso em Porta de Vidro</v>
          </cell>
          <cell r="C606" t="str">
            <v>un</v>
          </cell>
          <cell r="D606">
            <v>62.6342</v>
          </cell>
        </row>
        <row r="607">
          <cell r="A607" t="str">
            <v>001.13.00580</v>
          </cell>
          <cell r="B607" t="str">
            <v>Fornecimento e Instalação de Fechadura e  Contra Fechadura Para Porta de Vidro</v>
          </cell>
          <cell r="C607" t="str">
            <v>cj</v>
          </cell>
          <cell r="D607">
            <v>93.412599999999998</v>
          </cell>
        </row>
        <row r="608">
          <cell r="A608" t="str">
            <v>001.13.00600</v>
          </cell>
          <cell r="B608" t="str">
            <v>Fornecimento e Instalação de Puxador de Madeira Para Porta de Vidro</v>
          </cell>
          <cell r="C608" t="str">
            <v>cj</v>
          </cell>
          <cell r="D608">
            <v>43.412599999999998</v>
          </cell>
        </row>
        <row r="609">
          <cell r="A609" t="str">
            <v>001.13.00800</v>
          </cell>
          <cell r="B609" t="str">
            <v>Fornecimento e instalação de box para banheiro em perfil de alumínio e acrílico cinza, incl.toalheiro</v>
          </cell>
          <cell r="C609" t="str">
            <v>m2</v>
          </cell>
          <cell r="D609">
            <v>86</v>
          </cell>
        </row>
        <row r="610">
          <cell r="A610" t="str">
            <v>001.13.00820</v>
          </cell>
          <cell r="B610" t="str">
            <v>Fornecimento e instalação de box para banheiro em perfil de alumínio com acrílico fumê,cristal ou ouro velho, incl. toalheiro</v>
          </cell>
          <cell r="C610" t="str">
            <v>m2</v>
          </cell>
          <cell r="D610">
            <v>86</v>
          </cell>
        </row>
        <row r="611">
          <cell r="A611" t="str">
            <v>001.14</v>
          </cell>
          <cell r="B611" t="str">
            <v>PINTURA</v>
          </cell>
          <cell r="D611">
            <v>567.21900000000005</v>
          </cell>
        </row>
        <row r="612">
          <cell r="A612" t="str">
            <v>001.14.00020</v>
          </cell>
          <cell r="B612" t="str">
            <v>Caiação em paredes e tetos à 03 demãos</v>
          </cell>
          <cell r="C612" t="str">
            <v>m2</v>
          </cell>
          <cell r="D612">
            <v>0.82599999999999996</v>
          </cell>
        </row>
        <row r="613">
          <cell r="A613" t="str">
            <v>001.14.00045</v>
          </cell>
          <cell r="B613" t="str">
            <v>Emassamento de Parede Interna ou Forro Com Massa Corrida à Base de PVA  1ª Linha com Duas Demãos</v>
          </cell>
          <cell r="C613" t="str">
            <v>m2</v>
          </cell>
          <cell r="D613">
            <v>3.2052999999999998</v>
          </cell>
        </row>
        <row r="614">
          <cell r="A614" t="str">
            <v>001.14.00047</v>
          </cell>
          <cell r="B614" t="str">
            <v>Emassamento de Parede Interna, Externa ou Forro Com Massa Corrida  Acrílica  1ª Linha com Duas Demãos</v>
          </cell>
          <cell r="C614" t="str">
            <v>m2</v>
          </cell>
          <cell r="D614">
            <v>5.8514999999999997</v>
          </cell>
        </row>
        <row r="615">
          <cell r="A615" t="str">
            <v>001.14.00048</v>
          </cell>
          <cell r="B615" t="str">
            <v>Pintura Em Selador Acrilico (1ª Linha ) Sobre Superfície Rebocada, duas demãos, aplicado a rolo de lã</v>
          </cell>
          <cell r="C615" t="str">
            <v>m2</v>
          </cell>
          <cell r="D615">
            <v>2.0775999999999999</v>
          </cell>
        </row>
        <row r="616">
          <cell r="A616" t="str">
            <v>001.14.00050</v>
          </cell>
          <cell r="B616" t="str">
            <v>Pintura Em Látex PVA (1ª Linha Renner ou Suvinil) Sobre Superfície Perfeitamente Emassada, duas demãos</v>
          </cell>
          <cell r="C616" t="str">
            <v>m2</v>
          </cell>
          <cell r="D616">
            <v>2.9777999999999998</v>
          </cell>
        </row>
        <row r="617">
          <cell r="A617" t="str">
            <v>001.14.00080</v>
          </cell>
          <cell r="B617" t="str">
            <v>Pintura Em Látex PVA (1ª Linha Renner ou Suvinil) em superfície rebocada executada como segue: limpeza e lixamento preliminar , uma demão de selador(, duas demãos de tinta de acabamento</v>
          </cell>
          <cell r="C617" t="str">
            <v>m2</v>
          </cell>
          <cell r="D617">
            <v>4.4993999999999996</v>
          </cell>
        </row>
        <row r="618">
          <cell r="A618" t="str">
            <v>001.14.00100</v>
          </cell>
          <cell r="B618" t="str">
            <v>Pintura Látex Acrílica (1ª Linha Renner ou Suvinil) Sobre Superfície Perfeitamente Emassada, duas demãos</v>
          </cell>
          <cell r="C618" t="str">
            <v>m2</v>
          </cell>
          <cell r="D618">
            <v>3.1438999999999999</v>
          </cell>
        </row>
        <row r="619">
          <cell r="A619" t="str">
            <v>001.14.00120</v>
          </cell>
          <cell r="B619" t="str">
            <v>Pintura Látex Acrílico(1ª Linha Renner ou Suvinil) em superfície rebocada executada como segue: limpeza e lixamento preliminar, uma demão de selador acrílico e duas demãos de tinta de acabamento</v>
          </cell>
          <cell r="C619" t="str">
            <v>m2</v>
          </cell>
          <cell r="D619">
            <v>4.6654999999999998</v>
          </cell>
        </row>
        <row r="620">
          <cell r="A620" t="str">
            <v>001.14.00140</v>
          </cell>
          <cell r="B620" t="str">
            <v>Textura Acrílica (1ªLinha) em Parede Externa ou Interna, incl. Aplicação de Fundo Preparador de Superfície Base Solvente</v>
          </cell>
          <cell r="C620" t="str">
            <v>m2</v>
          </cell>
          <cell r="D620">
            <v>7.2527999999999997</v>
          </cell>
        </row>
        <row r="621">
          <cell r="A621" t="str">
            <v>001.14.00180</v>
          </cell>
          <cell r="B621" t="str">
            <v>Pintura em esquadria de ferro inclusive lixamento uma demão de zarcão, correções de imperfeições e 02 demãos de tinta base de grafite</v>
          </cell>
          <cell r="C621" t="str">
            <v>M2</v>
          </cell>
          <cell r="D621">
            <v>11.182399999999999</v>
          </cell>
        </row>
        <row r="622">
          <cell r="A622" t="str">
            <v>001.14.00200</v>
          </cell>
          <cell r="B622" t="str">
            <v>Pintura em esquadria de ferro inclusive lixamento uma demão de zarcão, correções de imperfeições e 02 demãos de tinta base de esmalte</v>
          </cell>
          <cell r="C622" t="str">
            <v>M2</v>
          </cell>
          <cell r="D622">
            <v>10.8704</v>
          </cell>
        </row>
        <row r="623">
          <cell r="A623" t="str">
            <v>001.14.00220</v>
          </cell>
          <cell r="B623" t="str">
            <v>Pintura em esquadria de ferro inclusive lixamento uma demão de zarcão, correções de imperfeições e 02 demãos de tinta base de alimínio</v>
          </cell>
          <cell r="C623" t="str">
            <v>M2</v>
          </cell>
          <cell r="D623">
            <v>10.8704</v>
          </cell>
        </row>
        <row r="624">
          <cell r="A624" t="str">
            <v>001.14.00240</v>
          </cell>
          <cell r="B624" t="str">
            <v>Pintura em esquadria de ferro inclusive lixamento uma demão de zarcão, correções de imperfeições e 02 demãos de tinta base de óleo</v>
          </cell>
          <cell r="C624" t="str">
            <v>M2</v>
          </cell>
          <cell r="D624">
            <v>10.8704</v>
          </cell>
        </row>
        <row r="625">
          <cell r="A625" t="str">
            <v>001.14.00260</v>
          </cell>
          <cell r="B625" t="str">
            <v>Pintura a esmalte em esquadrias de madeira com massa corrida</v>
          </cell>
          <cell r="C625" t="str">
            <v>M2</v>
          </cell>
          <cell r="D625">
            <v>12.101699999999999</v>
          </cell>
        </row>
        <row r="626">
          <cell r="A626" t="str">
            <v>001.14.00280</v>
          </cell>
          <cell r="B626" t="str">
            <v>Pintura a esmalte em esquadria de madeira sem massa corrida aplicada a 2 ou 3 demãos após os lixamentos preliminares</v>
          </cell>
          <cell r="C626" t="str">
            <v>M2</v>
          </cell>
          <cell r="D626">
            <v>8.1027000000000005</v>
          </cell>
        </row>
        <row r="627">
          <cell r="A627" t="str">
            <v>001.14.00300</v>
          </cell>
          <cell r="B627" t="str">
            <v>Pintura a esmalte com massa corrida em rodpés de madeira à 3 demãos aos após lixamento preliminar</v>
          </cell>
          <cell r="C627" t="str">
            <v>ML</v>
          </cell>
          <cell r="D627">
            <v>2.4598</v>
          </cell>
        </row>
        <row r="628">
          <cell r="A628" t="str">
            <v>001.14.00320</v>
          </cell>
          <cell r="B628" t="str">
            <v>Pintura à esmalte em forro de madeira à duas demãos em superfície lixada aparelhada e amassada</v>
          </cell>
          <cell r="C628" t="str">
            <v>M2</v>
          </cell>
          <cell r="D628">
            <v>11.655099999999999</v>
          </cell>
        </row>
        <row r="629">
          <cell r="A629" t="str">
            <v>001.14.00340</v>
          </cell>
          <cell r="B629" t="str">
            <v>Pintura em estrutura metálica com grafite incl. limpeza com escova de aço e duas demãos de zarcão</v>
          </cell>
          <cell r="C629" t="str">
            <v>M2</v>
          </cell>
          <cell r="D629">
            <v>5.1429</v>
          </cell>
        </row>
        <row r="630">
          <cell r="A630" t="str">
            <v>001.14.00360</v>
          </cell>
          <cell r="B630" t="str">
            <v>Pintura em estrutura metálica com alumínio incl. limpeza com escova de aço e duas demãos de zarcão</v>
          </cell>
          <cell r="C630" t="str">
            <v>M2</v>
          </cell>
          <cell r="D630">
            <v>5.1429</v>
          </cell>
        </row>
        <row r="631">
          <cell r="A631" t="str">
            <v>001.14.00380</v>
          </cell>
          <cell r="B631" t="str">
            <v>Pintura em estrutura metálica com esmalte incl. limpeza com escova de aço e duas demãos de zarcão</v>
          </cell>
          <cell r="C631" t="str">
            <v>M2</v>
          </cell>
          <cell r="D631">
            <v>5.1429</v>
          </cell>
        </row>
        <row r="632">
          <cell r="A632" t="str">
            <v>001.14.00400</v>
          </cell>
          <cell r="B632" t="str">
            <v>Pintura em cobertura metálica zincada inclusive limpeza das superfícies (interna e externa) na face interna.uma demão de tinta base (cromato de zinco) e duas demãos de tinta de acabamento de base sintética,</v>
          </cell>
          <cell r="C632" t="str">
            <v>M2</v>
          </cell>
          <cell r="D632">
            <v>6.2830000000000004</v>
          </cell>
        </row>
        <row r="633">
          <cell r="A633" t="str">
            <v>001.14.00420</v>
          </cell>
          <cell r="B633" t="str">
            <v>Pintura em cobertura metálica zincada inclusive limpeza das superfícies (interna e externa) na face externa aplicação de emulsão asfáltica a frio na espessura aproximadamente de 1.00 mm, uma demão de acabamento com tinta base de asfalto</v>
          </cell>
          <cell r="C633" t="str">
            <v>M2</v>
          </cell>
          <cell r="D633">
            <v>13.9017</v>
          </cell>
        </row>
        <row r="634">
          <cell r="A634" t="str">
            <v>001.14.00500</v>
          </cell>
          <cell r="B634" t="str">
            <v>Pintura em paredes internas com esmalte incl 02 demaos de massa corrida pva</v>
          </cell>
          <cell r="C634" t="str">
            <v>m2</v>
          </cell>
          <cell r="D634">
            <v>9.0042000000000009</v>
          </cell>
        </row>
        <row r="635">
          <cell r="A635" t="str">
            <v>001.14.00520</v>
          </cell>
          <cell r="B635" t="str">
            <v>Pintura em paredes internas com esmalte e com retoque de  massa corrida</v>
          </cell>
          <cell r="C635" t="str">
            <v>m2</v>
          </cell>
          <cell r="D635">
            <v>6.5228000000000002</v>
          </cell>
        </row>
        <row r="636">
          <cell r="A636" t="str">
            <v>001.14.00540</v>
          </cell>
          <cell r="B636" t="str">
            <v>Pintura interan a óleo em paredes com massa corrida executada da seguinte forma: lixamento preliminar a seco com lixa n.1 e limpeza do pó resultante, aparelhamento com 01 demão de líquido base (impermeabilizante) aplicado a trincha ou pincel</v>
          </cell>
          <cell r="C636" t="str">
            <v>M2</v>
          </cell>
          <cell r="D636">
            <v>12.253399999999999</v>
          </cell>
        </row>
        <row r="637">
          <cell r="A637" t="str">
            <v>001.14.00560</v>
          </cell>
          <cell r="B637" t="str">
            <v>Pintura à óleo em paredes internas, duas demãos, sem massa corrida executada da seguinte forma: lixamento preliminar a seco com lixa n.1 e limpeza do pó resultante - aparelhamento 01 demão com líquidobase (impermeabilizante) - 02 ou 03 demãos</v>
          </cell>
          <cell r="C637" t="str">
            <v>M2</v>
          </cell>
          <cell r="D637">
            <v>6.5228000000000002</v>
          </cell>
        </row>
        <row r="638">
          <cell r="A638" t="str">
            <v>001.14.00580</v>
          </cell>
          <cell r="B638" t="str">
            <v>Pintura a óleo em esquadrias de madeira c/massa corrida</v>
          </cell>
          <cell r="C638" t="str">
            <v>M2</v>
          </cell>
          <cell r="D638">
            <v>10.767300000000001</v>
          </cell>
        </row>
        <row r="639">
          <cell r="A639" t="str">
            <v>001.14.00600</v>
          </cell>
          <cell r="B639" t="str">
            <v>Pintura em porta de madeira com tinta a óleo renner ou similar</v>
          </cell>
          <cell r="C639" t="str">
            <v>M2</v>
          </cell>
          <cell r="D639">
            <v>7.2358000000000002</v>
          </cell>
        </row>
        <row r="640">
          <cell r="A640" t="str">
            <v>001.14.00620</v>
          </cell>
          <cell r="B640" t="str">
            <v>Pintura à óleo em rodapés de madeira à duas demãos após lixamento preliminar com retoques de massa para vedação de juntas, orifícios e outros defeitos</v>
          </cell>
          <cell r="C640" t="str">
            <v>ML</v>
          </cell>
          <cell r="D640">
            <v>1.4215</v>
          </cell>
        </row>
        <row r="641">
          <cell r="A641" t="str">
            <v>001.14.00640</v>
          </cell>
          <cell r="B641" t="str">
            <v>Pintura externa à óleo em madeira (portões, cerca, etc) à 03 demãos s/ aparelhamento e emassamento prévio</v>
          </cell>
          <cell r="C641" t="str">
            <v>M2</v>
          </cell>
          <cell r="D641">
            <v>7.2100999999999997</v>
          </cell>
        </row>
        <row r="642">
          <cell r="A642" t="str">
            <v>001.14.00660</v>
          </cell>
          <cell r="B642" t="str">
            <v>Pintura à óleo em madeiramento aparente (galpões, passadiços e beirais) a 3 demãos sem aparelhamento e emassamento prévio</v>
          </cell>
          <cell r="C642" t="str">
            <v>M2</v>
          </cell>
          <cell r="D642">
            <v>5.1166</v>
          </cell>
        </row>
        <row r="643">
          <cell r="A643" t="str">
            <v>001.14.00680</v>
          </cell>
          <cell r="B643" t="str">
            <v>Pintura externa c/ verniz plástico a base de poliuretano (verniz de barco) aplicado à 3 demãos sobre esquadrias e peça de madeira expostas ao tempo convenientemente intercalado entre as demãos</v>
          </cell>
          <cell r="C643" t="str">
            <v>M2</v>
          </cell>
          <cell r="D643">
            <v>6.3780999999999999</v>
          </cell>
        </row>
        <row r="644">
          <cell r="A644" t="str">
            <v>001.14.00700</v>
          </cell>
          <cell r="B644" t="str">
            <v>Pintura envernizamento de alvenaria aparente inclusive a preparação da superfície em 02 demãos</v>
          </cell>
          <cell r="C644" t="str">
            <v>M2</v>
          </cell>
          <cell r="D644">
            <v>6.2975000000000003</v>
          </cell>
        </row>
        <row r="645">
          <cell r="A645" t="str">
            <v>001.14.00720</v>
          </cell>
          <cell r="B645" t="str">
            <v>Pintura com verniz acrílico sobre paredes de concreto aplicado à duas demãos</v>
          </cell>
          <cell r="C645" t="str">
            <v>M2</v>
          </cell>
          <cell r="D645">
            <v>4.5688000000000004</v>
          </cell>
        </row>
        <row r="646">
          <cell r="A646" t="str">
            <v>001.14.00740</v>
          </cell>
          <cell r="B646" t="str">
            <v>Envernizamento interno em esquadrias ou forro de madeira executador da seguinte forma:lixamento e limpeza preliminar, correção de defeitos com massa incolor seguido de lixamento, duas demãos de verniz de  aparelho e lixamento e 02 demãos de verniz</v>
          </cell>
          <cell r="C646" t="str">
            <v>m2</v>
          </cell>
          <cell r="D646">
            <v>6.9675000000000002</v>
          </cell>
        </row>
        <row r="647">
          <cell r="A647" t="str">
            <v>001.14.00780</v>
          </cell>
          <cell r="B647" t="str">
            <v>Pintura - envernizamento de rodapés de madeira lixada e aparelhada com retoque de massa para correção de juntas e orifícios, verniz e acabamento aplicado em duas demãos a pincel</v>
          </cell>
          <cell r="C647" t="str">
            <v>M2</v>
          </cell>
          <cell r="D647">
            <v>1.3131999999999999</v>
          </cell>
        </row>
        <row r="648">
          <cell r="A648" t="str">
            <v>001.14.00800</v>
          </cell>
          <cell r="B648" t="str">
            <v>Pintura - envernizamento de rodapés de madeira lixada e aparelhada com retoque de massa para correção de juntas e orifícios, verniz e acabamento aplicado em duas demãos a boneca</v>
          </cell>
          <cell r="C648" t="str">
            <v>M2</v>
          </cell>
          <cell r="D648">
            <v>1.4215</v>
          </cell>
        </row>
        <row r="649">
          <cell r="A649" t="str">
            <v>001.14.00820</v>
          </cell>
          <cell r="B649" t="str">
            <v>Enceramento de madeira à boneca (portas, lambris, painéis  divisões) recomendada apenas para madeiras nobres como imbuia, caviúna, perobinha do campo, jacarandá, etc. e executado como segue: limpeza e lixamento preliminar, obturação de orifíc</v>
          </cell>
          <cell r="C649" t="str">
            <v>M2</v>
          </cell>
          <cell r="D649">
            <v>6.3494999999999999</v>
          </cell>
        </row>
        <row r="650">
          <cell r="A650" t="str">
            <v>001.14.00840</v>
          </cell>
          <cell r="B650" t="str">
            <v>Pintura externa em madeira aparente c/ líquido imunizante aplicado à brocha, pistola ou por imersão de acordo com as especificações  do fabricante</v>
          </cell>
          <cell r="C650" t="str">
            <v>M2</v>
          </cell>
          <cell r="D650">
            <v>1.6244000000000001</v>
          </cell>
        </row>
        <row r="651">
          <cell r="A651" t="str">
            <v>001.14.00860</v>
          </cell>
          <cell r="B651" t="str">
            <v>Pintura c/nata de cimento</v>
          </cell>
          <cell r="C651" t="str">
            <v>M2</v>
          </cell>
          <cell r="D651">
            <v>1.9872000000000001</v>
          </cell>
        </row>
        <row r="652">
          <cell r="A652" t="str">
            <v>001.14.00880</v>
          </cell>
          <cell r="B652" t="str">
            <v>Pintura novacor piso</v>
          </cell>
          <cell r="C652" t="str">
            <v>M2</v>
          </cell>
          <cell r="D652">
            <v>3.8085</v>
          </cell>
        </row>
        <row r="653">
          <cell r="A653" t="str">
            <v>001.14.00885</v>
          </cell>
          <cell r="B653" t="str">
            <v>Pintura de marcação da quadra de esportes c/tinta especial (conf.especificação da cbd) inclusive preparo da superfície (larg. 5.00 cm)</v>
          </cell>
          <cell r="C653" t="str">
            <v>ml</v>
          </cell>
          <cell r="D653">
            <v>4.2210000000000001</v>
          </cell>
        </row>
        <row r="654">
          <cell r="A654" t="str">
            <v>001.14.00890</v>
          </cell>
          <cell r="B654" t="str">
            <v>Pintura de marcação do campo de futebol a cal inclusive preparação do terreno largura 10 cm (conf. especif.do dop)</v>
          </cell>
          <cell r="C654" t="str">
            <v>ml</v>
          </cell>
          <cell r="D654">
            <v>3.1065</v>
          </cell>
        </row>
        <row r="655">
          <cell r="A655" t="str">
            <v>001.14.00895</v>
          </cell>
          <cell r="B655" t="str">
            <v>Demarcação de faixa com tinta acrílica especial - largura 10.00 cm</v>
          </cell>
          <cell r="C655" t="str">
            <v>ml</v>
          </cell>
          <cell r="D655">
            <v>5.4360999999999997</v>
          </cell>
        </row>
        <row r="656">
          <cell r="A656" t="str">
            <v>001.14.00900</v>
          </cell>
          <cell r="B656" t="str">
            <v>Resina aplicada a duas demaos em pisos diversos</v>
          </cell>
          <cell r="C656" t="str">
            <v>M2</v>
          </cell>
          <cell r="D656">
            <v>1.9628000000000001</v>
          </cell>
        </row>
        <row r="657">
          <cell r="A657" t="str">
            <v>001.14.00920</v>
          </cell>
          <cell r="B657" t="str">
            <v>Raspagem, lixamento e aplicacao de sinteco fosco e semi-fosco</v>
          </cell>
          <cell r="C657" t="str">
            <v>M2</v>
          </cell>
          <cell r="D657">
            <v>6.0039999999999996</v>
          </cell>
        </row>
        <row r="658">
          <cell r="A658" t="str">
            <v>001.14.00940</v>
          </cell>
          <cell r="B658" t="str">
            <v>Pintura em concreto aparente com silicone aplicado a duas demãos</v>
          </cell>
          <cell r="C658" t="str">
            <v>m2</v>
          </cell>
          <cell r="D658">
            <v>5.9654999999999996</v>
          </cell>
        </row>
        <row r="659">
          <cell r="A659" t="str">
            <v>001.14.00960</v>
          </cell>
          <cell r="B659" t="str">
            <v>Pintura do nome do estado e da atividade</v>
          </cell>
          <cell r="C659" t="str">
            <v>UN</v>
          </cell>
          <cell r="D659">
            <v>188.68</v>
          </cell>
        </row>
        <row r="660">
          <cell r="A660" t="str">
            <v>001.14.00990</v>
          </cell>
          <cell r="B660" t="str">
            <v>Pintura Epóxi em Piso a Duas Demãos Sobre Superfície Rebocada, incl Limpeza da superfície</v>
          </cell>
          <cell r="C660" t="str">
            <v>m2</v>
          </cell>
          <cell r="D660">
            <v>9.5902999999999992</v>
          </cell>
        </row>
        <row r="661">
          <cell r="A661" t="str">
            <v>001.14.00995</v>
          </cell>
          <cell r="B661" t="str">
            <v>Pintura Epóxi em Piscina ou Área Molhada à Duas Demãos Sobre Superfície Rebocada, incl preparação da superfície</v>
          </cell>
          <cell r="C661" t="str">
            <v>m2</v>
          </cell>
          <cell r="D661">
            <v>11.5015</v>
          </cell>
        </row>
        <row r="662">
          <cell r="A662" t="str">
            <v>001.14.00996</v>
          </cell>
          <cell r="B662" t="str">
            <v>Demarcação de Faixa Com Tinta Epóxi em Pisos, à Duas Demãos, Incl. Preparo da Superfície</v>
          </cell>
          <cell r="C662" t="str">
            <v>ml</v>
          </cell>
          <cell r="D662">
            <v>4.1375999999999999</v>
          </cell>
        </row>
        <row r="663">
          <cell r="A663" t="str">
            <v>001.14.00997</v>
          </cell>
          <cell r="B663" t="str">
            <v>Demarcação de Faixa Com Tinta Epóxi em Piscinas ou Áreas Molhadas, à Duas Demãos, Incl. Preparo da Superfície</v>
          </cell>
          <cell r="C663" t="str">
            <v>ml</v>
          </cell>
          <cell r="D663">
            <v>4.1375999999999999</v>
          </cell>
        </row>
        <row r="664">
          <cell r="A664" t="str">
            <v>001.14.01020</v>
          </cell>
          <cell r="B664" t="str">
            <v>Pintura de conservação de parede ou teto sem retoque de massa,com látex pva(1ª Linha Renner ou Suvinil) à uma demão, incl. aplicação fundo preparador base solvente</v>
          </cell>
          <cell r="C664" t="str">
            <v>m2</v>
          </cell>
          <cell r="D664">
            <v>3.2517999999999998</v>
          </cell>
        </row>
        <row r="665">
          <cell r="A665" t="str">
            <v>001.14.01040</v>
          </cell>
          <cell r="B665" t="str">
            <v>Pintura de conservação de parede ou teto sem retoque de massa,com látex pva(1ª Linha Renner ou Suvinil)  a duas demãos, incl.  aplicação fundo preparador base solvente</v>
          </cell>
          <cell r="C665" t="str">
            <v>m2</v>
          </cell>
          <cell r="D665">
            <v>4.0791000000000004</v>
          </cell>
        </row>
        <row r="666">
          <cell r="A666" t="str">
            <v>001.14.01060</v>
          </cell>
          <cell r="B666" t="str">
            <v>Pintura de conservação de parede ou teto sem retoque de massa,com tinta a oleo  à uma demão, incl. aplicação fundo preparador base solvente</v>
          </cell>
          <cell r="C666" t="str">
            <v>m2</v>
          </cell>
          <cell r="D666">
            <v>3.8188</v>
          </cell>
        </row>
        <row r="667">
          <cell r="A667" t="str">
            <v>001.14.01080</v>
          </cell>
          <cell r="B667" t="str">
            <v>Pintura de conservação de parede ou teto sem retoque de massa,com tinta a oleo a duas demãos, incl. aplicação fundo preparador base solvente</v>
          </cell>
          <cell r="C667" t="str">
            <v>m2</v>
          </cell>
          <cell r="D667">
            <v>5.5712000000000002</v>
          </cell>
        </row>
        <row r="668">
          <cell r="A668" t="str">
            <v>001.14.01100</v>
          </cell>
          <cell r="B668" t="str">
            <v>Pintura de conservação de parede ou teto sem retoque de massa,com tinta látex acrilico(1ª Linha Renner ou Suvinil) à uma demão, incl. aplicação fundo preparador base solvente</v>
          </cell>
          <cell r="C668" t="str">
            <v>m2</v>
          </cell>
          <cell r="D668">
            <v>3.3854000000000002</v>
          </cell>
        </row>
        <row r="669">
          <cell r="A669" t="str">
            <v>001.14.01120</v>
          </cell>
          <cell r="B669" t="str">
            <v>Pintura de conservação de parede ou teto sem retoque de massa,com tinta látex acrilico(1ª Linha Renner ou Suvinil) a duas demãos, incl. aplicação fundo preparador base solvente</v>
          </cell>
          <cell r="C669" t="str">
            <v>m2</v>
          </cell>
          <cell r="D669">
            <v>4.2451999999999996</v>
          </cell>
        </row>
        <row r="670">
          <cell r="A670" t="str">
            <v>001.14.01140</v>
          </cell>
          <cell r="B670" t="str">
            <v>Pintura de conservação em parede ou teto com retoque de massa, com látex pva(1ª Linha Renner ou Suvinil)  à duas demãos, incl. aplicação fundo preparador base solvente</v>
          </cell>
          <cell r="C670" t="str">
            <v>m2</v>
          </cell>
          <cell r="D670">
            <v>5.0374999999999996</v>
          </cell>
        </row>
        <row r="671">
          <cell r="A671" t="str">
            <v>001.14.01160</v>
          </cell>
          <cell r="B671" t="str">
            <v>Pintura de conservação em parede ou teto com retoque de massa, com tinta a óleo  à duas demãos incl. aplicação fundo preparador base solvente</v>
          </cell>
          <cell r="C671" t="str">
            <v>m2</v>
          </cell>
          <cell r="D671">
            <v>6.0312000000000001</v>
          </cell>
        </row>
        <row r="672">
          <cell r="A672" t="str">
            <v>001.14.01180</v>
          </cell>
          <cell r="B672" t="str">
            <v>Pintura de conservação em parede ou teto com retoque de massa, com tinta latéx acrilílico(1ª Linha Renner ou Suvinil) à duas demãos, incl. aplicação fundo preparador base solvente</v>
          </cell>
          <cell r="C672" t="str">
            <v>m2</v>
          </cell>
          <cell r="D672">
            <v>5.2035999999999998</v>
          </cell>
        </row>
        <row r="673">
          <cell r="A673" t="str">
            <v>001.14.01200</v>
          </cell>
          <cell r="B673" t="str">
            <v>Pintura de conservação em esquadria metálica com tinta a oleo à uma demão com retoque da pintura de base (zarcão ou grafite)</v>
          </cell>
          <cell r="C673" t="str">
            <v>M2</v>
          </cell>
          <cell r="D673">
            <v>3.3538000000000001</v>
          </cell>
        </row>
        <row r="674">
          <cell r="A674" t="str">
            <v>001.14.01220</v>
          </cell>
          <cell r="B674" t="str">
            <v>Pintura de conservação em esquadria metálica com tinta a oleo a duas demãos com retoque da pintura de base (zarcão ou grafite)</v>
          </cell>
          <cell r="C674" t="str">
            <v>M2</v>
          </cell>
          <cell r="D674">
            <v>5.1830999999999996</v>
          </cell>
        </row>
        <row r="675">
          <cell r="A675" t="str">
            <v>001.14.01240</v>
          </cell>
          <cell r="B675" t="str">
            <v>Pintura de conservação em esquadria metálica com tinta grafite à uma demão com retoque da pintura de base (zarcão ou grafite)</v>
          </cell>
          <cell r="C675" t="str">
            <v>M2</v>
          </cell>
          <cell r="D675">
            <v>3.5670000000000002</v>
          </cell>
        </row>
        <row r="676">
          <cell r="A676" t="str">
            <v>001.14.01260</v>
          </cell>
          <cell r="B676" t="str">
            <v>Pintura de conservação em esquadria metálica com tinta grafite a duas demãos com retoque da pintura de base (zarcão ou grafite)</v>
          </cell>
          <cell r="C676" t="str">
            <v>M2</v>
          </cell>
          <cell r="D676">
            <v>5.5922999999999998</v>
          </cell>
        </row>
        <row r="677">
          <cell r="A677" t="str">
            <v>001.14.01280</v>
          </cell>
          <cell r="B677" t="str">
            <v>Pintura de conservação em esquadria metálica com tinta esmalte à uma demão com retoque da pintura de base (zarcão ou grafite)</v>
          </cell>
          <cell r="C677" t="str">
            <v>M2</v>
          </cell>
          <cell r="D677">
            <v>3.5670000000000002</v>
          </cell>
        </row>
        <row r="678">
          <cell r="A678" t="str">
            <v>001.14.01300</v>
          </cell>
          <cell r="B678" t="str">
            <v>Pintura de conservação em esquadria metálica com tinta esmalte a duas demãos com retoque da pintura de base (zarcão ou grafite)</v>
          </cell>
          <cell r="C678" t="str">
            <v>M2</v>
          </cell>
          <cell r="D678">
            <v>5.5922999999999998</v>
          </cell>
        </row>
        <row r="679">
          <cell r="A679" t="str">
            <v>001.15</v>
          </cell>
          <cell r="B679" t="str">
            <v>SERVIÇOS COMPLEMENTARES</v>
          </cell>
          <cell r="D679">
            <v>12847.773999999999</v>
          </cell>
        </row>
        <row r="680">
          <cell r="A680" t="str">
            <v>001.15.00020</v>
          </cell>
          <cell r="B680" t="str">
            <v>Fornecimento de quadro negro conforme detalhe do dop de 4.00x1.20m executado na obra. após chapisco prévio será executado o emboço com argamassa 1:4:8 e reboco com argamassa 1:2 ;12 de granulação fina com superfície cuidadosamente desempenada. pintura p</v>
          </cell>
          <cell r="C680" t="str">
            <v>UN</v>
          </cell>
          <cell r="D680">
            <v>118.06019999999999</v>
          </cell>
        </row>
        <row r="681">
          <cell r="A681" t="str">
            <v>001.15.00040</v>
          </cell>
          <cell r="B681" t="str">
            <v>Fornecimento de quadro negro conforme detalhe do dop de 4.00x1.20 m executado na obra, a 80 cm do piso acabado. após chapisco prévio será executado o emboço 1:4:8 e reboco com argamassa 1:4:12 de granulação fina com a superfície cuidadosamente desempena</v>
          </cell>
          <cell r="C681" t="str">
            <v>UN</v>
          </cell>
          <cell r="D681">
            <v>110.9093</v>
          </cell>
        </row>
        <row r="682">
          <cell r="A682" t="str">
            <v>001.15.00060</v>
          </cell>
          <cell r="B682" t="str">
            <v>Recuperação de quadro negro com retoque de massa (base de óleo) lixamento e polimento com lixa de água e pintura com duas demãos de tinta verde opaca especial</v>
          </cell>
          <cell r="C682" t="str">
            <v>UN</v>
          </cell>
          <cell r="D682">
            <v>52.200299999999999</v>
          </cell>
        </row>
        <row r="683">
          <cell r="A683" t="str">
            <v>001.15.00080</v>
          </cell>
          <cell r="B683" t="str">
            <v>Fornecimento e instalação de quadro negro de madeira compensada 6 mm de espessura incl.moldura e porta giz</v>
          </cell>
          <cell r="C683" t="str">
            <v>M2</v>
          </cell>
          <cell r="D683">
            <v>39.831699999999998</v>
          </cell>
        </row>
        <row r="684">
          <cell r="A684" t="str">
            <v>001.15.00100</v>
          </cell>
          <cell r="B684" t="str">
            <v>Fornecimento e instalação de porta giz de madeira c/guarnição</v>
          </cell>
          <cell r="C684" t="str">
            <v>ML</v>
          </cell>
          <cell r="D684">
            <v>3.6802000000000001</v>
          </cell>
        </row>
        <row r="685">
          <cell r="A685" t="str">
            <v>001.15.00120</v>
          </cell>
          <cell r="B685" t="str">
            <v>Fornecimento e instalação de placa de inauguração para grupo escolar (25.00x40.00) cm</v>
          </cell>
          <cell r="C685" t="str">
            <v>UN</v>
          </cell>
          <cell r="D685">
            <v>154.75360000000001</v>
          </cell>
        </row>
        <row r="686">
          <cell r="A686" t="str">
            <v>001.15.00140</v>
          </cell>
          <cell r="B686" t="str">
            <v>Fornecimento e instalação de placa de inauguração para cadeias públicas (36.50x47.00) cm</v>
          </cell>
          <cell r="C686" t="str">
            <v>UN</v>
          </cell>
          <cell r="D686">
            <v>204.75360000000001</v>
          </cell>
        </row>
        <row r="687">
          <cell r="A687" t="str">
            <v>001.15.00160</v>
          </cell>
          <cell r="B687" t="str">
            <v>Fornecimento e instalação de placa de inauguração p/ escritório regional urbano da prodeagro - 25x40cm</v>
          </cell>
          <cell r="C687" t="str">
            <v>UN</v>
          </cell>
          <cell r="D687">
            <v>1354.7536</v>
          </cell>
        </row>
        <row r="688">
          <cell r="A688" t="str">
            <v>001.15.00180</v>
          </cell>
          <cell r="B688" t="str">
            <v>Fornecimento e instalação de placa de inauguração em alumínio fundido 65.00x75.00cm</v>
          </cell>
          <cell r="C688" t="str">
            <v>UN</v>
          </cell>
          <cell r="D688">
            <v>403.83240000000001</v>
          </cell>
        </row>
        <row r="689">
          <cell r="A689" t="str">
            <v>001.15.00220</v>
          </cell>
          <cell r="B689" t="str">
            <v>Fornecimento e instalação de mastro p/bandeira em poste cônico inclusive pintura e pertences altura livre 5.00 m</v>
          </cell>
          <cell r="C689" t="str">
            <v>UN</v>
          </cell>
          <cell r="D689">
            <v>202.20920000000001</v>
          </cell>
        </row>
        <row r="690">
          <cell r="A690" t="str">
            <v>001.15.00240</v>
          </cell>
          <cell r="B690" t="str">
            <v>Fornecimento e instalação de mastro p/bandeira em cano galvanizado diâmetro 3 pol inclusive pintura e pertences altura livre 5 m</v>
          </cell>
          <cell r="C690" t="str">
            <v>UN</v>
          </cell>
          <cell r="D690">
            <v>371.83190000000002</v>
          </cell>
        </row>
        <row r="691">
          <cell r="A691" t="str">
            <v>001.15.00260</v>
          </cell>
          <cell r="B691" t="str">
            <v>Fornecimento e instalação de mastro p/bandeira constituído de 3 postes de cano galvanizado diâmetro 3 pol conforme detalhe do dop</v>
          </cell>
          <cell r="C691" t="str">
            <v>CJ</v>
          </cell>
          <cell r="D691">
            <v>1926.1723</v>
          </cell>
        </row>
        <row r="692">
          <cell r="A692" t="str">
            <v>001.15.00280</v>
          </cell>
          <cell r="B692" t="str">
            <v>Fornecimento e instalação de trave p/futebol de salão incluindo pintura, rede de nylon conforme detalhe dop</v>
          </cell>
          <cell r="C692" t="str">
            <v>CJ</v>
          </cell>
          <cell r="D692">
            <v>733.02239999999995</v>
          </cell>
        </row>
        <row r="693">
          <cell r="A693" t="str">
            <v>001.15.00320</v>
          </cell>
          <cell r="B693" t="str">
            <v>Fornecimento e instalação de suporte p/tabela de basquete em treliçado inclusive pilares de concreto armado (aparente), fundação, pintura (treliças) conforme det. do dop</v>
          </cell>
          <cell r="C693" t="str">
            <v>UN</v>
          </cell>
          <cell r="D693">
            <v>2321.2620000000002</v>
          </cell>
        </row>
        <row r="694">
          <cell r="A694" t="str">
            <v>001.15.00360</v>
          </cell>
          <cell r="B694" t="str">
            <v>Fornecimento e instalação de suporte p/voley em cano galvanizado diâmetro 3 pol inclusive pintura dos mastros, catraca, rede e demais pertences ( 02 postes)</v>
          </cell>
          <cell r="C694" t="str">
            <v>CJ</v>
          </cell>
          <cell r="D694">
            <v>454.94439999999997</v>
          </cell>
        </row>
        <row r="695">
          <cell r="A695" t="str">
            <v>001.15.00370</v>
          </cell>
          <cell r="B695" t="str">
            <v>Execução de Arquibancada Com 03 degraus em Estrutura Mista de Concreto Armado e Alvenaria, Conf. Det. SINFRA</v>
          </cell>
          <cell r="C695" t="str">
            <v>ml</v>
          </cell>
          <cell r="D695">
            <v>1287.9147</v>
          </cell>
        </row>
        <row r="696">
          <cell r="A696" t="str">
            <v>001.15.00720</v>
          </cell>
          <cell r="B696" t="str">
            <v>Fornecimento e instalação de bancada seca em ardósia polida  1.50 x 0.80</v>
          </cell>
          <cell r="C696" t="str">
            <v>UN</v>
          </cell>
          <cell r="D696">
            <v>180.38390000000001</v>
          </cell>
        </row>
        <row r="697">
          <cell r="A697" t="str">
            <v>001.15.00760</v>
          </cell>
          <cell r="B697" t="str">
            <v>Fornecimento e instalação de bancada seca em granito polido</v>
          </cell>
          <cell r="C697" t="str">
            <v>M2</v>
          </cell>
          <cell r="D697">
            <v>213.06979999999999</v>
          </cell>
        </row>
        <row r="698">
          <cell r="A698" t="str">
            <v>001.15.00860</v>
          </cell>
          <cell r="B698" t="str">
            <v>Fornecimento e assentamento de revestimento externo com retalhos de pedra de mao</v>
          </cell>
          <cell r="C698" t="str">
            <v>M2</v>
          </cell>
          <cell r="D698">
            <v>10.0808</v>
          </cell>
        </row>
        <row r="699">
          <cell r="A699" t="str">
            <v>001.15.00940</v>
          </cell>
          <cell r="B699" t="str">
            <v>Fornecimento e instalação de armário sob pia em fórmica</v>
          </cell>
          <cell r="C699" t="str">
            <v>M2</v>
          </cell>
          <cell r="D699">
            <v>225</v>
          </cell>
        </row>
        <row r="700">
          <cell r="A700" t="str">
            <v>001.15.00960</v>
          </cell>
          <cell r="B700" t="str">
            <v>Fornecimento e instalação de armário em madeira aparente aparelhada e tratada</v>
          </cell>
          <cell r="C700" t="str">
            <v>M2</v>
          </cell>
          <cell r="D700">
            <v>114.4205</v>
          </cell>
        </row>
        <row r="701">
          <cell r="A701" t="str">
            <v>001.15.00980</v>
          </cell>
          <cell r="B701" t="str">
            <v>Fornecimento e instalação de armário em alvenaria com prateleiras de madeira aparelhada (2,40x0,60x3,00)m</v>
          </cell>
          <cell r="C701" t="str">
            <v>UN</v>
          </cell>
          <cell r="D701">
            <v>287.95139999999998</v>
          </cell>
        </row>
        <row r="702">
          <cell r="A702" t="str">
            <v>001.15.01000</v>
          </cell>
          <cell r="B702" t="str">
            <v>Fornecimento e instalação de balcão de madeira conf. projeto 12.20 x 0.60 x 1.00 m</v>
          </cell>
          <cell r="C702" t="str">
            <v>UN</v>
          </cell>
          <cell r="D702">
            <v>969.9</v>
          </cell>
        </row>
        <row r="703">
          <cell r="A703" t="str">
            <v>001.15.01080</v>
          </cell>
          <cell r="B703" t="str">
            <v>Fornecimento e instalação de exaustor elétrico com d=50cm 1cv</v>
          </cell>
          <cell r="C703" t="str">
            <v>UN</v>
          </cell>
          <cell r="D703">
            <v>161.83240000000001</v>
          </cell>
        </row>
        <row r="704">
          <cell r="A704" t="str">
            <v>001.15.01140</v>
          </cell>
          <cell r="B704" t="str">
            <v>Fornecimento e instalação de mola p/ porta tipo vai-vem</v>
          </cell>
          <cell r="C704" t="str">
            <v>UN</v>
          </cell>
          <cell r="D704">
            <v>33.307000000000002</v>
          </cell>
        </row>
        <row r="705">
          <cell r="A705" t="str">
            <v>001.15.01220</v>
          </cell>
          <cell r="B705" t="str">
            <v>Fornecimento e instalação  de banca ou tampo de ardósia natural cor preta tipo on c/ resinex</v>
          </cell>
          <cell r="C705" t="str">
            <v>M2</v>
          </cell>
          <cell r="D705">
            <v>109.943</v>
          </cell>
        </row>
        <row r="706">
          <cell r="A706" t="str">
            <v>001.15.01240</v>
          </cell>
          <cell r="B706" t="str">
            <v>Fornecimento e instalação de banca ou tampo em ardósia polida esp. 3cm</v>
          </cell>
          <cell r="C706" t="str">
            <v>M2</v>
          </cell>
          <cell r="D706">
            <v>108.2216</v>
          </cell>
        </row>
        <row r="707">
          <cell r="A707" t="str">
            <v>001.15.01320</v>
          </cell>
          <cell r="B707" t="str">
            <v>Fornecimento e instalação de portão em cano galvanizado 2 pol e tela galvanizada malha 2cm</v>
          </cell>
          <cell r="C707" t="str">
            <v>M2</v>
          </cell>
          <cell r="D707">
            <v>100.0842</v>
          </cell>
        </row>
        <row r="708">
          <cell r="A708" t="str">
            <v>001.15.01400</v>
          </cell>
          <cell r="B708" t="str">
            <v>Fornecimento e instalação de bancada, tampo ou balcão em granito cinza polido, espessura 2.00 cm</v>
          </cell>
          <cell r="C708" t="str">
            <v>M2</v>
          </cell>
          <cell r="D708">
            <v>135.2216</v>
          </cell>
        </row>
        <row r="709">
          <cell r="A709" t="str">
            <v>001.15.01460</v>
          </cell>
          <cell r="B709" t="str">
            <v>Fornecimento e instalação de caixa de concreto pré-moldado para ar condicionado de 10.000 btu</v>
          </cell>
          <cell r="C709" t="str">
            <v>UN</v>
          </cell>
          <cell r="D709">
            <v>54.443199999999997</v>
          </cell>
        </row>
        <row r="710">
          <cell r="A710" t="str">
            <v>001.15.01560</v>
          </cell>
          <cell r="B710" t="str">
            <v>Fornecimento e instalação de bancada em granito cinza polido l=0,60m sobre alvenaria revestida de azulejo branco, exceto cubas (quantificada e orçada na parte hidráulica)</v>
          </cell>
          <cell r="C710" t="str">
            <v>ML</v>
          </cell>
          <cell r="D710">
            <v>140.9074</v>
          </cell>
        </row>
        <row r="711">
          <cell r="A711" t="str">
            <v>001.15.01600</v>
          </cell>
          <cell r="B711" t="str">
            <v>Fornecimento e instalação de balcão de atendimento em madeira l=0,40m e=0,05m apoiado sobre alvenaria aparente de tijolo cerâmico de 21 furos, inclusive passagem pelo balcão</v>
          </cell>
          <cell r="C711" t="str">
            <v>M</v>
          </cell>
          <cell r="D711">
            <v>108.1168</v>
          </cell>
        </row>
        <row r="712">
          <cell r="A712" t="str">
            <v>001.15.01620</v>
          </cell>
          <cell r="B712" t="str">
            <v>Fornecimento e instalação de corrimao em tubo galvanizado 1"""" chumbado no piso h=1,00m pintado com tinta à óleo 02 demãos</v>
          </cell>
          <cell r="C712" t="str">
            <v>M</v>
          </cell>
          <cell r="D712">
            <v>55.084299999999999</v>
          </cell>
        </row>
        <row r="713">
          <cell r="A713" t="str">
            <v>001.15.01640</v>
          </cell>
          <cell r="B713" t="str">
            <v>Fornecimento e instalação de corrimão em tubo galvanizado 2"""" chumbado no piso h=1.00 m pintado com tinta à óleo 02 demãos</v>
          </cell>
          <cell r="C713" t="str">
            <v>ML</v>
          </cell>
          <cell r="D713">
            <v>99.674300000000002</v>
          </cell>
        </row>
        <row r="714">
          <cell r="A714" t="str">
            <v>***</v>
          </cell>
          <cell r="B714" t="str">
            <v>Fornecimento e instalação de quadro negro, abaulado, c=5.00 m, h=1.30 m, apoiado em pedra de ardósia com moldura em madeira, conforme detalhe</v>
          </cell>
          <cell r="C714" t="str">
            <v>un</v>
          </cell>
          <cell r="D714">
            <v>541.83000000000004</v>
          </cell>
        </row>
        <row r="715">
          <cell r="A715" t="str">
            <v>001.16</v>
          </cell>
          <cell r="B715" t="str">
            <v>URBANIZAÇÃO</v>
          </cell>
          <cell r="D715">
            <v>2312.7172</v>
          </cell>
        </row>
        <row r="716">
          <cell r="A716" t="str">
            <v>001.16.00241</v>
          </cell>
          <cell r="B716" t="str">
            <v>Fornecimento e Plantio de Agave Comum (pequena), com manutenção por 60 dias com irrigação, pulverização, poda e substituição de mudas mortas</v>
          </cell>
          <cell r="C716" t="str">
            <v>un</v>
          </cell>
          <cell r="D716">
            <v>7.3754</v>
          </cell>
        </row>
        <row r="717">
          <cell r="A717" t="str">
            <v>001.16.00242</v>
          </cell>
          <cell r="B717" t="str">
            <v>Fornecimento e Plantio de Agave Comum (média), com manutenção por 60 dias com irrigação, pulverização, poda e substituição de mudas mortas</v>
          </cell>
          <cell r="C717" t="str">
            <v>un</v>
          </cell>
          <cell r="D717">
            <v>14.278</v>
          </cell>
        </row>
        <row r="718">
          <cell r="A718" t="str">
            <v>001.16.00243</v>
          </cell>
          <cell r="B718" t="str">
            <v>Fornecimento e Plantio de Agave Comum (grande), com manutenção por 60 dias com irrigação, pulverização, poda e substituição de mudas mortas</v>
          </cell>
          <cell r="C718" t="str">
            <v>un</v>
          </cell>
          <cell r="D718">
            <v>20.0794</v>
          </cell>
        </row>
        <row r="719">
          <cell r="A719" t="str">
            <v>001.16.00244</v>
          </cell>
          <cell r="B719" t="str">
            <v>Fornecimento e Plantio de Areca (pequena), com manutenção por 60 dias com irrigação, pulverização, poda e substituição de mudas mortas</v>
          </cell>
          <cell r="C719" t="str">
            <v>un</v>
          </cell>
          <cell r="D719">
            <v>10.375400000000001</v>
          </cell>
        </row>
        <row r="720">
          <cell r="A720" t="str">
            <v>001.16.00245</v>
          </cell>
          <cell r="B720" t="str">
            <v>Fornecimento e Plantio de Areca (média), com manutenção por 60 dias com irrigação, pulverização, poda e substituição de mudas mortas</v>
          </cell>
          <cell r="C720" t="str">
            <v>un</v>
          </cell>
          <cell r="D720">
            <v>19.277999999999999</v>
          </cell>
        </row>
        <row r="721">
          <cell r="A721" t="str">
            <v>001.16.00246</v>
          </cell>
          <cell r="B721" t="str">
            <v>Fornecimento e Plantio de Areca (grande), com manutenção por 60 dias com irrigação, pulverização, poda e substituição de mudas mortas</v>
          </cell>
          <cell r="C721" t="str">
            <v>un</v>
          </cell>
          <cell r="D721">
            <v>30.0794</v>
          </cell>
        </row>
        <row r="722">
          <cell r="A722" t="str">
            <v>001.16.00247</v>
          </cell>
          <cell r="B722" t="str">
            <v>Fornecimento e Plantio de Bauhínia Rosa (pequeno), com manutenção por 60 dias com irrigação, pulverização, poda e substituição de mudas mortas</v>
          </cell>
          <cell r="C722" t="str">
            <v>un</v>
          </cell>
          <cell r="D722">
            <v>6.0031999999999996</v>
          </cell>
        </row>
        <row r="723">
          <cell r="A723" t="str">
            <v>001.16.00248</v>
          </cell>
          <cell r="B723" t="str">
            <v>Fornecimento e Plantio de Bauhínia Rosa (médio), com manutenção por 60 dias com irrigação, pulverização, poda e substituição de mudas mortas</v>
          </cell>
          <cell r="C723" t="str">
            <v>un</v>
          </cell>
          <cell r="D723">
            <v>17.375399999999999</v>
          </cell>
        </row>
        <row r="724">
          <cell r="A724" t="str">
            <v>001.16.00249</v>
          </cell>
          <cell r="B724" t="str">
            <v>Fornecimento e Plantio de Bahuínia Rosa (grande), com manutenção por 60 dias com irrigação, pulverização, poda e substituição de mudas mortas</v>
          </cell>
          <cell r="C724" t="str">
            <v>un</v>
          </cell>
          <cell r="D724">
            <v>31.7027</v>
          </cell>
        </row>
        <row r="725">
          <cell r="A725" t="str">
            <v>001.16.00250</v>
          </cell>
          <cell r="B725" t="str">
            <v>Fornecimento e Plantio de Biri, com manutenção por 60 dias com irrigação, pulverização, poda e substituição de mudas mortas</v>
          </cell>
          <cell r="C725" t="str">
            <v>un</v>
          </cell>
          <cell r="D725">
            <v>7.5031999999999996</v>
          </cell>
        </row>
        <row r="726">
          <cell r="A726" t="str">
            <v>001.16.00251</v>
          </cell>
          <cell r="B726" t="str">
            <v>Fornecimento e Plantio de Chuva de Ouro (pequena), com manutenção por 60 dias com irrigação, pulverização, poda e substituição de mudas mortas</v>
          </cell>
          <cell r="C726" t="str">
            <v>un</v>
          </cell>
          <cell r="D726">
            <v>7.5031999999999996</v>
          </cell>
        </row>
        <row r="727">
          <cell r="A727" t="str">
            <v>001.16.00252</v>
          </cell>
          <cell r="B727" t="str">
            <v>Fornecimento e Plantio de Chuva de Ouro (média), com manutenção por 60 dias com irrigação, pulverização, poda e substituição de mudas mortas</v>
          </cell>
          <cell r="C727" t="str">
            <v>un</v>
          </cell>
          <cell r="D727">
            <v>13.3637</v>
          </cell>
        </row>
        <row r="728">
          <cell r="A728" t="str">
            <v>001.16.00253</v>
          </cell>
          <cell r="B728" t="str">
            <v>Fornecimento e Plantio de Chuva de Ouro (grande), com manutenção por 60 dias com irrigação, pulverização, poda e substituição de mudas mortas</v>
          </cell>
          <cell r="C728" t="str">
            <v>un</v>
          </cell>
          <cell r="D728">
            <v>17.375399999999999</v>
          </cell>
        </row>
        <row r="729">
          <cell r="A729" t="str">
            <v>001.16.00254</v>
          </cell>
          <cell r="B729" t="str">
            <v>Fornecimento e Plantio de Croton (pequena), com manutenção por 60 dias com irrigação, pulverização, poda e substituição de mudas mortas</v>
          </cell>
          <cell r="C729" t="str">
            <v>un</v>
          </cell>
          <cell r="D729">
            <v>3.5032000000000001</v>
          </cell>
        </row>
        <row r="730">
          <cell r="A730" t="str">
            <v>001.16.00255</v>
          </cell>
          <cell r="B730" t="str">
            <v>Fornecimento e Plantio de Croton (média), com manutenção por 60 dias com irrigação, pulverização, poda e substituição de mudas mortas</v>
          </cell>
          <cell r="C730" t="str">
            <v>un</v>
          </cell>
          <cell r="D730">
            <v>5.3636999999999997</v>
          </cell>
        </row>
        <row r="731">
          <cell r="A731" t="str">
            <v>001.16.00256</v>
          </cell>
          <cell r="B731" t="str">
            <v>Fornecimento e Plantio de Croton (grande), com manutenção por 60 dias com irrigação, pulverização, poda e substituição de mudas mortas</v>
          </cell>
          <cell r="C731" t="str">
            <v>un</v>
          </cell>
          <cell r="D731">
            <v>10.375400000000001</v>
          </cell>
        </row>
        <row r="732">
          <cell r="A732" t="str">
            <v>001.16.00257</v>
          </cell>
          <cell r="B732" t="str">
            <v>Fornecimento e Plantio de Dracena Marginata (pequena), com manutenção por 60 dias com irrigação, pulverização, poda e substituição de mudas mortas</v>
          </cell>
          <cell r="C732" t="str">
            <v>un</v>
          </cell>
          <cell r="D732">
            <v>8.8754000000000008</v>
          </cell>
        </row>
        <row r="733">
          <cell r="A733" t="str">
            <v>001.16.00258</v>
          </cell>
          <cell r="B733" t="str">
            <v>Fornecimento e Plantio de Dracena Marginata (média), com manutenção por 60 dias com irrigação, pulverização, poda e substituição de mudas mortas</v>
          </cell>
          <cell r="C733" t="str">
            <v>un</v>
          </cell>
          <cell r="D733">
            <v>17.375399999999999</v>
          </cell>
        </row>
        <row r="734">
          <cell r="A734" t="str">
            <v>001.16.00259</v>
          </cell>
          <cell r="B734" t="str">
            <v>Fornecimento e Plantio de Dracena Marginata (grande), com manutenção por 60 dias com irrigação, pulverização, poda e substituição de mudas mortas</v>
          </cell>
          <cell r="C734" t="str">
            <v>un</v>
          </cell>
          <cell r="D734">
            <v>29.277999999999999</v>
          </cell>
        </row>
        <row r="735">
          <cell r="A735" t="str">
            <v>001.16.00260</v>
          </cell>
          <cell r="B735" t="str">
            <v>Fornecimento e Plantio de Era Forrageira, com manutenção por 60 dias com irrigação, pulverização, poda e substituição de mudas mortas</v>
          </cell>
          <cell r="C735" t="str">
            <v>un</v>
          </cell>
          <cell r="D735">
            <v>2.0032000000000001</v>
          </cell>
        </row>
        <row r="736">
          <cell r="A736" t="str">
            <v>001.16.00261</v>
          </cell>
          <cell r="B736" t="str">
            <v>Fornecimento e Plantio de Eretrina (média), com manutenção por 60 dias com irrigação, pulverização, poda e substituição de mudas mortas</v>
          </cell>
          <cell r="C736" t="str">
            <v>un</v>
          </cell>
          <cell r="D736">
            <v>16.363700000000001</v>
          </cell>
        </row>
        <row r="737">
          <cell r="A737" t="str">
            <v>001.16.00262</v>
          </cell>
          <cell r="B737" t="str">
            <v>Fornecimento e Plantio de Hemigrafis Forrageira , com manutenção por 60 dias com irrigação, pulverização, poda e substituição de mudas mortas</v>
          </cell>
          <cell r="C737" t="str">
            <v>un</v>
          </cell>
          <cell r="D737">
            <v>1.5032000000000001</v>
          </cell>
        </row>
        <row r="738">
          <cell r="A738" t="str">
            <v>001.16.00263</v>
          </cell>
          <cell r="B738" t="str">
            <v>Fornecimento e Plantio de Hibisco Bicolor (pequena), com manutenção por 60 dias com irrigação, pulverização, poda e substituição de mudas mortas</v>
          </cell>
          <cell r="C738" t="str">
            <v>un</v>
          </cell>
          <cell r="D738">
            <v>3.5032000000000001</v>
          </cell>
        </row>
        <row r="739">
          <cell r="A739" t="str">
            <v>001.16.00264</v>
          </cell>
          <cell r="B739" t="str">
            <v>Fornecimento e Plantio de Hibisco Bicolor (média), com manutenção por 60 dias com irrigação, pulverização, poda e substituição de mudas mortas</v>
          </cell>
          <cell r="C739" t="str">
            <v>un</v>
          </cell>
          <cell r="D739">
            <v>5.3636999999999997</v>
          </cell>
        </row>
        <row r="740">
          <cell r="A740" t="str">
            <v>001.16.00265</v>
          </cell>
          <cell r="B740" t="str">
            <v>Fornecimento e Plantio de Hibisco Bicolor (grande), com manutenção por 60 dias com irrigação, pulverização, poda e substituição de mudas mortas</v>
          </cell>
          <cell r="C740" t="str">
            <v>un</v>
          </cell>
          <cell r="D740">
            <v>10.375400000000001</v>
          </cell>
        </row>
        <row r="741">
          <cell r="A741" t="str">
            <v>001.16.00266</v>
          </cell>
          <cell r="B741" t="str">
            <v>Fornecimento e Plantio de Ipê Amarelo (pequeno), com manutenção por 60 dias com irrigação, pulverização, poda e substituição de mudas mortas</v>
          </cell>
          <cell r="C741" t="str">
            <v>un</v>
          </cell>
          <cell r="D741">
            <v>9.3636999999999997</v>
          </cell>
        </row>
        <row r="742">
          <cell r="A742" t="str">
            <v>001.16.00267</v>
          </cell>
          <cell r="B742" t="str">
            <v>Fornecimento e Plantio de Ipê Amarelo (médio), com manutenção por 60 dias com irrigação, pulverização, poda e substituição de mudas mortas</v>
          </cell>
          <cell r="C742" t="str">
            <v>un</v>
          </cell>
          <cell r="D742">
            <v>14.375400000000001</v>
          </cell>
        </row>
        <row r="743">
          <cell r="A743" t="str">
            <v>001.16.00268</v>
          </cell>
          <cell r="B743" t="str">
            <v>Fornecimento e Plantio de Ipê Amarelo (grande), com manutenção por 60 dias com irrigação, pulverização, poda e substituição de mudas mortas</v>
          </cell>
          <cell r="C743" t="str">
            <v>un</v>
          </cell>
          <cell r="D743">
            <v>25.0794</v>
          </cell>
        </row>
        <row r="744">
          <cell r="A744" t="str">
            <v>001.16.00269</v>
          </cell>
          <cell r="B744" t="str">
            <v>Fornecimento e Plantio de Ipê Rosa (pequeno), com manutenção por 60 dias com irrigação, pulverização, poda e substituição de mudas mortas</v>
          </cell>
          <cell r="C744" t="str">
            <v>un</v>
          </cell>
          <cell r="D744">
            <v>10.375400000000001</v>
          </cell>
        </row>
        <row r="745">
          <cell r="A745" t="str">
            <v>001.16.00270</v>
          </cell>
          <cell r="B745" t="str">
            <v>Fornecimento e Plantio de Ipê Rosa (médio), com manutenção por 60 dias com irrigação, pulverização, poda e substituição de mudas mortas</v>
          </cell>
          <cell r="C745" t="str">
            <v>un</v>
          </cell>
          <cell r="D745">
            <v>16.277999999999999</v>
          </cell>
        </row>
        <row r="746">
          <cell r="A746" t="str">
            <v>001.16.00271</v>
          </cell>
          <cell r="B746" t="str">
            <v>Fornecimento e Plantio de Ipê Rosa (grande), com manutenção por 60 dias com irrigação, pulverização, poda e substituição de mudas mortas</v>
          </cell>
          <cell r="C746" t="str">
            <v>un</v>
          </cell>
          <cell r="D746">
            <v>24.406700000000001</v>
          </cell>
        </row>
        <row r="747">
          <cell r="A747" t="str">
            <v>001.16.00272</v>
          </cell>
          <cell r="B747" t="str">
            <v>Fornecimento e Plantio de Ipê Roxo (pequeno), com manutenção por 60 dias com irrigação, pulverização, poda e substituição de mudas mortas</v>
          </cell>
          <cell r="C747" t="str">
            <v>un</v>
          </cell>
          <cell r="D747">
            <v>10.375400000000001</v>
          </cell>
        </row>
        <row r="748">
          <cell r="A748" t="str">
            <v>001.16.00273</v>
          </cell>
          <cell r="B748" t="str">
            <v>Fornecimento e Plantio de Ipê Roxo (médio), com manutenção por 60 dias com irrigação, pulverização, poda e substituição de mudas mortas</v>
          </cell>
          <cell r="C748" t="str">
            <v>un</v>
          </cell>
          <cell r="D748">
            <v>17.0794</v>
          </cell>
        </row>
        <row r="749">
          <cell r="A749" t="str">
            <v>001.16.00274</v>
          </cell>
          <cell r="B749" t="str">
            <v>Fornecimento e Plantio de Ipê Roxo (grande), com manutenção por 60 dias com irrigação, pulverização, poda e substituição de mudas mortas</v>
          </cell>
          <cell r="C749" t="str">
            <v>un</v>
          </cell>
          <cell r="D749">
            <v>25.0794</v>
          </cell>
        </row>
        <row r="750">
          <cell r="A750" t="str">
            <v>001.16.00275</v>
          </cell>
          <cell r="B750" t="str">
            <v>Fornecimento e Plantio de Ixória Híbrida Amarela (pequena), com manutenção por 60 dias com irrigação, pulverização, poda e substituição de mudas mortas</v>
          </cell>
          <cell r="C750" t="str">
            <v>un</v>
          </cell>
          <cell r="D750">
            <v>3.5032000000000001</v>
          </cell>
        </row>
        <row r="751">
          <cell r="A751" t="str">
            <v>001.16.00276</v>
          </cell>
          <cell r="B751" t="str">
            <v>Fornecimento e Plantio de Ixória Híbrida Amarela (média), com manutenção por 60 dias com irrigação, pulverização, poda e substituição de mudas mortas</v>
          </cell>
          <cell r="C751" t="str">
            <v>un</v>
          </cell>
          <cell r="D751">
            <v>5.3636999999999997</v>
          </cell>
        </row>
        <row r="752">
          <cell r="A752" t="str">
            <v>001.16.00277</v>
          </cell>
          <cell r="B752" t="str">
            <v>Fornecimento e Plantio de Ixória Híbrida Amarela (grande), com manutenção por 60 dias com irrigação, pulverização, poda e substituição de mudas mortas</v>
          </cell>
          <cell r="C752" t="str">
            <v>un</v>
          </cell>
          <cell r="D752">
            <v>9.3636999999999997</v>
          </cell>
        </row>
        <row r="753">
          <cell r="A753" t="str">
            <v>001.16.00278</v>
          </cell>
          <cell r="B753" t="str">
            <v>Fornecimento e Plantio de Ixória Híbrida Vermelha (pequena), com manutenção por 60 dias com irrigação, pulverização, poda e substituição de mudas mortas</v>
          </cell>
          <cell r="C753" t="str">
            <v>un</v>
          </cell>
          <cell r="D753">
            <v>3.5032000000000001</v>
          </cell>
        </row>
        <row r="754">
          <cell r="A754" t="str">
            <v>001.16.00279</v>
          </cell>
          <cell r="B754" t="str">
            <v>Fornecimento e Plantio de Ixória Híbrida Vermelha (média), com manutenção por 60 dias com irrigação, pulverização, poda e substituição de mudas mortas</v>
          </cell>
          <cell r="C754" t="str">
            <v>un</v>
          </cell>
          <cell r="D754">
            <v>5.3636999999999997</v>
          </cell>
        </row>
        <row r="755">
          <cell r="A755" t="str">
            <v>001.16.00280</v>
          </cell>
          <cell r="B755" t="str">
            <v>Fornecimento e Plantio de Ixória Híbrida Vermelha (grande), com manutenção por 60 dias com irrigação, pulverização, poda e substituição de mudas mortas</v>
          </cell>
          <cell r="C755" t="str">
            <v>un</v>
          </cell>
          <cell r="D755">
            <v>9.3636999999999997</v>
          </cell>
        </row>
        <row r="756">
          <cell r="A756" t="str">
            <v>001.16.00281</v>
          </cell>
          <cell r="B756" t="str">
            <v>Fornecimento e Plantio de Jacarandá Mimoso (pequeno), com manutenção por 60 dias com irrigação, pulverização, poda e substituição de mudas mortas</v>
          </cell>
          <cell r="C756" t="str">
            <v>un</v>
          </cell>
          <cell r="D756">
            <v>4.8636999999999997</v>
          </cell>
        </row>
        <row r="757">
          <cell r="A757" t="str">
            <v>001.16.00282</v>
          </cell>
          <cell r="B757" t="str">
            <v>Fornecimento e Plantio de Jacarandá Mimoso (médio), com manutenção por 60 dias com irrigação, pulverização, poda e substituição de mudas mortas</v>
          </cell>
          <cell r="C757" t="str">
            <v>un</v>
          </cell>
          <cell r="D757">
            <v>16.277999999999999</v>
          </cell>
        </row>
        <row r="758">
          <cell r="A758" t="str">
            <v>001.16.00283</v>
          </cell>
          <cell r="B758" t="str">
            <v>Fornecimento e Plantio de Jacarandá Mimoso (grande), com manutenção por 60 dias com irrigação, pulverização, poda e substituição de mudas mortas</v>
          </cell>
          <cell r="C758" t="str">
            <v>un</v>
          </cell>
          <cell r="D758">
            <v>23.0794</v>
          </cell>
        </row>
        <row r="759">
          <cell r="A759" t="str">
            <v>001.16.00284</v>
          </cell>
          <cell r="B759" t="str">
            <v>Fornecimento e Plantio de Mini Flamboyant (pequena), com manutenção por 60 dias com irrigação, pulverização, poda e substituição de mudas mortas</v>
          </cell>
          <cell r="C759" t="str">
            <v>un</v>
          </cell>
          <cell r="D759">
            <v>4.8636999999999997</v>
          </cell>
        </row>
        <row r="760">
          <cell r="A760" t="str">
            <v>001.16.00285</v>
          </cell>
          <cell r="B760" t="str">
            <v>Fornecimento e Plantio de Mini Flamboyant (média), com manutenção por 60 dias com irrigação, pulverização, poda e substituição de mudas mortas</v>
          </cell>
          <cell r="C760" t="str">
            <v>un</v>
          </cell>
          <cell r="D760">
            <v>7.3754</v>
          </cell>
        </row>
        <row r="761">
          <cell r="A761" t="str">
            <v>001.16.00286</v>
          </cell>
          <cell r="B761" t="str">
            <v>Fornecimento e Plantio de Mini Ixória (pequena), com manutenção por 60 dias com irrigação, pulverização, poda e substituição de mudas mortas</v>
          </cell>
          <cell r="C761" t="str">
            <v>un</v>
          </cell>
          <cell r="D761">
            <v>1.6032</v>
          </cell>
        </row>
        <row r="762">
          <cell r="A762" t="str">
            <v>001.16.00287</v>
          </cell>
          <cell r="B762" t="str">
            <v>Fornecimento e Plantio de Mini Ixória (média), com manutenção por 60 dias com irrigação, pulverização, poda e substituição de mudas mortas</v>
          </cell>
          <cell r="C762" t="str">
            <v>un</v>
          </cell>
          <cell r="D762">
            <v>4.3636999999999997</v>
          </cell>
        </row>
        <row r="763">
          <cell r="A763" t="str">
            <v>001.16.00288</v>
          </cell>
          <cell r="B763" t="str">
            <v>Fornecimento e Plantio de Mini Ixória (grande), com manutenção por 60 dias com irrigação, pulverização, poda e substituição de mudas mortas</v>
          </cell>
          <cell r="C763" t="str">
            <v>un</v>
          </cell>
          <cell r="D763">
            <v>7.3754</v>
          </cell>
        </row>
        <row r="764">
          <cell r="A764" t="str">
            <v>001.16.00289</v>
          </cell>
          <cell r="B764" t="str">
            <v>Fornecimento e Plantio de Musaendra (pequena), com manutenção por 60 dias com irrigação, pulverização, poda e substituição de mudas mortas</v>
          </cell>
          <cell r="C764" t="str">
            <v>un</v>
          </cell>
          <cell r="D764">
            <v>5.3636999999999997</v>
          </cell>
        </row>
        <row r="765">
          <cell r="A765" t="str">
            <v>001.16.00290</v>
          </cell>
          <cell r="B765" t="str">
            <v>Fornecimento e Plantio de Musaendra (média), com manutenção por 60 dias com irrigação, pulverização, poda e substituição de mudas mortas</v>
          </cell>
          <cell r="C765" t="str">
            <v>un</v>
          </cell>
          <cell r="D765">
            <v>12.278</v>
          </cell>
        </row>
        <row r="766">
          <cell r="A766" t="str">
            <v>001.16.00291</v>
          </cell>
          <cell r="B766" t="str">
            <v>Fornecimento e Plantio de Oiti (pequena), com manutenção por 60 dias com irrigação, pulverização, poda e substituição de mudas mortas</v>
          </cell>
          <cell r="C766" t="str">
            <v>un</v>
          </cell>
          <cell r="D766">
            <v>10.0794</v>
          </cell>
        </row>
        <row r="767">
          <cell r="A767" t="str">
            <v>001.16.00292</v>
          </cell>
          <cell r="B767" t="str">
            <v>Fornecimento e Plantio de Oiti (média), com manutenção por 60 dias com irrigação, pulverização, poda e substituição de mudas mortas</v>
          </cell>
          <cell r="C767" t="str">
            <v>un</v>
          </cell>
          <cell r="D767">
            <v>22.4833</v>
          </cell>
        </row>
        <row r="768">
          <cell r="A768" t="str">
            <v>001.16.00293</v>
          </cell>
          <cell r="B768" t="str">
            <v>Fornecimento e Plantio de Oiti (grande), com manutenção por 60 dias com irrigação, pulverização, poda e substituição de mudas mortas</v>
          </cell>
          <cell r="C768" t="str">
            <v>un</v>
          </cell>
          <cell r="D768">
            <v>39.588700000000003</v>
          </cell>
        </row>
        <row r="769">
          <cell r="A769" t="str">
            <v>001.16.00294</v>
          </cell>
          <cell r="B769" t="str">
            <v>Fornecimento e Plantio de Paineira (grande), com manutenção por 60 dias com irrigação, pulverização, poda e substituição de mudas mortas</v>
          </cell>
          <cell r="C769" t="str">
            <v>un</v>
          </cell>
          <cell r="D769">
            <v>32.4833</v>
          </cell>
        </row>
        <row r="770">
          <cell r="A770" t="str">
            <v>001.16.00295</v>
          </cell>
          <cell r="B770" t="str">
            <v>Fornecimento e Plantio de Palmeira Fênix ( 2.00 mts), com manutenção por 60 dias com irrigação, pulverização, poda e substituição de mudas mortas</v>
          </cell>
          <cell r="C770" t="str">
            <v>un</v>
          </cell>
          <cell r="D770">
            <v>32.4833</v>
          </cell>
        </row>
        <row r="771">
          <cell r="A771" t="str">
            <v>001.16.00296</v>
          </cell>
          <cell r="B771" t="str">
            <v>Fornecimento e Plantio de Palmeira Fênix ( 3.00 mts), com manutenção por 60 dias com irrigação, pulverização, poda e substituição de mudas mortas</v>
          </cell>
          <cell r="C771" t="str">
            <v>un</v>
          </cell>
          <cell r="D771">
            <v>54.588700000000003</v>
          </cell>
        </row>
        <row r="772">
          <cell r="A772" t="str">
            <v>001.16.00297</v>
          </cell>
          <cell r="B772" t="str">
            <v>Fornecimento e Plantio de Palmeira Fênix ( 4.00 mts), com manutenção por 60 dias com irrigação, pulverização, poda e substituição de mudas mortas</v>
          </cell>
          <cell r="C772" t="str">
            <v>un</v>
          </cell>
          <cell r="D772">
            <v>77.793999999999997</v>
          </cell>
        </row>
        <row r="773">
          <cell r="A773" t="str">
            <v>001.16.00298</v>
          </cell>
          <cell r="B773" t="str">
            <v>Fornecimento e Plantio de Palmeira Fênix ( 4.50 mts), com manutenção por 60 dias com irrigação, pulverização, poda e substituição de mudas mortas</v>
          </cell>
          <cell r="C773" t="str">
            <v>un</v>
          </cell>
          <cell r="D773">
            <v>109.39660000000001</v>
          </cell>
        </row>
        <row r="774">
          <cell r="A774" t="str">
            <v>001.16.00299</v>
          </cell>
          <cell r="B774" t="str">
            <v>Fornecimento e Plantio de Palmeira Imperial ( 1.20 mts), com manutenção por 60 dias com irrigação, pulverização, poda e substituição de mudas mortas</v>
          </cell>
          <cell r="C774" t="str">
            <v>un</v>
          </cell>
          <cell r="D774">
            <v>20.0794</v>
          </cell>
        </row>
        <row r="775">
          <cell r="A775" t="str">
            <v>001.16.00300</v>
          </cell>
          <cell r="B775" t="str">
            <v>Fornecimento e Plantio de Palmeira Imperial ( 2.00 mts), com manutenção por 60 dias com irrigação, pulverização, poda e substituição de mudas mortas</v>
          </cell>
          <cell r="C775" t="str">
            <v>un</v>
          </cell>
          <cell r="D775">
            <v>47.4833</v>
          </cell>
        </row>
        <row r="776">
          <cell r="A776" t="str">
            <v>001.16.00301</v>
          </cell>
          <cell r="B776" t="str">
            <v>Fornecimento e Plantio de Palmeira Imperial ( 3.00 mts), com manutenção por 60 dias com irrigação, pulverização, poda e substituição de mudas mortas</v>
          </cell>
          <cell r="C776" t="str">
            <v>un</v>
          </cell>
          <cell r="D776">
            <v>84.588700000000003</v>
          </cell>
        </row>
        <row r="777">
          <cell r="A777" t="str">
            <v>001.16.00302</v>
          </cell>
          <cell r="B777" t="str">
            <v>Fornecimento e Plantio de Palmeira Jerivá ( 2.00 mts), com manutenção por 60 dias com irrigação, pulverização, poda e substituição de mudas mortas</v>
          </cell>
          <cell r="C777" t="str">
            <v>un</v>
          </cell>
          <cell r="D777">
            <v>42.4833</v>
          </cell>
        </row>
        <row r="778">
          <cell r="A778" t="str">
            <v>001.16.00303</v>
          </cell>
          <cell r="B778" t="str">
            <v>Fornecimento e Plantio de Palmeira Jerivá (3.00 mts), com manutenção por 60 dias com irrigação, pulverização, poda e substituição de mudas mortas</v>
          </cell>
          <cell r="C778" t="str">
            <v>un</v>
          </cell>
          <cell r="D778">
            <v>59.588700000000003</v>
          </cell>
        </row>
        <row r="779">
          <cell r="A779" t="str">
            <v>001.16.00304</v>
          </cell>
          <cell r="B779" t="str">
            <v>Fornecimento e Plantio de Palmeira Jerivá (4.00 mts), com manutenção por 60 dias com irrigação, pulverização, poda e substituição de mudas mortas</v>
          </cell>
          <cell r="C779" t="str">
            <v>un</v>
          </cell>
          <cell r="D779">
            <v>77.793999999999997</v>
          </cell>
        </row>
        <row r="780">
          <cell r="A780" t="str">
            <v>001.16.00305</v>
          </cell>
          <cell r="B780" t="str">
            <v>Fornecimento e Plantio de Palmeira Jerivá (4.50 mts), com manutenção por 60 dias com irrigação, pulverização, poda e substituição de mudas mortas</v>
          </cell>
          <cell r="C780" t="str">
            <v>un</v>
          </cell>
          <cell r="D780">
            <v>98.7239</v>
          </cell>
        </row>
        <row r="781">
          <cell r="A781" t="str">
            <v>001.16.00306</v>
          </cell>
          <cell r="B781" t="str">
            <v>Fornecimento e Plantio de Papirus do Egito (pequeno), com manutenção por 60 dias com irrigação, pulverização, poda e substituição de mudas mortas</v>
          </cell>
          <cell r="C781" t="str">
            <v>un</v>
          </cell>
          <cell r="D781">
            <v>4.0031999999999996</v>
          </cell>
        </row>
        <row r="782">
          <cell r="A782" t="str">
            <v>001.16.00307</v>
          </cell>
          <cell r="B782" t="str">
            <v>Fornecimento e Plantio de Papirus do Egito (médio), com manutenção por 60 dias com irrigação, pulverização, poda e substituição de mudas mortas</v>
          </cell>
          <cell r="C782" t="str">
            <v>un</v>
          </cell>
          <cell r="D782">
            <v>4.0031999999999996</v>
          </cell>
        </row>
        <row r="783">
          <cell r="A783" t="str">
            <v>001.16.00308</v>
          </cell>
          <cell r="B783" t="str">
            <v>Fornecimento e Plantio de Pau Brasil (média), com manutenção por 60 dias com irrigação, pulverização, poda e substituição de mudas mortas</v>
          </cell>
          <cell r="C783" t="str">
            <v>un</v>
          </cell>
          <cell r="D783">
            <v>19.277999999999999</v>
          </cell>
        </row>
        <row r="784">
          <cell r="A784" t="str">
            <v>001.16.00309</v>
          </cell>
          <cell r="B784" t="str">
            <v>Fornecimento e Plantio de Pau Ferro (pequeno), com manutenção por 60 dias com irrigação, pulverização, poda e substituição de mudas mortas</v>
          </cell>
          <cell r="C784" t="str">
            <v>un</v>
          </cell>
          <cell r="D784">
            <v>6.3636999999999997</v>
          </cell>
        </row>
        <row r="785">
          <cell r="A785" t="str">
            <v>001.16.00310</v>
          </cell>
          <cell r="B785" t="str">
            <v>Fornecimento e Plantio de Pau Ferro (médio), com manutenção por 60 dias com irrigação, pulverização, poda e substituição de mudas mortas</v>
          </cell>
          <cell r="C785" t="str">
            <v>un</v>
          </cell>
          <cell r="D785">
            <v>6.3636999999999997</v>
          </cell>
        </row>
        <row r="786">
          <cell r="A786" t="str">
            <v>001.16.00311</v>
          </cell>
          <cell r="B786" t="str">
            <v>Fornecimento e Plantio de Pingo de Ouro (pequeno), com manutenção por 60 dias com irrigação, pulverização, poda e substituição de mudas mortas</v>
          </cell>
          <cell r="C786" t="str">
            <v>un</v>
          </cell>
          <cell r="D786">
            <v>1.5032000000000001</v>
          </cell>
        </row>
        <row r="787">
          <cell r="A787" t="str">
            <v>001.16.00312</v>
          </cell>
          <cell r="B787" t="str">
            <v>Fornecimento e Plantio de Pingo de Ouro (média), com manutenção por 60 dias com irrigação, pulverização, poda e substituição de mudas mortas</v>
          </cell>
          <cell r="C787" t="str">
            <v>un</v>
          </cell>
          <cell r="D787">
            <v>2.5032000000000001</v>
          </cell>
        </row>
        <row r="788">
          <cell r="A788" t="str">
            <v>001.16.00313</v>
          </cell>
          <cell r="B788" t="str">
            <v>Fornecimento e Plantio de Pingo de Ouro (grande), com manutenção por 60 dias com irrigação, pulverização, poda e substituição de mudas mortas</v>
          </cell>
          <cell r="C788" t="str">
            <v>un</v>
          </cell>
          <cell r="D788">
            <v>4.3636999999999997</v>
          </cell>
        </row>
        <row r="789">
          <cell r="A789" t="str">
            <v>001.16.00314</v>
          </cell>
          <cell r="B789" t="str">
            <v>Fornecimento e Plantio de Sansão do Campo (pequeno), com manutenção por 60 dias com irrigação, pulverização, poda e substituição de mudas mortas</v>
          </cell>
          <cell r="C789" t="str">
            <v>un</v>
          </cell>
          <cell r="D789">
            <v>1.4032</v>
          </cell>
        </row>
        <row r="790">
          <cell r="A790" t="str">
            <v>001.16.00320</v>
          </cell>
          <cell r="B790" t="str">
            <v>Grade de proteção para árvores h = 2.00 m</v>
          </cell>
          <cell r="C790" t="str">
            <v>un</v>
          </cell>
          <cell r="D790">
            <v>33.894199999999998</v>
          </cell>
        </row>
        <row r="791">
          <cell r="A791" t="str">
            <v>001.16.00321</v>
          </cell>
          <cell r="B791" t="str">
            <v>Fornecimento e espalhamento de terra vegetal</v>
          </cell>
          <cell r="C791" t="str">
            <v>m3</v>
          </cell>
          <cell r="D791">
            <v>70.227999999999994</v>
          </cell>
        </row>
        <row r="792">
          <cell r="A792" t="str">
            <v>001.16.00322</v>
          </cell>
          <cell r="B792" t="str">
            <v>Grama em Sementes - Plantio Manual de Semente de Grama incl. Irrigação de Área, Frequência 1 Vez Por Semana Pelo Período de 30 dias</v>
          </cell>
          <cell r="C792" t="str">
            <v>m2</v>
          </cell>
          <cell r="D792">
            <v>0.62280000000000002</v>
          </cell>
        </row>
        <row r="793">
          <cell r="A793" t="str">
            <v>001.16.00323</v>
          </cell>
          <cell r="B793" t="str">
            <v>Grama em mudas tipo (forquilha ou estrela) com manutenção por 60 dias  com irrigação diária, pulverização, adubação e substiuição de mudas mortas</v>
          </cell>
          <cell r="C793" t="str">
            <v>m2</v>
          </cell>
          <cell r="D793">
            <v>2.5028000000000001</v>
          </cell>
        </row>
        <row r="794">
          <cell r="A794" t="str">
            <v>001.16.00325</v>
          </cell>
          <cell r="B794" t="str">
            <v>Grama em placas com manutenção por 60 dias com irrigação diária, pulverização, adubação e substituição de mudas mortas</v>
          </cell>
          <cell r="C794" t="str">
            <v>m2</v>
          </cell>
          <cell r="D794">
            <v>4.5937999999999999</v>
          </cell>
        </row>
        <row r="795">
          <cell r="A795" t="str">
            <v>001.16.00337</v>
          </cell>
          <cell r="B795" t="str">
            <v>Cascalho lavado p/passeio</v>
          </cell>
          <cell r="C795" t="str">
            <v>m3</v>
          </cell>
          <cell r="D795">
            <v>36.814</v>
          </cell>
        </row>
        <row r="796">
          <cell r="A796" t="str">
            <v>001.16.00640</v>
          </cell>
          <cell r="B796" t="str">
            <v>Brita na área interna do prédio</v>
          </cell>
          <cell r="C796" t="str">
            <v>M3</v>
          </cell>
          <cell r="D796">
            <v>44.918399999999998</v>
          </cell>
        </row>
        <row r="797">
          <cell r="A797" t="str">
            <v>001.16.00660</v>
          </cell>
          <cell r="B797" t="str">
            <v>Brita na área interna do prédio - branca - (fins decorativos)</v>
          </cell>
          <cell r="C797" t="str">
            <v>M3</v>
          </cell>
          <cell r="D797">
            <v>49.228000000000002</v>
          </cell>
        </row>
        <row r="798">
          <cell r="A798" t="str">
            <v>001.16.00680</v>
          </cell>
          <cell r="B798" t="str">
            <v>Brita na área interna do prédio - escurinha - (fins decorativos)</v>
          </cell>
          <cell r="C798" t="str">
            <v>M3</v>
          </cell>
          <cell r="D798">
            <v>49.228000000000002</v>
          </cell>
        </row>
        <row r="799">
          <cell r="A799" t="str">
            <v>001.16.00760</v>
          </cell>
          <cell r="B799" t="str">
            <v>Execução de alambrado em tubo de ferro Galvanizado 2.1/2"" chapa 13 formando quadro de 3.00x3.00m e tela galvanizada fio 12 malha 2"" fixado com arame galvanizado n.14</v>
          </cell>
          <cell r="C799" t="str">
            <v>m2</v>
          </cell>
          <cell r="D799">
            <v>50.365400000000001</v>
          </cell>
        </row>
        <row r="800">
          <cell r="A800" t="str">
            <v>001.16.00770</v>
          </cell>
          <cell r="B800" t="str">
            <v>Alambrado c/ Tela Arame Galv. Losangular fio 12, malha 2"", altura da tela 1.50 m, fix. em pilarete de concreto pré moldado h= 2.60 m, espaçados a cada 2.50 m, com reforço arame galv. n.10, incl.mureta de alvenaria h=0.50 m chapiscada, rebocada e caiada</v>
          </cell>
          <cell r="C800" t="str">
            <v>ml</v>
          </cell>
          <cell r="D800">
            <v>69.436300000000003</v>
          </cell>
        </row>
        <row r="801">
          <cell r="A801" t="str">
            <v>001.16.00775</v>
          </cell>
          <cell r="B801" t="str">
            <v>Alambrado c/ Tela Arame Galv. Soldada 150x50 fio 12, altura da tela 1.50 m, fix. em pilarete de concreto pré moldado h= 2.80 m, espaçados a cada 2.50 m, com reforço arame galv. n.10, incl.mureta de alvenaria h=0.50 m chapiscada, rebocada e caiada</v>
          </cell>
          <cell r="C801" t="str">
            <v>ml</v>
          </cell>
          <cell r="D801">
            <v>76.352900000000005</v>
          </cell>
        </row>
        <row r="802">
          <cell r="A802" t="str">
            <v>001.16.00776</v>
          </cell>
          <cell r="B802" t="str">
            <v>Fornecimento e Instalação de Portão em Tubo Galvanizado 2"" e Tela Galvanizada Malha 2"", incl. Ferragens</v>
          </cell>
          <cell r="C802" t="str">
            <v>m2</v>
          </cell>
          <cell r="D802">
            <v>100.0842</v>
          </cell>
        </row>
        <row r="803">
          <cell r="A803" t="str">
            <v>001.16.00777</v>
          </cell>
          <cell r="B803" t="str">
            <v>Fornecimento e Instalação de Portão em Tubo Galvanizado 2"" em Tela Galvanizada Malha 2"", incl. Ferragens dim. 0.80 x 2.10 m Conf. Det. 04 SINFRA</v>
          </cell>
          <cell r="C803" t="str">
            <v>m2</v>
          </cell>
          <cell r="D803">
            <v>120.17749999999999</v>
          </cell>
        </row>
        <row r="804">
          <cell r="A804" t="str">
            <v>001.16.00778</v>
          </cell>
          <cell r="B804" t="str">
            <v>Pavimentação c/ lajotas pré-moldadas de concreto sextavado ( bloquete). deverão observar as mesmas especificações de ítens anteriores no que se refere a assentamento e rejuntamento. espessura de 5 cm para calcadas</v>
          </cell>
          <cell r="C804" t="str">
            <v>m2</v>
          </cell>
          <cell r="D804">
            <v>22.2544</v>
          </cell>
        </row>
        <row r="805">
          <cell r="A805" t="str">
            <v>001.16.00779</v>
          </cell>
          <cell r="B805" t="str">
            <v>Pavimentação c/ lajotas pré-moldadas de concreto sextavado ( bloquete). deverão observar as mesmas especificações de ítens anteriores no que se refere a assentamento e rejuntamento. espessura de 10 cm para tráfego</v>
          </cell>
          <cell r="C805" t="str">
            <v>m2</v>
          </cell>
          <cell r="D805">
            <v>32.5959</v>
          </cell>
        </row>
        <row r="806">
          <cell r="A806" t="str">
            <v>001.16.00880</v>
          </cell>
          <cell r="B806" t="str">
            <v>Fornecimento e assentamento de paralelepípedo</v>
          </cell>
          <cell r="C806" t="str">
            <v>m2</v>
          </cell>
          <cell r="D806">
            <v>27.15</v>
          </cell>
        </row>
        <row r="807">
          <cell r="A807" t="str">
            <v>001.16.00981</v>
          </cell>
          <cell r="B807" t="str">
            <v>Guias de concreto pré-moldados (concreto 300kg cimento/m3) de seção 15x30 cm (espessura 12.00 cm no topo)  o serviço inclui a abertura das valas, assentamento e rejuntamento das guias</v>
          </cell>
          <cell r="C807" t="str">
            <v>ml</v>
          </cell>
          <cell r="D807">
            <v>18.142399999999999</v>
          </cell>
        </row>
        <row r="808">
          <cell r="A808" t="str">
            <v>001.16.00982</v>
          </cell>
          <cell r="B808" t="str">
            <v>Guias curvas de concreto pré-moldados (concreto 300kg cimento/m3) de seção 15x30 cm (espessura 12.00 cm no topo)  o serviço inclui a abertura das valas, assentamento e rejuntamento das guias</v>
          </cell>
          <cell r="C808" t="str">
            <v>ml</v>
          </cell>
          <cell r="D808">
            <v>18.024899999999999</v>
          </cell>
        </row>
        <row r="809">
          <cell r="A809" t="str">
            <v>001.16.00984</v>
          </cell>
          <cell r="B809" t="str">
            <v>Sarjeta de concreto (300kg cim/m3) fundido no local seção 40.00 x 8.00 cm, o serviço inclui a abertura de vala, assentamento e rejuntamento</v>
          </cell>
          <cell r="C809" t="str">
            <v>ml</v>
          </cell>
          <cell r="D809">
            <v>16.5931</v>
          </cell>
        </row>
        <row r="810">
          <cell r="A810" t="str">
            <v>001.16.00985</v>
          </cell>
          <cell r="B810" t="str">
            <v>Retirada e reassentamento de meio-fio</v>
          </cell>
          <cell r="C810" t="str">
            <v>m</v>
          </cell>
          <cell r="D810">
            <v>17.592400000000001</v>
          </cell>
        </row>
        <row r="811">
          <cell r="A811" t="str">
            <v>001.17</v>
          </cell>
          <cell r="B811" t="str">
            <v>INSTALAÇÕES ELÉTRICAS - BAIXA TENSÃO</v>
          </cell>
          <cell r="D811">
            <v>40234.390099999997</v>
          </cell>
        </row>
        <row r="812">
          <cell r="A812" t="str">
            <v>001.17.00002</v>
          </cell>
          <cell r="B812" t="str">
            <v>Abertura e enchimento de rasgos na alvenaria para passagem de canalização diâmetro 1/2 à 1 pol</v>
          </cell>
          <cell r="C812" t="str">
            <v>ML</v>
          </cell>
          <cell r="D812">
            <v>2.0531000000000001</v>
          </cell>
        </row>
        <row r="813">
          <cell r="A813" t="str">
            <v>001.17.00004</v>
          </cell>
          <cell r="B813" t="str">
            <v>Abertura e enchimento de rasgos na alvenaria para passagem de canalização diâmetro 1 1/4 à 2 pol</v>
          </cell>
          <cell r="C813" t="str">
            <v>ML</v>
          </cell>
          <cell r="D813">
            <v>2.7353999999999998</v>
          </cell>
        </row>
        <row r="814">
          <cell r="A814" t="str">
            <v>001.17.00006</v>
          </cell>
          <cell r="B814" t="str">
            <v>Abertura e enchimento de rasgos na alvenaria para passagem de canalização diâmetro 2.5 à 4 pol</v>
          </cell>
          <cell r="C814" t="str">
            <v>ML</v>
          </cell>
          <cell r="D814">
            <v>3.8428</v>
          </cell>
        </row>
        <row r="815">
          <cell r="A815" t="str">
            <v>001.17.00010</v>
          </cell>
          <cell r="B815" t="str">
            <v>Abertura e enchimento de rasgos no concreto para passagem de canalização diâmetro de 1/2 à 1 pol</v>
          </cell>
          <cell r="C815" t="str">
            <v>ML</v>
          </cell>
          <cell r="D815">
            <v>4.4991000000000003</v>
          </cell>
        </row>
        <row r="816">
          <cell r="A816" t="str">
            <v>001.17.00020</v>
          </cell>
          <cell r="B816" t="str">
            <v>Envelope de concreto Fck=13,50 Mpa, para proteção de tubos enterrados, incl. escavação, acerto de vala e lançamento de concreto</v>
          </cell>
          <cell r="C816" t="str">
            <v>M3</v>
          </cell>
          <cell r="D816">
            <v>192.8115</v>
          </cell>
        </row>
        <row r="817">
          <cell r="A817" t="str">
            <v>001.17.00040</v>
          </cell>
          <cell r="B817" t="str">
            <v>Fornecimento e instalação de Padrão Monofásico Em Aço Galvanizado h= 5.00 mts Aéreo 40 A """"CP"""" s/ eletroduto - Conjunto completo incl aterramento</v>
          </cell>
          <cell r="C817" t="str">
            <v>UN</v>
          </cell>
          <cell r="D817">
            <v>228.0378</v>
          </cell>
        </row>
        <row r="818">
          <cell r="A818" t="str">
            <v>001.17.00060</v>
          </cell>
          <cell r="B818" t="str">
            <v>Fornecimento e instalação de Padrão Monofásico Em Aço Galvanizado h= 7.00 mts Aéreo 40 A """"CP"""" s/ eletroduto - Conjunto completo incl aterramento</v>
          </cell>
          <cell r="C818" t="str">
            <v>UN</v>
          </cell>
          <cell r="D818">
            <v>266.49779999999998</v>
          </cell>
        </row>
        <row r="819">
          <cell r="A819" t="str">
            <v>001.17.00080</v>
          </cell>
          <cell r="B819" t="str">
            <v>Fornecimento e Instalação de Padrão Bifásico  Em Aço Galvanizado h= 7.00 mts Aéreo 60 A """"CP"""" s/ eletroduto - Conjunto completo incl aterramento</v>
          </cell>
          <cell r="C819" t="str">
            <v>UN</v>
          </cell>
          <cell r="D819">
            <v>305.90170000000001</v>
          </cell>
        </row>
        <row r="820">
          <cell r="A820" t="str">
            <v>001.17.00100</v>
          </cell>
          <cell r="B820" t="str">
            <v>Fornecimento e instalação de Padrão Trifásico  Em Aço Galvanizado h= 7.00 mts Aéreo 60 A """"CP"""" s/ eletroduto - Conjunto completo incl aterramento</v>
          </cell>
          <cell r="C820" t="str">
            <v>UN</v>
          </cell>
          <cell r="D820">
            <v>629.08119999999997</v>
          </cell>
        </row>
        <row r="821">
          <cell r="A821" t="str">
            <v>001.17.00120</v>
          </cell>
          <cell r="B821" t="str">
            <v>Fornecimento e instalação de Padrão Trifásico  Em Aço Galvanizado h= 7.00 mts Aéreo 100 A """"CP"""" s/ eletroduto - Conjunto completo incl aterramento</v>
          </cell>
          <cell r="C821" t="str">
            <v>UN</v>
          </cell>
          <cell r="D821">
            <v>836.77120000000002</v>
          </cell>
        </row>
        <row r="822">
          <cell r="A822" t="str">
            <v>001.17.00140</v>
          </cell>
          <cell r="B822" t="str">
            <v>Fornecimento e instalação de Padrão Trifásico  Em Aço Galvanizado h= 7.00 mts Aéreo 125 A """"CP"""" s/ eletroduto, DJ T 04 - Conjunto completo incl aterramento</v>
          </cell>
          <cell r="C822" t="str">
            <v>CJ</v>
          </cell>
          <cell r="D822">
            <v>1771.3912</v>
          </cell>
        </row>
        <row r="823">
          <cell r="A823" t="str">
            <v>001.17.00160</v>
          </cell>
          <cell r="B823" t="str">
            <v>Fornecimento e instalação de Caixa Padrão """"CP"""" P/ Medidor Monofásico, Bifásico e Trifásico - Baixa Tensão</v>
          </cell>
          <cell r="C823" t="str">
            <v>UN</v>
          </cell>
          <cell r="D823">
            <v>46.717799999999997</v>
          </cell>
        </row>
        <row r="824">
          <cell r="A824" t="str">
            <v>001.17.00180</v>
          </cell>
          <cell r="B824" t="str">
            <v>Fornecimento e instalação de Caixa Padrão """"FP"""" P/ Medidor Bifásico e Trifásico - Baixa Tensão</v>
          </cell>
          <cell r="C824" t="str">
            <v>UN</v>
          </cell>
          <cell r="D824">
            <v>95.237799999999993</v>
          </cell>
        </row>
        <row r="825">
          <cell r="A825" t="str">
            <v>001.17.00200</v>
          </cell>
          <cell r="B825" t="str">
            <v>Fornecimento e instalação de Caixa Padrão """"FM"""" P/ Medidor Monofásico - Baixa Tensão</v>
          </cell>
          <cell r="C825" t="str">
            <v>UN</v>
          </cell>
          <cell r="D825">
            <v>81.090900000000005</v>
          </cell>
        </row>
        <row r="826">
          <cell r="A826" t="str">
            <v>001.17.00220</v>
          </cell>
          <cell r="B826" t="str">
            <v>Fornecimento e instalação de Isolador Roldana de Plástico C/ Parafuso P/ Fixar em Madeira de 1/2 pol.</v>
          </cell>
          <cell r="C826" t="str">
            <v>UN</v>
          </cell>
          <cell r="D826">
            <v>0.54479999999999995</v>
          </cell>
        </row>
        <row r="827">
          <cell r="A827" t="str">
            <v>001.17.00240</v>
          </cell>
          <cell r="B827" t="str">
            <v>Fornecimento e instalação de Isolador Roldana de Plástico C/ Parafuso P/ Fixar em Madeira de 3/4 pol.</v>
          </cell>
          <cell r="C827" t="str">
            <v>UN</v>
          </cell>
          <cell r="D827">
            <v>0.56679999999999997</v>
          </cell>
        </row>
        <row r="828">
          <cell r="A828" t="str">
            <v>001.17.00250</v>
          </cell>
          <cell r="B828" t="str">
            <v>Fornecimento e Instalação de Isolador Roldana de Porcelana 72x72 C/ Parafuso P/ Fixar Em Madeira</v>
          </cell>
          <cell r="C828" t="str">
            <v>UN</v>
          </cell>
          <cell r="D828">
            <v>2.4375</v>
          </cell>
        </row>
        <row r="829">
          <cell r="A829" t="str">
            <v>001.17.00260</v>
          </cell>
          <cell r="B829" t="str">
            <v>Fornecimento e instalação de Mangueira  Polietileno Marron  Linha Popular Diâmetro 1/2 Pol X 2,0 mm</v>
          </cell>
          <cell r="C829" t="str">
            <v>M</v>
          </cell>
          <cell r="D829">
            <v>1.0469999999999999</v>
          </cell>
        </row>
        <row r="830">
          <cell r="A830" t="str">
            <v>001.17.00280</v>
          </cell>
          <cell r="B830" t="str">
            <v>Fornecimento e instalação de Mangueira  Polietileno Marron  Linha Popular Diâmetro 3/4 Pol X 2,5 mm</v>
          </cell>
          <cell r="C830" t="str">
            <v>M</v>
          </cell>
          <cell r="D830">
            <v>1.304</v>
          </cell>
        </row>
        <row r="831">
          <cell r="A831" t="str">
            <v>001.17.00300</v>
          </cell>
          <cell r="B831" t="str">
            <v>Fornecimento e instalação de Mangueira  Polietileno Marron  Linha Popular Diâmetro 1 Pol X 2,5 mm</v>
          </cell>
          <cell r="C831" t="str">
            <v>M</v>
          </cell>
          <cell r="D831">
            <v>1.5761000000000001</v>
          </cell>
        </row>
        <row r="832">
          <cell r="A832" t="str">
            <v>001.17.00320</v>
          </cell>
          <cell r="B832" t="str">
            <v>Fornecimento e instalação de canaleta de pvc 110x20x2.200 mm ref. 300 46 sistema """"""""x"""""""" da pial</v>
          </cell>
          <cell r="C832" t="str">
            <v>UN</v>
          </cell>
          <cell r="D832">
            <v>5.7478999999999996</v>
          </cell>
        </row>
        <row r="833">
          <cell r="A833" t="str">
            <v>001.17.00340</v>
          </cell>
          <cell r="B833" t="str">
            <v>Fornecimento e instalação de eletroduto flexível  1/2"""""""" (20mm) corrugado de pvc</v>
          </cell>
          <cell r="C833" t="str">
            <v>M</v>
          </cell>
          <cell r="D833">
            <v>1.5539000000000001</v>
          </cell>
        </row>
        <row r="834">
          <cell r="A834" t="str">
            <v>001.17.00360</v>
          </cell>
          <cell r="B834" t="str">
            <v>Fornecimento e instalação de eletroduto flexível  3/4"""""""" (25mm) corrugado de pvc</v>
          </cell>
          <cell r="C834" t="str">
            <v>M</v>
          </cell>
          <cell r="D834">
            <v>1.9313</v>
          </cell>
        </row>
        <row r="835">
          <cell r="A835" t="str">
            <v>001.17.00380</v>
          </cell>
          <cell r="B835" t="str">
            <v>Fornecimento e instalação de eletroduto flexível  1"""""""" (32mm) corrugado de pvc</v>
          </cell>
          <cell r="C835" t="str">
            <v>M</v>
          </cell>
          <cell r="D835">
            <v>3.2338</v>
          </cell>
        </row>
        <row r="836">
          <cell r="A836" t="str">
            <v>001.17.00400</v>
          </cell>
          <cell r="B836" t="str">
            <v>Fornecimento e instalação de Caixa Retang. De Ferro  de Embutir C/Furos De 1/2 pol e 3/4pol 4x2pol</v>
          </cell>
          <cell r="C836" t="str">
            <v>UN</v>
          </cell>
          <cell r="D836">
            <v>3.0249000000000001</v>
          </cell>
        </row>
        <row r="837">
          <cell r="A837" t="str">
            <v>001.17.00440</v>
          </cell>
          <cell r="B837" t="str">
            <v>Fornecimento e instalação de Caixa Retang. De Ferro  de Embutir C/Furos De 1/2 pol e 3/4pol 4x4pol</v>
          </cell>
          <cell r="C837" t="str">
            <v>UN</v>
          </cell>
          <cell r="D837">
            <v>3.8159000000000001</v>
          </cell>
        </row>
        <row r="838">
          <cell r="A838" t="str">
            <v>001.17.00460</v>
          </cell>
          <cell r="B838" t="str">
            <v>Fornecimento e instalação de Caixa Retang. De Ferro  de Embutir C/Furos De 1/2 pol e 3/4pol 3x3pol</v>
          </cell>
          <cell r="C838" t="str">
            <v>UN</v>
          </cell>
          <cell r="D838">
            <v>3.3249</v>
          </cell>
        </row>
        <row r="839">
          <cell r="A839" t="str">
            <v>001.17.00480</v>
          </cell>
          <cell r="B839" t="str">
            <v>Fornecimento e instalação de Caixa  Octog. De Ferro de Embutir Fundo Movel C/Furos 1/2 pol e3/4pol 4x4 pol - FMD</v>
          </cell>
          <cell r="C839" t="str">
            <v>UN</v>
          </cell>
          <cell r="D839">
            <v>4.2039</v>
          </cell>
        </row>
        <row r="840">
          <cell r="A840" t="str">
            <v>001.17.00510</v>
          </cell>
          <cell r="B840" t="str">
            <v>Fornecimento e instalação de Caixa De Ligação P/Piso Em Liga De Alumínio 4x2pol</v>
          </cell>
          <cell r="C840" t="str">
            <v>UN</v>
          </cell>
          <cell r="D840">
            <v>8.4628999999999994</v>
          </cell>
        </row>
        <row r="841">
          <cell r="A841" t="str">
            <v>001.17.00540</v>
          </cell>
          <cell r="B841" t="str">
            <v>Fornecimento e instalação de fio de cobre seção 1.50 mm2, com isolamento para 750 v, com caract. não propagante ao fogo e auto extinguível, pirastic ou similar.</v>
          </cell>
          <cell r="C841" t="str">
            <v>ML</v>
          </cell>
          <cell r="D841">
            <v>0.61150000000000004</v>
          </cell>
        </row>
        <row r="842">
          <cell r="A842" t="str">
            <v>001.17.00560</v>
          </cell>
          <cell r="B842" t="str">
            <v>Fornecimento e instalação de fio de cobre seção 2.50 mm2, com isolamento para 750 v, com caract. não propagante ao fogo e auto extinguível, pirastic ou similar.</v>
          </cell>
          <cell r="C842" t="str">
            <v>ML</v>
          </cell>
          <cell r="D842">
            <v>0.71350000000000002</v>
          </cell>
        </row>
        <row r="843">
          <cell r="A843" t="str">
            <v>001.17.00580</v>
          </cell>
          <cell r="B843" t="str">
            <v>Fornecimento e instalação de fio de cobre seção 4.00 mm2, com isolamento para 750 v, com caract. não propagante ao fogo e auto extinguível, pirastic ou similar.</v>
          </cell>
          <cell r="C843" t="str">
            <v>ML</v>
          </cell>
          <cell r="D843">
            <v>1.3251999999999999</v>
          </cell>
        </row>
        <row r="844">
          <cell r="A844" t="str">
            <v>001.17.00600</v>
          </cell>
          <cell r="B844" t="str">
            <v>Fornecimento e instalação de fio de cobre seção 6.00 mm2, com isolamento para 750 v, com caract. não propagante ao fogo e auto extinguível, pirastic ou similar.</v>
          </cell>
          <cell r="C844" t="str">
            <v>ML</v>
          </cell>
          <cell r="D844">
            <v>1.8349</v>
          </cell>
        </row>
        <row r="845">
          <cell r="A845" t="str">
            <v>001.17.00620</v>
          </cell>
          <cell r="B845" t="str">
            <v>Fornecimento e instalação de fio de cobre seção 10.00 mm2, com isolamento para 750 v, com caract. não propagante ao fogo e auto extinguível, pirastic ou similar.</v>
          </cell>
          <cell r="C845" t="str">
            <v>ML</v>
          </cell>
          <cell r="D845">
            <v>3.0064000000000002</v>
          </cell>
        </row>
        <row r="846">
          <cell r="A846" t="str">
            <v>001.17.00640</v>
          </cell>
          <cell r="B846" t="str">
            <v>Fornecimento e instalação de cabo de cobre seção 2.50 mm2, com isolamento para 750 v, com caract. não propagante ao fogo e auto extinguível, pirastic flex ou similar.</v>
          </cell>
          <cell r="C846" t="str">
            <v>ML</v>
          </cell>
          <cell r="D846">
            <v>0.86650000000000005</v>
          </cell>
        </row>
        <row r="847">
          <cell r="A847" t="str">
            <v>001.17.00660</v>
          </cell>
          <cell r="B847" t="str">
            <v>Fornecimento e instalação de cabo de cobre seção 4.00 mm2, com isolamento para 750 v, com caract. não propagante ao fogo e auto extinguível, pirastic flex ou similar.</v>
          </cell>
          <cell r="C847" t="str">
            <v>ML</v>
          </cell>
          <cell r="D847">
            <v>1.4782</v>
          </cell>
        </row>
        <row r="848">
          <cell r="A848" t="str">
            <v>001.17.00680</v>
          </cell>
          <cell r="B848" t="str">
            <v>Fornecimento e instalação de cabo de cobre seção 6.00 mm2, com isolamento para 750 v, com caract. não propagante ao fogo e auto extinguível, pirastic flex ou similar.</v>
          </cell>
          <cell r="C848" t="str">
            <v>ML</v>
          </cell>
          <cell r="D848">
            <v>2.0388999999999999</v>
          </cell>
        </row>
        <row r="849">
          <cell r="A849" t="str">
            <v>001.17.00700</v>
          </cell>
          <cell r="B849" t="str">
            <v>Fornecimento e instalação de cabo de cobre seção 10.00 mm2, com isolamento para 750 v, com caract. não propagante ao fogo e auto extinguível, pirastic ou similar.</v>
          </cell>
          <cell r="C849" t="str">
            <v>ML</v>
          </cell>
          <cell r="D849">
            <v>3.7713999999999999</v>
          </cell>
        </row>
        <row r="850">
          <cell r="A850" t="str">
            <v>001.17.00720</v>
          </cell>
          <cell r="B850" t="str">
            <v>Fornecimento e instalação de cabo de cobre seção 16.00 mm2, com isolamento para 750 v, com caract. não propagante ao fogo e auto extinguível, pirastic ou similar.</v>
          </cell>
          <cell r="C850" t="str">
            <v>ML</v>
          </cell>
          <cell r="D850">
            <v>4.9938000000000002</v>
          </cell>
        </row>
        <row r="851">
          <cell r="A851" t="str">
            <v>001.17.00740</v>
          </cell>
          <cell r="B851" t="str">
            <v>Fornecimento e instalação de cabo de cobre seção 25.00 mm2, com isolamento para 750 v, com caract. não propagante ao fogo e auto extinguível, pirastic ou similar.</v>
          </cell>
          <cell r="C851" t="str">
            <v>ML</v>
          </cell>
          <cell r="D851">
            <v>8.0535999999999994</v>
          </cell>
        </row>
        <row r="852">
          <cell r="A852" t="str">
            <v>001.17.00760</v>
          </cell>
          <cell r="B852" t="str">
            <v>Fornecimento e instalação de cabo de cobre seção 35.00 mm2, com isolamento para 750 v, com caract. não propagante ao fogo e auto extinguível, pirastic ou similar.</v>
          </cell>
          <cell r="C852" t="str">
            <v>ML</v>
          </cell>
          <cell r="D852">
            <v>10.704499999999999</v>
          </cell>
        </row>
        <row r="853">
          <cell r="A853" t="str">
            <v>001.17.00780</v>
          </cell>
          <cell r="B853" t="str">
            <v>Fornecimento e instalação de cabo de cobre seção 50.00 mm2, com isolamento para 750 v, com caract. não propagante ao fogo e auto extinguível, pirastic ou similar.</v>
          </cell>
          <cell r="C853" t="str">
            <v>ML</v>
          </cell>
          <cell r="D853">
            <v>14.883900000000001</v>
          </cell>
        </row>
        <row r="854">
          <cell r="A854" t="str">
            <v>001.17.00800</v>
          </cell>
          <cell r="B854" t="str">
            <v>Fornecimento e instalação de cabo de cobre seção 70.00 mm2, com isolamento para 750 v, com caract. não propagante ao fogo e auto extinguível, pirastic ou similar.</v>
          </cell>
          <cell r="C854" t="str">
            <v>ML</v>
          </cell>
          <cell r="D854">
            <v>20.595099999999999</v>
          </cell>
        </row>
        <row r="855">
          <cell r="A855" t="str">
            <v>001.17.00820</v>
          </cell>
          <cell r="B855" t="str">
            <v>Fornecimento e instalação de cabo de cobre seção 95.00 mm2, com isolamento para 750 v, com caract. não propagante ao fogo e auto extinguível, pirastic ou similar.</v>
          </cell>
          <cell r="C855" t="str">
            <v>ML</v>
          </cell>
          <cell r="D855">
            <v>26.4086</v>
          </cell>
        </row>
        <row r="856">
          <cell r="A856" t="str">
            <v>001.17.00840</v>
          </cell>
          <cell r="B856" t="str">
            <v>Fornecimento e instalação de cabo de cobre seção 120.00 mm2, com isolamento para 750 v, com caract. não propagante ao fogo e auto extinguível, pirastic ou similar.</v>
          </cell>
          <cell r="C856" t="str">
            <v>ML</v>
          </cell>
          <cell r="D856">
            <v>33.341999999999999</v>
          </cell>
        </row>
        <row r="857">
          <cell r="A857" t="str">
            <v>001.17.00860</v>
          </cell>
          <cell r="B857" t="str">
            <v>Fornecimento e instalação de cabo de cobre seção 150.00 mm2, com isolamento para 750 v, com caract. não propagante ao fogo e auto extinguível, pirastic ou similar.</v>
          </cell>
          <cell r="C857" t="str">
            <v>ML</v>
          </cell>
          <cell r="D857">
            <v>40.428100000000001</v>
          </cell>
        </row>
        <row r="858">
          <cell r="A858" t="str">
            <v>001.17.00880</v>
          </cell>
          <cell r="B858" t="str">
            <v>Fornecimento e instalação de cabo de cobre seção 185.00 mm2, com isolamento para 750 v, com caract. não propagante ao fogo e auto extinguível, pirastic ou similar.</v>
          </cell>
          <cell r="C858" t="str">
            <v>ML</v>
          </cell>
          <cell r="D858">
            <v>51.388599999999997</v>
          </cell>
        </row>
        <row r="859">
          <cell r="A859" t="str">
            <v>001.17.00900</v>
          </cell>
          <cell r="B859" t="str">
            <v>Fornecimento e instalação de cabo de cobre seção 240.00 mm2, com isolamento para 750 v, com caract. não propagante ao fogo e auto extinguível, pirastic ou similar.</v>
          </cell>
          <cell r="C859" t="str">
            <v>ML</v>
          </cell>
          <cell r="D859">
            <v>67.194000000000003</v>
          </cell>
        </row>
        <row r="860">
          <cell r="A860" t="str">
            <v>001.17.00920</v>
          </cell>
          <cell r="B860" t="str">
            <v>Fornecimento e instalação de cabo de cobre seção 300.00 mm2, com isolamento para 750 v, com caract. não propagante ao fogo e auto extinguível, pirastic ou similar.</v>
          </cell>
          <cell r="C860" t="str">
            <v>ML</v>
          </cell>
          <cell r="D860">
            <v>86.567899999999995</v>
          </cell>
        </row>
        <row r="861">
          <cell r="A861" t="str">
            <v>001.17.00940</v>
          </cell>
          <cell r="B861" t="str">
            <v>Fornecimento e instalação de cabo de cobre seção 400.00 mm2, com isolamento para 750 v, com caract. não propagante ao fogo e auto extinguível, pirastic ou similar.</v>
          </cell>
          <cell r="C861" t="str">
            <v>ML</v>
          </cell>
          <cell r="D861">
            <v>128.47980000000001</v>
          </cell>
        </row>
        <row r="862">
          <cell r="A862" t="str">
            <v>001.17.00960</v>
          </cell>
          <cell r="B862" t="str">
            <v>Fornecimento e instalação de cabo de cobre seção 500.00 mm2, com isolamento para 750 v, com caract. não propagante ao fogo e auto extinguível, pirastic ou similar.</v>
          </cell>
          <cell r="C862" t="str">
            <v>ML</v>
          </cell>
          <cell r="D862">
            <v>132.3663</v>
          </cell>
        </row>
        <row r="863">
          <cell r="A863" t="str">
            <v>001.17.00980</v>
          </cell>
          <cell r="B863" t="str">
            <v>Fornecimento e instalação de cabo de cobre seção 2x2.50 mm2, com isolamento para 0.60 /1.00 Kv, com caract. não propagante ao fogo e auto extinguível, sintenax ou similar.</v>
          </cell>
          <cell r="C863" t="str">
            <v>ML</v>
          </cell>
          <cell r="D863">
            <v>2.3454999999999999</v>
          </cell>
        </row>
        <row r="864">
          <cell r="A864" t="str">
            <v>001.17.01000</v>
          </cell>
          <cell r="B864" t="str">
            <v>Fornecimento e instalação de cabo de cobre seção 2x4.00 mm2, com isolamento para 0.60 /1.00 Kv, com caract. não propagante ao fogo e auto extinguível, sintenax ou similar.</v>
          </cell>
          <cell r="C864" t="str">
            <v>ML</v>
          </cell>
          <cell r="D864">
            <v>3.5691999999999999</v>
          </cell>
        </row>
        <row r="865">
          <cell r="A865" t="str">
            <v>001.17.01020</v>
          </cell>
          <cell r="B865" t="str">
            <v>Fornecimento e instalação de cabo de cobre seção 2x6.00 mm2, com isolamento para 0.60 /1.00 Kv, com caract. não propagante ao fogo e auto extinguível, sintenax ou similar.</v>
          </cell>
          <cell r="C865" t="str">
            <v>ML</v>
          </cell>
          <cell r="D865">
            <v>5.2519</v>
          </cell>
        </row>
        <row r="866">
          <cell r="A866" t="str">
            <v>001.17.01040</v>
          </cell>
          <cell r="B866" t="str">
            <v>Fornecimento e instalação de cabo de cobre seção 2x10.00 mm2, com isolamento para 0.60 /1.00 Kv, com caract. não propagante ao fogo e auto extinguível, sintenax ou similar.</v>
          </cell>
          <cell r="C866" t="str">
            <v>ML</v>
          </cell>
          <cell r="D866">
            <v>8.5654000000000003</v>
          </cell>
        </row>
        <row r="867">
          <cell r="A867" t="str">
            <v>001.17.01060</v>
          </cell>
          <cell r="B867" t="str">
            <v>Fornecimento e instalação de cabo de cobre seção 3x2.50 mm2, com isolamento para 0.60 /1.00 Kv, com caract. não propagante ao fogo e auto extinguível, sintenax ou similar.</v>
          </cell>
          <cell r="C867" t="str">
            <v>ML</v>
          </cell>
          <cell r="D867">
            <v>3.1615000000000002</v>
          </cell>
        </row>
        <row r="868">
          <cell r="A868" t="str">
            <v>001.17.01080</v>
          </cell>
          <cell r="B868" t="str">
            <v>Fornecimento e instalação de cabo de cobre seção 3x4.00 mm2, com isolamento para 0.60 /1.00 Kv, com caract. não propagante ao fogo e auto extinguível, sintenax ou similar.</v>
          </cell>
          <cell r="C868" t="str">
            <v>ML</v>
          </cell>
          <cell r="D868">
            <v>4.7422000000000004</v>
          </cell>
        </row>
        <row r="869">
          <cell r="A869" t="str">
            <v>001.17.01100</v>
          </cell>
          <cell r="B869" t="str">
            <v>Fornecimento e instalação de cabo de cobre seção 3x6.00 mm2, com isolamento para 0.60 /1.00 Kv, com caract. não propagante ao fogo e auto extinguível, sintenax ou similar.</v>
          </cell>
          <cell r="C869" t="str">
            <v>ML</v>
          </cell>
          <cell r="D869">
            <v>6.5269000000000004</v>
          </cell>
        </row>
        <row r="870">
          <cell r="A870" t="str">
            <v>001.17.01120</v>
          </cell>
          <cell r="B870" t="str">
            <v>Fornecimento e instalação de cabo de cobre seção 3x10.00 mm2, com isolamento para 0.60 /1.00 Kv, com caract. não propagante ao fogo e auto extinguível, sintenax ou similar.</v>
          </cell>
          <cell r="C870" t="str">
            <v>ML</v>
          </cell>
          <cell r="D870">
            <v>11.2174</v>
          </cell>
        </row>
        <row r="871">
          <cell r="A871" t="str">
            <v>001.17.01140</v>
          </cell>
          <cell r="B871" t="str">
            <v>Fornecimento e instalação de cabos de cobre seção 4.00 mm2,para tensão de 1000 volts formado por condutor de fio de cobre isolado com material de característica não propagante ao fogo</v>
          </cell>
          <cell r="C871" t="str">
            <v>ML</v>
          </cell>
          <cell r="D871">
            <v>1.9363999999999999</v>
          </cell>
        </row>
        <row r="872">
          <cell r="A872" t="str">
            <v>001.17.01160</v>
          </cell>
          <cell r="B872" t="str">
            <v>Fornecimento e instalação de cabos de cobre seção 6.00 mm2,para tensão de 1000 volts formado por condutor de fio de cobre isolado com material de característica não propagante ao fogo</v>
          </cell>
          <cell r="C872" t="str">
            <v>ML</v>
          </cell>
          <cell r="D872">
            <v>2.5855999999999999</v>
          </cell>
        </row>
        <row r="873">
          <cell r="A873" t="str">
            <v>001.17.01180</v>
          </cell>
          <cell r="B873" t="str">
            <v>Fornecimento e instalação de cabos de cobre seção 10.00 mm2,para tensão de 1000 volts formado por condutor de fio de cobre isolado com material de característica não propagante ao fogo</v>
          </cell>
          <cell r="C873" t="str">
            <v>ML</v>
          </cell>
          <cell r="D873">
            <v>3.6796000000000002</v>
          </cell>
        </row>
        <row r="874">
          <cell r="A874" t="str">
            <v>001.17.01200</v>
          </cell>
          <cell r="B874" t="str">
            <v>Fornecimento e instalação de cabos de cobre seção 16.00 mm2,para tensão de 1000 volts formado por condutor de fio de cobre isolado com material de característica não propagante ao fogo</v>
          </cell>
          <cell r="C874" t="str">
            <v>ML</v>
          </cell>
          <cell r="D874">
            <v>5.5650000000000004</v>
          </cell>
        </row>
        <row r="875">
          <cell r="A875" t="str">
            <v>001.17.01220</v>
          </cell>
          <cell r="B875" t="str">
            <v>Fornecimento e instalação de cabos de cobre seção 25.00 mm2,para tensão de 1000 volts formado por condutor de fio de cobre isolado com material de característica não propagante ao fogo</v>
          </cell>
          <cell r="C875" t="str">
            <v>ML</v>
          </cell>
          <cell r="D875">
            <v>8.3596000000000004</v>
          </cell>
        </row>
        <row r="876">
          <cell r="A876" t="str">
            <v>001.17.01240</v>
          </cell>
          <cell r="B876" t="str">
            <v>Fornecimento e instalação de cabos de cobre seção 35.00 mm2,para tensão de 1000 volts formado por condutor de fio de cobre isolado com material de característica não propagante ao fogo</v>
          </cell>
          <cell r="C876" t="str">
            <v>ML</v>
          </cell>
          <cell r="D876">
            <v>10.2149</v>
          </cell>
        </row>
        <row r="877">
          <cell r="A877" t="str">
            <v>001.17.01260</v>
          </cell>
          <cell r="B877" t="str">
            <v>Fornecimento e instalação de cabos de cobre seção 50.00 mm2,para tensão de 1000 volts formado por condutor de fio de cobre isolado com material de característica não propagante ao fogo</v>
          </cell>
          <cell r="C877" t="str">
            <v>ML</v>
          </cell>
          <cell r="D877">
            <v>16.5669</v>
          </cell>
        </row>
        <row r="878">
          <cell r="A878" t="str">
            <v>001.17.01280</v>
          </cell>
          <cell r="B878" t="str">
            <v>Fornecimento e instalação de cabos de cobre seção 70.00 mm2,para tensão de 1000 volts formado por condutor de fio de cobre isolado com material de característica não propagante ao fogo</v>
          </cell>
          <cell r="C878" t="str">
            <v>ML</v>
          </cell>
          <cell r="D878">
            <v>18.7591</v>
          </cell>
        </row>
        <row r="879">
          <cell r="A879" t="str">
            <v>001.17.01300</v>
          </cell>
          <cell r="B879" t="str">
            <v>Fornecimento e instalação de cabos de cobre seção 95.00 mm2,para tensão de 1000 volts formado por condutor de fio de cobre isolado com material de característica não propagante ao fogo</v>
          </cell>
          <cell r="C879" t="str">
            <v>ML</v>
          </cell>
          <cell r="D879">
            <v>25.0928</v>
          </cell>
        </row>
        <row r="880">
          <cell r="A880" t="str">
            <v>001.17.01320</v>
          </cell>
          <cell r="B880" t="str">
            <v>Fornecimento e instalação de cabos de cobre seção 120.00 mm2,para tensão de 1000 volts formado por condutor de fio de cobre isolado com material de característica não propagante ao fogo 2</v>
          </cell>
          <cell r="C880" t="str">
            <v>ML</v>
          </cell>
          <cell r="D880">
            <v>31.516200000000001</v>
          </cell>
        </row>
        <row r="881">
          <cell r="A881" t="str">
            <v>001.17.01340</v>
          </cell>
          <cell r="B881" t="str">
            <v>Fornecimento e instalação de cabos de cobre seção 150 mm2,para tensão de 1000 volts formado por condutor de fio de cobre isolado com material de característica não propagante ao fogo</v>
          </cell>
          <cell r="C881" t="str">
            <v>ML</v>
          </cell>
          <cell r="D881">
            <v>38.112699999999997</v>
          </cell>
        </row>
        <row r="882">
          <cell r="A882" t="str">
            <v>001.17.01360</v>
          </cell>
          <cell r="B882" t="str">
            <v>Fornecimento e instalação de cabos de cobre seção 185 mm2,para tensão de 1000 volts formado por condutor de fio de cobre isolado com material de característica não propagante ao fogo</v>
          </cell>
          <cell r="C882" t="str">
            <v>ML</v>
          </cell>
          <cell r="D882">
            <v>48.614199999999997</v>
          </cell>
        </row>
        <row r="883">
          <cell r="A883" t="str">
            <v>001.17.01380</v>
          </cell>
          <cell r="B883" t="str">
            <v>Fornecimento e instalação de cabos de cobre seção 240 mm2,para tensão de 1000 volts formado por condutor de fio de cobre isolado com material de característica não propagante ao fogo</v>
          </cell>
          <cell r="C883" t="str">
            <v>ML</v>
          </cell>
          <cell r="D883">
            <v>62.348999999999997</v>
          </cell>
        </row>
        <row r="884">
          <cell r="A884" t="str">
            <v>001.17.01400</v>
          </cell>
          <cell r="B884" t="str">
            <v>Fornecimento e instalação de cabos de seção 300 mm2,para tensão de 1000 volts formado por condutor de fio de cobre isolado com material de característica não propagante ao fogo</v>
          </cell>
          <cell r="C884" t="str">
            <v>ML</v>
          </cell>
          <cell r="D884">
            <v>79.631900000000002</v>
          </cell>
        </row>
        <row r="885">
          <cell r="A885" t="str">
            <v>001.17.01420</v>
          </cell>
          <cell r="B885" t="str">
            <v>Fornecimento e instalação de cabo de cobre seção 25 mm2,com isolamento de 15 kv</v>
          </cell>
          <cell r="C885" t="str">
            <v>ML</v>
          </cell>
          <cell r="D885">
            <v>37.429600000000001</v>
          </cell>
        </row>
        <row r="886">
          <cell r="A886" t="str">
            <v>001.17.01440</v>
          </cell>
          <cell r="B886" t="str">
            <v>Fornecimento e instalação de eletroduto de pvc 1 1/4"""""""" corrugado tipo kanaflex</v>
          </cell>
          <cell r="C886" t="str">
            <v>ML</v>
          </cell>
          <cell r="D886">
            <v>4.6773999999999996</v>
          </cell>
        </row>
        <row r="887">
          <cell r="A887" t="str">
            <v>001.17.01460</v>
          </cell>
          <cell r="B887" t="str">
            <v>Fornecimento e instalação de eletroduto de pvc 1 1/2"""""""" corrugado tipo kanaflex</v>
          </cell>
          <cell r="C887" t="str">
            <v>ML</v>
          </cell>
          <cell r="D887">
            <v>5.5545999999999998</v>
          </cell>
        </row>
        <row r="888">
          <cell r="A888" t="str">
            <v>001.17.01500</v>
          </cell>
          <cell r="B888" t="str">
            <v>Fornecimento e instalação de eletroduto rígido de ferro galvanizado  1/2"""" c/ rosca nas duas pontas em barra de 3 metros - Médio</v>
          </cell>
          <cell r="C888" t="str">
            <v>UN</v>
          </cell>
          <cell r="D888">
            <v>19.233899999999998</v>
          </cell>
        </row>
        <row r="889">
          <cell r="A889" t="str">
            <v>001.17.01520</v>
          </cell>
          <cell r="B889" t="str">
            <v>Fornecimento e instalação de eletroduto rígido de ferro galvanizado  3/4"""" c/ rosca nas duas pontas em barra de 3 metros - Médio</v>
          </cell>
          <cell r="C889" t="str">
            <v>UN</v>
          </cell>
          <cell r="D889">
            <v>22.9299</v>
          </cell>
        </row>
        <row r="890">
          <cell r="A890" t="str">
            <v>001.17.01540</v>
          </cell>
          <cell r="B890" t="str">
            <v>Fornecimento e instalação de eletroduto rígido de ferro galvanizado 1"""" c/ rosca nas duas pontas em barra de 3 metros - Médio</v>
          </cell>
          <cell r="C890" t="str">
            <v>UN</v>
          </cell>
          <cell r="D890">
            <v>26.741399999999999</v>
          </cell>
        </row>
        <row r="891">
          <cell r="A891" t="str">
            <v>001.17.01560</v>
          </cell>
          <cell r="B891" t="str">
            <v>Fornecimento e instalação de eletroduto rígido de ferro galvanizado 1 1/4"""" c/ rosca nas duas pontas em barra de 3 metros - Médio</v>
          </cell>
          <cell r="C891" t="str">
            <v>UN</v>
          </cell>
          <cell r="D891">
            <v>37.051299999999998</v>
          </cell>
        </row>
        <row r="892">
          <cell r="A892" t="str">
            <v>001.17.01580</v>
          </cell>
          <cell r="B892" t="str">
            <v>Fornecimento e instalação de eletroduto rígido de ferro galvanizado 1 1/2"""" c/ rosca nas duas pontas em barra de 3 metros - Médio</v>
          </cell>
          <cell r="C892" t="str">
            <v>UN</v>
          </cell>
          <cell r="D892">
            <v>49.987299999999998</v>
          </cell>
        </row>
        <row r="893">
          <cell r="A893" t="str">
            <v>001.17.01600</v>
          </cell>
          <cell r="B893" t="str">
            <v>Fornecimento e instalação de eletroduto rígido de ferro galvanizado 2"""" c/ rosca nas duas pontas em barra de 3 metros - Médio</v>
          </cell>
          <cell r="C893" t="str">
            <v>UN</v>
          </cell>
          <cell r="D893">
            <v>66.619299999999996</v>
          </cell>
        </row>
        <row r="894">
          <cell r="A894" t="str">
            <v>001.17.01620</v>
          </cell>
          <cell r="B894" t="str">
            <v>Fornecimento e instalação de eletroduto rígido de ferro galvanizado 2 1/2"""" c/ rosca nas duas pontas em barra de 3 metros - Médio</v>
          </cell>
          <cell r="C894" t="str">
            <v>UN</v>
          </cell>
          <cell r="D894">
            <v>69.936300000000003</v>
          </cell>
        </row>
        <row r="895">
          <cell r="A895" t="str">
            <v>001.17.01640</v>
          </cell>
          <cell r="B895" t="str">
            <v>Fornecimento e instalação de eletroduto rígido de ferro galvanizado 3"""" c/ rosca nas duas pontas em barra de 3 metros - Médio</v>
          </cell>
          <cell r="C895" t="str">
            <v>UN</v>
          </cell>
          <cell r="D895">
            <v>117.46980000000001</v>
          </cell>
        </row>
        <row r="896">
          <cell r="A896" t="str">
            <v>001.17.01660</v>
          </cell>
          <cell r="B896" t="str">
            <v>Fornecimento e instalação de eletroduto rígido de ferro galvanizado 4"""" c/ rosca nas duas pontas em barra de 3 metros - Médio</v>
          </cell>
          <cell r="C896" t="str">
            <v>UN</v>
          </cell>
          <cell r="D896">
            <v>149.5788</v>
          </cell>
        </row>
        <row r="897">
          <cell r="A897" t="str">
            <v>001.17.01680</v>
          </cell>
          <cell r="B897" t="str">
            <v>Fornecimento e instalação de eletroduto de pvc  1/2"""""""" roscável anti-chama em barra de 3 m</v>
          </cell>
          <cell r="C897" t="str">
            <v>UN</v>
          </cell>
          <cell r="D897">
            <v>5.6475999999999997</v>
          </cell>
        </row>
        <row r="898">
          <cell r="A898" t="str">
            <v>001.17.01700</v>
          </cell>
          <cell r="B898" t="str">
            <v>Fornecimento e instalação de eletroduto de pvc  3/4"""""""" roscável anti-chama em barra de 3 m</v>
          </cell>
          <cell r="C898" t="str">
            <v>UN</v>
          </cell>
          <cell r="D898">
            <v>6.4875999999999996</v>
          </cell>
        </row>
        <row r="899">
          <cell r="A899" t="str">
            <v>001.17.01720</v>
          </cell>
          <cell r="B899" t="str">
            <v>Fornecimento e instalação de eletroduto de pvc  1"""""""" roscável anti-chama em barra de 3 m</v>
          </cell>
          <cell r="C899" t="str">
            <v>UN</v>
          </cell>
          <cell r="D899">
            <v>8.5876000000000001</v>
          </cell>
        </row>
        <row r="900">
          <cell r="A900" t="str">
            <v>001.17.01740</v>
          </cell>
          <cell r="B900" t="str">
            <v>Fornecimento e instalação de eletroduto de pvc  1 1/4"""""""" roscável anti-chama em barra de 3 m</v>
          </cell>
          <cell r="C900" t="str">
            <v>UN</v>
          </cell>
          <cell r="D900">
            <v>12.9339</v>
          </cell>
        </row>
        <row r="901">
          <cell r="A901" t="str">
            <v>001.17.01760</v>
          </cell>
          <cell r="B901" t="str">
            <v>Fornecimento e instalação de eletroduto de pvc  1 1/2"""""""" roscável anti-chama em barra de 3 m</v>
          </cell>
          <cell r="C901" t="str">
            <v>UN</v>
          </cell>
          <cell r="D901">
            <v>14.4039</v>
          </cell>
        </row>
        <row r="902">
          <cell r="A902" t="str">
            <v>001.17.01780</v>
          </cell>
          <cell r="B902" t="str">
            <v>Fornecimento e instalação de eletroduto de pvc  2"""""""" roscável anti-chama em barra de 3 m</v>
          </cell>
          <cell r="C902" t="str">
            <v>UN</v>
          </cell>
          <cell r="D902">
            <v>18.498899999999999</v>
          </cell>
        </row>
        <row r="903">
          <cell r="A903" t="str">
            <v>001.17.01800</v>
          </cell>
          <cell r="B903" t="str">
            <v>Fornecimento e instalação de eletroduto de pvc  2 1/2"""""""" roscável anti-chama em barra de 3 m</v>
          </cell>
          <cell r="C903" t="str">
            <v>UN</v>
          </cell>
          <cell r="D903">
            <v>31.560199999999998</v>
          </cell>
        </row>
        <row r="904">
          <cell r="A904" t="str">
            <v>001.17.01820</v>
          </cell>
          <cell r="B904" t="str">
            <v>Fornecimento e instalação de eletroduto de pvc  3"""""""" roscável anti-chama em barra de 3 m</v>
          </cell>
          <cell r="C904" t="str">
            <v>UN</v>
          </cell>
          <cell r="D904">
            <v>33.240200000000002</v>
          </cell>
        </row>
        <row r="905">
          <cell r="A905" t="str">
            <v>001.17.01840</v>
          </cell>
          <cell r="B905" t="str">
            <v>Fornecimento e instalação de eletroduto de pvc  4"""""""" roscável anti-chama em barra de 3 m</v>
          </cell>
          <cell r="C905" t="str">
            <v>UN</v>
          </cell>
          <cell r="D905">
            <v>41.955199999999998</v>
          </cell>
        </row>
        <row r="906">
          <cell r="A906" t="str">
            <v>001.17.01850</v>
          </cell>
          <cell r="B906" t="str">
            <v>Fornecimento e instalação de conjunto bucha e arruela 1/2"""" de pvc para eletroduto roscável</v>
          </cell>
          <cell r="C906" t="str">
            <v>CJ</v>
          </cell>
          <cell r="D906">
            <v>0.4975</v>
          </cell>
        </row>
        <row r="907">
          <cell r="A907" t="str">
            <v>001.17.01860</v>
          </cell>
          <cell r="B907" t="str">
            <v>Fornecimento e instalação de conjunto bucha e arruela 3/4"""""""" de pvc para eletroduto roscáve</v>
          </cell>
          <cell r="C907" t="str">
            <v>CJ</v>
          </cell>
          <cell r="D907">
            <v>0.52749999999999997</v>
          </cell>
        </row>
        <row r="908">
          <cell r="A908" t="str">
            <v>001.17.01880</v>
          </cell>
          <cell r="B908" t="str">
            <v>Fornecimento e instalação de conjunto bucha e arruela 1"""""""" de pvc para eletroduto roscável</v>
          </cell>
          <cell r="C908" t="str">
            <v>CJ</v>
          </cell>
          <cell r="D908">
            <v>0.6875</v>
          </cell>
        </row>
        <row r="909">
          <cell r="A909" t="str">
            <v>001.17.01900</v>
          </cell>
          <cell r="B909" t="str">
            <v>Fornecimento e instalação de conjunto bucha e arruela 1 1/4"""""""" de pvc para eletroduto roscável</v>
          </cell>
          <cell r="C909" t="str">
            <v>CJ</v>
          </cell>
          <cell r="D909">
            <v>1.2450000000000001</v>
          </cell>
        </row>
        <row r="910">
          <cell r="A910" t="str">
            <v>001.17.01920</v>
          </cell>
          <cell r="B910" t="str">
            <v>Fornecimento e instalação de conjunto bucha e arruela 1 1/2"""""""",de pvc para eletroduto roscável</v>
          </cell>
          <cell r="C910" t="str">
            <v>CJ</v>
          </cell>
          <cell r="D910">
            <v>1.425</v>
          </cell>
        </row>
        <row r="911">
          <cell r="A911" t="str">
            <v>001.17.01940</v>
          </cell>
          <cell r="B911" t="str">
            <v>Fornecimento e instalação de conjunto bucha e arruela 2"""""""", de pvc para eletroduto roscável</v>
          </cell>
          <cell r="C911" t="str">
            <v>CJ</v>
          </cell>
          <cell r="D911">
            <v>1.915</v>
          </cell>
        </row>
        <row r="912">
          <cell r="A912" t="str">
            <v>001.17.01960</v>
          </cell>
          <cell r="B912" t="str">
            <v>Fornecimento e instalação de conjunto bucha e arruela 2 1/2"""""""", de pvc para eletroduto roscável</v>
          </cell>
          <cell r="C912" t="str">
            <v>CJ</v>
          </cell>
          <cell r="D912">
            <v>3.3275000000000001</v>
          </cell>
        </row>
        <row r="913">
          <cell r="A913" t="str">
            <v>001.17.01980</v>
          </cell>
          <cell r="B913" t="str">
            <v>Fornecimento e instalação de conjunto bucha e arruela 3"""""""", de pvc para eletroduto roscável</v>
          </cell>
          <cell r="C913" t="str">
            <v>CJ</v>
          </cell>
          <cell r="D913">
            <v>3.9775</v>
          </cell>
        </row>
        <row r="914">
          <cell r="A914" t="str">
            <v>001.17.02000</v>
          </cell>
          <cell r="B914" t="str">
            <v>Fornecimento e instalação de conjunto bucha e arruela 4"""""""" de pvc para eletroduto roscável</v>
          </cell>
          <cell r="C914" t="str">
            <v>CJ</v>
          </cell>
          <cell r="D914">
            <v>5.3075000000000001</v>
          </cell>
        </row>
        <row r="915">
          <cell r="A915" t="str">
            <v>001.17.02020</v>
          </cell>
          <cell r="B915" t="str">
            <v>Fornecimento e instalação de curva 90º de pvc 1/2"""""""" para eletroduto roscável</v>
          </cell>
          <cell r="C915" t="str">
            <v>UN</v>
          </cell>
          <cell r="D915">
            <v>1.3501000000000001</v>
          </cell>
        </row>
        <row r="916">
          <cell r="A916" t="str">
            <v>001.17.02040</v>
          </cell>
          <cell r="B916" t="str">
            <v>Fornecimento e instalação de curva 90º de pvc 3/4"""""""" para eletroduto roscável</v>
          </cell>
          <cell r="C916" t="str">
            <v>UN</v>
          </cell>
          <cell r="D916">
            <v>1.7375</v>
          </cell>
        </row>
        <row r="917">
          <cell r="A917" t="str">
            <v>001.17.02060</v>
          </cell>
          <cell r="B917" t="str">
            <v>Fornecimento e instalação de curva 90º de pvc 1"""""""" para eletroduto roscável</v>
          </cell>
          <cell r="C917" t="str">
            <v>UN</v>
          </cell>
          <cell r="D917">
            <v>2.2374999999999998</v>
          </cell>
        </row>
        <row r="918">
          <cell r="A918" t="str">
            <v>001.17.02080</v>
          </cell>
          <cell r="B918" t="str">
            <v>Fornecimento e instalação de curva 90º de pvc 1 1/4"""""""" para eletroduto roscável</v>
          </cell>
          <cell r="C918" t="str">
            <v>UN</v>
          </cell>
          <cell r="D918">
            <v>2.9249999999999998</v>
          </cell>
        </row>
        <row r="919">
          <cell r="A919" t="str">
            <v>001.17.02100</v>
          </cell>
          <cell r="B919" t="str">
            <v>Fornecimento e instalação de curva 90º de pvc 1 1/2"""""""" para eletroduto roscável</v>
          </cell>
          <cell r="C919" t="str">
            <v>UN</v>
          </cell>
          <cell r="D919">
            <v>3.3250000000000002</v>
          </cell>
        </row>
        <row r="920">
          <cell r="A920" t="str">
            <v>001.17.02120</v>
          </cell>
          <cell r="B920" t="str">
            <v>Fornecimento e instalação de curva 90º de pvc 2"""""""" para eletroduto roscável</v>
          </cell>
          <cell r="C920" t="str">
            <v>UN</v>
          </cell>
          <cell r="D920">
            <v>4.625</v>
          </cell>
        </row>
        <row r="921">
          <cell r="A921" t="str">
            <v>001.17.02140</v>
          </cell>
          <cell r="B921" t="str">
            <v>Fornecimento e instalação de curva 90º de pvc 2 1/2"""""""" para eletroduto roscável</v>
          </cell>
          <cell r="C921" t="str">
            <v>UN</v>
          </cell>
          <cell r="D921">
            <v>8.8063000000000002</v>
          </cell>
        </row>
        <row r="922">
          <cell r="A922" t="str">
            <v>001.17.02160</v>
          </cell>
          <cell r="B922" t="str">
            <v>Fornecimento e instalação de curva 90º de pvc 3"""""""" para eletroduto roscável</v>
          </cell>
          <cell r="C922" t="str">
            <v>UN</v>
          </cell>
          <cell r="D922">
            <v>9.0062999999999995</v>
          </cell>
        </row>
        <row r="923">
          <cell r="A923" t="str">
            <v>001.17.02180</v>
          </cell>
          <cell r="B923" t="str">
            <v>Fornecimento e instalação de curva 90º de pvc 4"""""""" para eletroduto roscável</v>
          </cell>
          <cell r="C923" t="str">
            <v>UN</v>
          </cell>
          <cell r="D923">
            <v>16.906300000000002</v>
          </cell>
        </row>
        <row r="924">
          <cell r="A924" t="str">
            <v>001.17.02200</v>
          </cell>
          <cell r="B924" t="str">
            <v>Fornecimento e instalação de curva 135° de pvc 3/4"""""""" para eletroduto roscável</v>
          </cell>
          <cell r="C924" t="str">
            <v>UN</v>
          </cell>
          <cell r="D924">
            <v>2.1375000000000002</v>
          </cell>
        </row>
        <row r="925">
          <cell r="A925" t="str">
            <v>001.17.02220</v>
          </cell>
          <cell r="B925" t="str">
            <v>Fornecimento e instalação de curva 135° de pvc 1"""""""" para eletroduto roscável</v>
          </cell>
          <cell r="C925" t="str">
            <v>UN</v>
          </cell>
          <cell r="D925">
            <v>3.4575</v>
          </cell>
        </row>
        <row r="926">
          <cell r="A926" t="str">
            <v>001.17.02240</v>
          </cell>
          <cell r="B926" t="str">
            <v>Fornecimento e instalação de curva 135° de pvc 1 1/4"""""""" para eletroduto roscável</v>
          </cell>
          <cell r="C926" t="str">
            <v>UN</v>
          </cell>
          <cell r="D926">
            <v>7.3250000000000002</v>
          </cell>
        </row>
        <row r="927">
          <cell r="A927" t="str">
            <v>001.17.02260</v>
          </cell>
          <cell r="B927" t="str">
            <v>Fornecimento e instalação de curva 135° de pvc 1 1/2"""""""" para eletroduto roscável</v>
          </cell>
          <cell r="C927" t="str">
            <v>UN</v>
          </cell>
          <cell r="D927">
            <v>9.625</v>
          </cell>
        </row>
        <row r="928">
          <cell r="A928" t="str">
            <v>001.17.02280</v>
          </cell>
          <cell r="B928" t="str">
            <v>Fornecimento e instalação de curva 135° de pvc 2"""""""" para eletroduto roscável</v>
          </cell>
          <cell r="C928" t="str">
            <v>UN</v>
          </cell>
          <cell r="D928">
            <v>13.625</v>
          </cell>
        </row>
        <row r="929">
          <cell r="A929" t="str">
            <v>001.17.02300</v>
          </cell>
          <cell r="B929" t="str">
            <v>Fornecimento e instalação de luva pvc 1/2"""""""" p/ eletroduto roscável</v>
          </cell>
          <cell r="C929" t="str">
            <v>UN</v>
          </cell>
          <cell r="D929">
            <v>0.76880000000000004</v>
          </cell>
        </row>
        <row r="930">
          <cell r="A930" t="str">
            <v>001.17.02320</v>
          </cell>
          <cell r="B930" t="str">
            <v>Fornecimento e instalação de luva pvc 3/4"""""""" p/ eletroduto roscável</v>
          </cell>
          <cell r="C930" t="str">
            <v>UN</v>
          </cell>
          <cell r="D930">
            <v>0.86880000000000002</v>
          </cell>
        </row>
        <row r="931">
          <cell r="A931" t="str">
            <v>001.17.02340</v>
          </cell>
          <cell r="B931" t="str">
            <v>Fornecimento e instalação de luva pvc 1"""""""" p/ eletruduto roscável</v>
          </cell>
          <cell r="C931" t="str">
            <v>UN</v>
          </cell>
          <cell r="D931">
            <v>1.0688</v>
          </cell>
        </row>
        <row r="932">
          <cell r="A932" t="str">
            <v>001.17.02360</v>
          </cell>
          <cell r="B932" t="str">
            <v>Fornecimento e instalação de luva pvc 1 1/4"""""""" p/ eletroduto roscável</v>
          </cell>
          <cell r="C932" t="str">
            <v>UN</v>
          </cell>
          <cell r="D932">
            <v>1.4562999999999999</v>
          </cell>
        </row>
        <row r="933">
          <cell r="A933" t="str">
            <v>001.17.02380</v>
          </cell>
          <cell r="B933" t="str">
            <v>Fornecimento e instalação de luva pvc 1 1/2"""""""" p/ eletroduto roscável</v>
          </cell>
          <cell r="C933" t="str">
            <v>UN</v>
          </cell>
          <cell r="D933">
            <v>1.6563000000000001</v>
          </cell>
        </row>
        <row r="934">
          <cell r="A934" t="str">
            <v>001.17.02400</v>
          </cell>
          <cell r="B934" t="str">
            <v>Fornecimento e instalação de luva pvc 2"""""""" p/ eletroduto roscável</v>
          </cell>
          <cell r="C934" t="str">
            <v>UN</v>
          </cell>
          <cell r="D934">
            <v>2.5063</v>
          </cell>
        </row>
        <row r="935">
          <cell r="A935" t="str">
            <v>001.17.02420</v>
          </cell>
          <cell r="B935" t="str">
            <v>Fornecimento e instalação de luva pvc 2 1/2"""""""" p/ eletroduto roscável</v>
          </cell>
          <cell r="C935" t="str">
            <v>UN</v>
          </cell>
          <cell r="D935">
            <v>6.0575000000000001</v>
          </cell>
        </row>
        <row r="936">
          <cell r="A936" t="str">
            <v>001.17.02440</v>
          </cell>
          <cell r="B936" t="str">
            <v>Fornecimento e instalação de luva pvc 3"""""""" p/ eletroduto roscável</v>
          </cell>
          <cell r="C936" t="str">
            <v>UN</v>
          </cell>
          <cell r="D936">
            <v>6.1375000000000002</v>
          </cell>
        </row>
        <row r="937">
          <cell r="A937" t="str">
            <v>001.17.02460</v>
          </cell>
          <cell r="B937" t="str">
            <v>Fornecimento e instalação de luva pvc 4"""""""" p/ eletroduto roscável</v>
          </cell>
          <cell r="C937" t="str">
            <v>UN</v>
          </cell>
          <cell r="D937">
            <v>14.9375</v>
          </cell>
        </row>
        <row r="938">
          <cell r="A938" t="str">
            <v>001.17.02480</v>
          </cell>
          <cell r="B938" t="str">
            <v>Fornecimento e instalação de braçadeira 3/4"""""""" p/ eletroduto</v>
          </cell>
          <cell r="C938" t="str">
            <v>UN</v>
          </cell>
          <cell r="D938">
            <v>1.5174000000000001</v>
          </cell>
        </row>
        <row r="939">
          <cell r="A939" t="str">
            <v>001.17.02500</v>
          </cell>
          <cell r="B939" t="str">
            <v>Fornecimento e instalação de braçadeira 1"""""""" p/ eletroduto</v>
          </cell>
          <cell r="C939" t="str">
            <v>UN</v>
          </cell>
          <cell r="D939">
            <v>2.0760000000000001</v>
          </cell>
        </row>
        <row r="940">
          <cell r="A940" t="str">
            <v>001.17.02520</v>
          </cell>
          <cell r="B940" t="str">
            <v>Fornecimento e instalação de braçadeira 1/2"""""""" p/ eletroduto</v>
          </cell>
          <cell r="C940" t="str">
            <v>UN</v>
          </cell>
          <cell r="D940">
            <v>1.0873999999999999</v>
          </cell>
        </row>
        <row r="941">
          <cell r="A941" t="str">
            <v>001.17.02540</v>
          </cell>
          <cell r="B941" t="str">
            <v>Fornecimento e instalação de braçadeira 2"""""""" p/ eletroduto</v>
          </cell>
          <cell r="C941" t="str">
            <v>UN</v>
          </cell>
          <cell r="D941">
            <v>3.4148000000000001</v>
          </cell>
        </row>
        <row r="942">
          <cell r="A942" t="str">
            <v>001.17.02560</v>
          </cell>
          <cell r="B942" t="str">
            <v>Fornecimento e instalação de braçadeira p/ eletroduto tipo unha de pvc, c/01 parafuso de d=25 mm (3/4"""""""")</v>
          </cell>
          <cell r="C942" t="str">
            <v>UN</v>
          </cell>
          <cell r="D942">
            <v>1.5174000000000001</v>
          </cell>
        </row>
        <row r="943">
          <cell r="A943" t="str">
            <v>001.17.02580</v>
          </cell>
          <cell r="B943" t="str">
            <v>Fornecimento e instalação de curva de ferro galvanizado de 135º diâm. 4""""""""</v>
          </cell>
          <cell r="C943" t="str">
            <v>UN</v>
          </cell>
          <cell r="D943">
            <v>82.183000000000007</v>
          </cell>
        </row>
        <row r="944">
          <cell r="A944" t="str">
            <v>001.17.02600</v>
          </cell>
          <cell r="B944" t="str">
            <v>Fornecimento e instalação de curva de ferro galvanizado de 135º diâm. 3""""""""</v>
          </cell>
          <cell r="C944" t="str">
            <v>UN</v>
          </cell>
          <cell r="D944">
            <v>47.240900000000003</v>
          </cell>
        </row>
        <row r="945">
          <cell r="A945" t="str">
            <v>001.17.02620</v>
          </cell>
          <cell r="B945" t="str">
            <v>Fornecimento e instalação de curva de ferro galvanizado de 135º diâm. 2 1/2""""""""</v>
          </cell>
          <cell r="C945" t="str">
            <v>UN</v>
          </cell>
          <cell r="D945">
            <v>35.663899999999998</v>
          </cell>
        </row>
        <row r="946">
          <cell r="A946" t="str">
            <v>001.17.02640</v>
          </cell>
          <cell r="B946" t="str">
            <v>Fornecimento e instalação de curva de ferro galvanizado de 135º diâm. 2""""""""</v>
          </cell>
          <cell r="C946" t="str">
            <v>UN</v>
          </cell>
          <cell r="D946">
            <v>23.131699999999999</v>
          </cell>
        </row>
        <row r="947">
          <cell r="A947" t="str">
            <v>001.17.02660</v>
          </cell>
          <cell r="B947" t="str">
            <v>Fornecimento e instalação de curva de ferro galvanizado de 135º diâm. 1 1/2""""""""</v>
          </cell>
          <cell r="C947" t="str">
            <v>UN</v>
          </cell>
          <cell r="D947">
            <v>15.5609</v>
          </cell>
        </row>
        <row r="948">
          <cell r="A948" t="str">
            <v>001.17.02680</v>
          </cell>
          <cell r="B948" t="str">
            <v>Fornecimento e instalação de curva de ferro galvanizado de 135º diâm. 1 1/4'</v>
          </cell>
          <cell r="C948" t="str">
            <v>UN</v>
          </cell>
          <cell r="D948">
            <v>8.7721999999999998</v>
          </cell>
        </row>
        <row r="949">
          <cell r="A949" t="str">
            <v>001.17.02700</v>
          </cell>
          <cell r="B949" t="str">
            <v>Fornecimento e instalação de curva de ferro galvanizado de 135º diâm. 1""""""""</v>
          </cell>
          <cell r="C949" t="str">
            <v>UN</v>
          </cell>
          <cell r="D949">
            <v>5.2544000000000004</v>
          </cell>
        </row>
        <row r="950">
          <cell r="A950" t="str">
            <v>001.17.02720</v>
          </cell>
          <cell r="B950" t="str">
            <v>Fornecimento e instalação de curva de ferro galvanizado de 135º diâm. 3/4'</v>
          </cell>
          <cell r="C950" t="str">
            <v>UN</v>
          </cell>
          <cell r="D950">
            <v>3.3826000000000001</v>
          </cell>
        </row>
        <row r="951">
          <cell r="A951" t="str">
            <v>001.17.02740</v>
          </cell>
          <cell r="B951" t="str">
            <v>Fornecimento e instalação de curva de ferro galvanizado de 90º diâm. 3""""""""</v>
          </cell>
          <cell r="C951" t="str">
            <v>UN</v>
          </cell>
          <cell r="D951">
            <v>48.075099999999999</v>
          </cell>
        </row>
        <row r="952">
          <cell r="A952" t="str">
            <v>001.17.02760</v>
          </cell>
          <cell r="B952" t="str">
            <v>Fornecimento e instalação de curva de ferro galvanizado de 90º diâm. 2 1/2""""""""</v>
          </cell>
          <cell r="C952" t="str">
            <v>UN</v>
          </cell>
          <cell r="D952">
            <v>23.665099999999999</v>
          </cell>
        </row>
        <row r="953">
          <cell r="A953" t="str">
            <v>001.17.02780</v>
          </cell>
          <cell r="B953" t="str">
            <v>Fornecimento e instalação de curva de ferro galvanizado de 90º diâm. 2""""""""</v>
          </cell>
          <cell r="C953" t="str">
            <v>UN</v>
          </cell>
          <cell r="D953">
            <v>18.676300000000001</v>
          </cell>
        </row>
        <row r="954">
          <cell r="A954" t="str">
            <v>001.17.02800</v>
          </cell>
          <cell r="B954" t="str">
            <v>Fornecimento e instalação de curva de ferro galvanizado de 90º diâm. 1 1/2""""""""</v>
          </cell>
          <cell r="C954" t="str">
            <v>UN</v>
          </cell>
          <cell r="D954">
            <v>10.206300000000001</v>
          </cell>
        </row>
        <row r="955">
          <cell r="A955" t="str">
            <v>001.17.02820</v>
          </cell>
          <cell r="B955" t="str">
            <v>Fornecimento e instalação de curva de ferro galvanizado de 90º diâm. 1 1/4""""""""</v>
          </cell>
          <cell r="C955" t="str">
            <v>UN</v>
          </cell>
          <cell r="D955">
            <v>8.1163000000000007</v>
          </cell>
        </row>
        <row r="956">
          <cell r="A956" t="str">
            <v>001.17.02840</v>
          </cell>
          <cell r="B956" t="str">
            <v>Fornecimento e instalação de curva de ferro galvanizado de 90º diâm. 1""""""""</v>
          </cell>
          <cell r="C956" t="str">
            <v>UN</v>
          </cell>
          <cell r="D956">
            <v>4.3475000000000001</v>
          </cell>
        </row>
        <row r="957">
          <cell r="A957" t="str">
            <v>001.17.02860</v>
          </cell>
          <cell r="B957" t="str">
            <v>Fornecimento e instalação de curva de ferro galvanizado de 90º diâm. 3/4""""""""</v>
          </cell>
          <cell r="C957" t="str">
            <v>UN</v>
          </cell>
          <cell r="D957">
            <v>3.4674999999999998</v>
          </cell>
        </row>
        <row r="958">
          <cell r="A958" t="str">
            <v>001.17.02880</v>
          </cell>
          <cell r="B958" t="str">
            <v>Fornecimento e instalação de curva de ferro galvanizado de 90º diâm. 1/2""""""""</v>
          </cell>
          <cell r="C958" t="str">
            <v>UN</v>
          </cell>
          <cell r="D958">
            <v>2.8075000000000001</v>
          </cell>
        </row>
        <row r="959">
          <cell r="A959" t="str">
            <v>001.17.02940</v>
          </cell>
          <cell r="B959" t="str">
            <v>Fornecimento e instalação de luva de ferro galvanizado  1/2""""""""</v>
          </cell>
          <cell r="C959" t="str">
            <v>UN</v>
          </cell>
          <cell r="D959">
            <v>1.4588000000000001</v>
          </cell>
        </row>
        <row r="960">
          <cell r="A960" t="str">
            <v>001.17.02960</v>
          </cell>
          <cell r="B960" t="str">
            <v>Fornecimento e instalação de luva de ferro galvanizado  3/4""""""""</v>
          </cell>
          <cell r="C960" t="str">
            <v>UN</v>
          </cell>
          <cell r="D960">
            <v>1.5688</v>
          </cell>
        </row>
        <row r="961">
          <cell r="A961" t="str">
            <v>001.17.02980</v>
          </cell>
          <cell r="B961" t="str">
            <v>Fornecimento e instalação de luva de ferro galvanizado  1""""""""</v>
          </cell>
          <cell r="C961" t="str">
            <v>UN</v>
          </cell>
          <cell r="D961">
            <v>1.8988</v>
          </cell>
        </row>
        <row r="962">
          <cell r="A962" t="str">
            <v>001.17.03000</v>
          </cell>
          <cell r="B962" t="str">
            <v>Fornecimento e instalação de luva de ferro galvanizado  1 1/4""""""""</v>
          </cell>
          <cell r="C962" t="str">
            <v>UN</v>
          </cell>
          <cell r="D962">
            <v>2.9662999999999999</v>
          </cell>
        </row>
        <row r="963">
          <cell r="A963" t="str">
            <v>001.17.03020</v>
          </cell>
          <cell r="B963" t="str">
            <v>Fornecimento e instalação de luva de ferro galvanizado  1 1/2</v>
          </cell>
          <cell r="C963" t="str">
            <v>UN</v>
          </cell>
          <cell r="D963">
            <v>3.5163000000000002</v>
          </cell>
        </row>
        <row r="964">
          <cell r="A964" t="str">
            <v>001.17.03040</v>
          </cell>
          <cell r="B964" t="str">
            <v>Fornecimento e instalação de luva de ferro galvanizado  2""""""""</v>
          </cell>
          <cell r="C964" t="str">
            <v>UN</v>
          </cell>
          <cell r="D964">
            <v>5.8262999999999998</v>
          </cell>
        </row>
        <row r="965">
          <cell r="A965" t="str">
            <v>001.17.03060</v>
          </cell>
          <cell r="B965" t="str">
            <v>Fornecimento e instalação de luva de ferro galvanizado  2 1/2""""""""</v>
          </cell>
          <cell r="C965" t="str">
            <v>UN</v>
          </cell>
          <cell r="D965">
            <v>5.8174999999999999</v>
          </cell>
        </row>
        <row r="966">
          <cell r="A966" t="str">
            <v>001.17.03080</v>
          </cell>
          <cell r="B966" t="str">
            <v>Fornecimento e instalação de luva de ferro galvanizado  3""""""""</v>
          </cell>
          <cell r="C966" t="str">
            <v>UN</v>
          </cell>
          <cell r="D966">
            <v>7.7575000000000003</v>
          </cell>
        </row>
        <row r="967">
          <cell r="A967" t="str">
            <v>001.17.03100</v>
          </cell>
          <cell r="B967" t="str">
            <v>Fornecimento e instalação de luva de ferro galvanizado  4""""""""</v>
          </cell>
          <cell r="C967" t="str">
            <v>UN</v>
          </cell>
          <cell r="D967">
            <v>10.8375</v>
          </cell>
        </row>
        <row r="968">
          <cell r="A968" t="str">
            <v>001.17.03103</v>
          </cell>
          <cell r="B968" t="str">
            <v>Fornecimento e Instalação de Bucha e Arruela D.1/2 pol p/ Eletroduto - Alumínio</v>
          </cell>
          <cell r="C968" t="str">
            <v>UN</v>
          </cell>
          <cell r="D968">
            <v>0.57350000000000001</v>
          </cell>
        </row>
        <row r="969">
          <cell r="A969" t="str">
            <v>001.17.03104</v>
          </cell>
          <cell r="B969" t="str">
            <v>Fornecimento e Instalação de Bucha e Arruela D.3/4pol p/ Eletroduto - Alumínio</v>
          </cell>
          <cell r="C969" t="str">
            <v>UN</v>
          </cell>
          <cell r="D969">
            <v>0.60750000000000004</v>
          </cell>
        </row>
        <row r="970">
          <cell r="A970" t="str">
            <v>001.17.03105</v>
          </cell>
          <cell r="B970" t="str">
            <v>Fornecimento e Instalação de Bucha e Arruela D.1pol p/ Eletroduto - Alumínio</v>
          </cell>
          <cell r="C970" t="str">
            <v>UN</v>
          </cell>
          <cell r="D970">
            <v>0.84750000000000003</v>
          </cell>
        </row>
        <row r="971">
          <cell r="A971" t="str">
            <v>001.17.03106</v>
          </cell>
          <cell r="B971" t="str">
            <v>Fornecimento e Instalação de Bucha e Arruela D 1.5pol p/ Eletroduto - Alumínio</v>
          </cell>
          <cell r="C971" t="str">
            <v>UN</v>
          </cell>
          <cell r="D971">
            <v>1.5149999999999999</v>
          </cell>
        </row>
        <row r="972">
          <cell r="A972" t="str">
            <v>001.17.03107</v>
          </cell>
          <cell r="B972" t="str">
            <v>Fornecimento e Instalação de Bucha e Arruela D.2pol p/ Eletroduto - Alumínio</v>
          </cell>
          <cell r="C972" t="str">
            <v>UN</v>
          </cell>
          <cell r="D972">
            <v>2.0550000000000002</v>
          </cell>
        </row>
        <row r="973">
          <cell r="A973" t="str">
            <v>001.17.03108</v>
          </cell>
          <cell r="B973" t="str">
            <v>Fornecimento e Instalação de Bucha e Arruela D.2.5pol p/ Eletroduto - Alumínio</v>
          </cell>
          <cell r="C973" t="str">
            <v>UN</v>
          </cell>
          <cell r="D973">
            <v>3.7174999999999998</v>
          </cell>
        </row>
        <row r="974">
          <cell r="A974" t="str">
            <v>001.17.03109</v>
          </cell>
          <cell r="B974" t="str">
            <v>Fornecimento e Instalação de Bucha e Arruela D.3pol p/ Eletroduto - Alumínio</v>
          </cell>
          <cell r="C974" t="str">
            <v>UN</v>
          </cell>
          <cell r="D974">
            <v>4.0575000000000001</v>
          </cell>
        </row>
        <row r="975">
          <cell r="A975" t="str">
            <v>001.17.03110</v>
          </cell>
          <cell r="B975" t="str">
            <v>Fornecimento e Instalação de Bucha e Arruela D.4pol p/ Eletroduto - Alumínio</v>
          </cell>
          <cell r="C975" t="str">
            <v>UN</v>
          </cell>
          <cell r="D975">
            <v>6.4574999999999996</v>
          </cell>
        </row>
        <row r="976">
          <cell r="A976" t="str">
            <v>001.17.03115</v>
          </cell>
          <cell r="B976" t="str">
            <v>Fornecimento e Instalação de Condulete de Alumínio Tipo """"C"""", S/ Tampa, 1/2""""</v>
          </cell>
          <cell r="C976" t="str">
            <v>UN</v>
          </cell>
          <cell r="D976">
            <v>5.7950999999999997</v>
          </cell>
        </row>
        <row r="977">
          <cell r="A977" t="str">
            <v>001.17.03117</v>
          </cell>
          <cell r="B977" t="str">
            <v>Fornecimento e Instalação de Condulete de Alumínio Tipo """"C"""", S/ Tampa, 3/4""""</v>
          </cell>
          <cell r="C977" t="str">
            <v>UN</v>
          </cell>
          <cell r="D977">
            <v>5.7950999999999997</v>
          </cell>
        </row>
        <row r="978">
          <cell r="A978" t="str">
            <v>001.17.03119</v>
          </cell>
          <cell r="B978" t="str">
            <v>Fornecimento e Instalação de Condulete de Alumínio Tipo """"C"""", S/ Tampa, 1""""</v>
          </cell>
          <cell r="C978" t="str">
            <v>UN</v>
          </cell>
          <cell r="D978">
            <v>8.5251000000000001</v>
          </cell>
        </row>
        <row r="979">
          <cell r="A979" t="str">
            <v>001.17.03121</v>
          </cell>
          <cell r="B979" t="str">
            <v>Fornecimento e Instalação de Condulete de Alumínio Tipo """"C"""", C/ Tampa, 1 1/4""""</v>
          </cell>
          <cell r="C979" t="str">
            <v>UN</v>
          </cell>
          <cell r="D979">
            <v>14.661300000000001</v>
          </cell>
        </row>
        <row r="980">
          <cell r="A980" t="str">
            <v>001.17.03123</v>
          </cell>
          <cell r="B980" t="str">
            <v>Fornecimento e Instalação de Condulete de Alumínio Tipo """"C"""", C/ Tampa, 1 1/2""""</v>
          </cell>
          <cell r="C980" t="str">
            <v>UN</v>
          </cell>
          <cell r="D980">
            <v>19.691299999999998</v>
          </cell>
        </row>
        <row r="981">
          <cell r="A981" t="str">
            <v>001.17.03125</v>
          </cell>
          <cell r="B981" t="str">
            <v>Fornecimento e Instalação de Condulete de Alumínio Tipo """"C"""", C/ Tampa, 2""""</v>
          </cell>
          <cell r="C981" t="str">
            <v>UN</v>
          </cell>
          <cell r="D981">
            <v>27.211300000000001</v>
          </cell>
        </row>
        <row r="982">
          <cell r="A982" t="str">
            <v>001.17.03127</v>
          </cell>
          <cell r="B982" t="str">
            <v>Fornecimento e Instalação de Condulete de Alumínio Tipo """"C"""", C/ Tampa, 2  1/2""""</v>
          </cell>
          <cell r="C982" t="str">
            <v>UN</v>
          </cell>
          <cell r="D982">
            <v>55.011299999999999</v>
          </cell>
        </row>
        <row r="983">
          <cell r="A983" t="str">
            <v>001.17.03129</v>
          </cell>
          <cell r="B983" t="str">
            <v>Fornecimento e Instalação de Condulete de Alumínio Tipo """"E"""", S/ Tampa, 1/2""""</v>
          </cell>
          <cell r="C983" t="str">
            <v>UN</v>
          </cell>
          <cell r="D983">
            <v>5.4451000000000001</v>
          </cell>
        </row>
        <row r="984">
          <cell r="A984" t="str">
            <v>001.17.03131</v>
          </cell>
          <cell r="B984" t="str">
            <v>Fornecimento e Instalação de Condulete de Alumínio Tipo """"E"""", S/ Tampa, 3/4""""</v>
          </cell>
          <cell r="C984" t="str">
            <v>UN</v>
          </cell>
          <cell r="D984">
            <v>5.4451000000000001</v>
          </cell>
        </row>
        <row r="985">
          <cell r="A985" t="str">
            <v>001.17.03133</v>
          </cell>
          <cell r="B985" t="str">
            <v>Fornecimento e Instalação de Condulete de Alumínio Tipo """"E"""", S/ Tampa, 1""""</v>
          </cell>
          <cell r="C985" t="str">
            <v>UN</v>
          </cell>
          <cell r="D985">
            <v>7.5951000000000004</v>
          </cell>
        </row>
        <row r="986">
          <cell r="A986" t="str">
            <v>001.17.03135</v>
          </cell>
          <cell r="B986" t="str">
            <v>Fornecimento e Instalação de Condulete de Alumínio Tipo """"E"""", C/ Tampa, 1 1/4""""</v>
          </cell>
          <cell r="C986" t="str">
            <v>UN</v>
          </cell>
          <cell r="D986">
            <v>13.6313</v>
          </cell>
        </row>
        <row r="987">
          <cell r="A987" t="str">
            <v>001.17.03137</v>
          </cell>
          <cell r="B987" t="str">
            <v>Fornecimento e Instalação de Condulete de Alumínio Tipo """"E"""", C/ Tampa, 1 1/2""""</v>
          </cell>
          <cell r="C987" t="str">
            <v>UN</v>
          </cell>
          <cell r="D987">
            <v>18.641300000000001</v>
          </cell>
        </row>
        <row r="988">
          <cell r="A988" t="str">
            <v>001.17.03139</v>
          </cell>
          <cell r="B988" t="str">
            <v>Fornecimento e Instalação de Condulete de Alumínio Tipo """"E"""", C/ Tampa, 2""""</v>
          </cell>
          <cell r="C988" t="str">
            <v>UN</v>
          </cell>
          <cell r="D988">
            <v>26.311299999999999</v>
          </cell>
        </row>
        <row r="989">
          <cell r="A989" t="str">
            <v>001.17.03141</v>
          </cell>
          <cell r="B989" t="str">
            <v>Fornecimento e Instalação de Condulete de Alumínio Tipo """"E"""", C/ Tampa, 2  1/2""""</v>
          </cell>
          <cell r="C989" t="str">
            <v>UN</v>
          </cell>
          <cell r="D989">
            <v>55.011299999999999</v>
          </cell>
        </row>
        <row r="990">
          <cell r="A990" t="str">
            <v>001.17.03143</v>
          </cell>
          <cell r="B990" t="str">
            <v>Fornecimento e Instalação de Condulete de Alumínio Tipo """"LL"""",""""LB"""", """"LR"""", S/ Tampa, 1/2""""</v>
          </cell>
          <cell r="C990" t="str">
            <v>UN</v>
          </cell>
          <cell r="D990">
            <v>5.7950999999999997</v>
          </cell>
        </row>
        <row r="991">
          <cell r="A991" t="str">
            <v>001.17.03145</v>
          </cell>
          <cell r="B991" t="str">
            <v>Fornecimento e Instalação de Condulete de Alumínio Tipo """"LL"""",""""LB"""", """"LR"""", S/ Tampa, 3/4""""</v>
          </cell>
          <cell r="C991" t="str">
            <v>UN</v>
          </cell>
          <cell r="D991">
            <v>5.7950999999999997</v>
          </cell>
        </row>
        <row r="992">
          <cell r="A992" t="str">
            <v>001.17.03147</v>
          </cell>
          <cell r="B992" t="str">
            <v>Fornecimento e Instalação de Condulete de Alumínio Tipo  """"LL"""",""""LB"""", """"LR"""", S/ Tampa, 1""""</v>
          </cell>
          <cell r="C992" t="str">
            <v>UN</v>
          </cell>
          <cell r="D992">
            <v>8.5251000000000001</v>
          </cell>
        </row>
        <row r="993">
          <cell r="A993" t="str">
            <v>001.17.03149</v>
          </cell>
          <cell r="B993" t="str">
            <v>Fornecimento e Instalação de Condulete de Alumínio Tipo """"LL"""",""""LB"""", """"LR"""", C/ Tampa, 1 1/4""""</v>
          </cell>
          <cell r="C993" t="str">
            <v>UN</v>
          </cell>
          <cell r="D993">
            <v>14.661300000000001</v>
          </cell>
        </row>
        <row r="994">
          <cell r="A994" t="str">
            <v>001.17.03151</v>
          </cell>
          <cell r="B994" t="str">
            <v>Fornecimento e Instalação de Condulete de Alumínio Tipo  """"LL"""",""""LB"""", """"LR"""", C/ Tampa, 1 1/2""""</v>
          </cell>
          <cell r="C994" t="str">
            <v>UN</v>
          </cell>
          <cell r="D994">
            <v>19.691299999999998</v>
          </cell>
        </row>
        <row r="995">
          <cell r="A995" t="str">
            <v>001.17.03153</v>
          </cell>
          <cell r="B995" t="str">
            <v>Fornecimento e Instalação de Condulete de Alumínio Tipo  """"LL"""",""""LB"""", """"LR"""", C/ Tampa, 2""""</v>
          </cell>
          <cell r="C995" t="str">
            <v>UN</v>
          </cell>
          <cell r="D995">
            <v>27.211300000000001</v>
          </cell>
        </row>
        <row r="996">
          <cell r="A996" t="str">
            <v>001.17.03155</v>
          </cell>
          <cell r="B996" t="str">
            <v>Fornecimento e Instalação de Condulete de Alumínio Tipo  """"LL"""",""""LB"""", """"LR"""", C/ Tampa, 2  1/2""""</v>
          </cell>
          <cell r="C996" t="str">
            <v>UN</v>
          </cell>
          <cell r="D996">
            <v>55.271299999999997</v>
          </cell>
        </row>
        <row r="997">
          <cell r="A997" t="str">
            <v>001.17.03157</v>
          </cell>
          <cell r="B997" t="str">
            <v>Fornecimento e Instalação de Condulete de Alumínio Tipo """"TB"""", S/ Tampa, 1/2""""</v>
          </cell>
          <cell r="C997" t="str">
            <v>UN</v>
          </cell>
          <cell r="D997">
            <v>6.4939</v>
          </cell>
        </row>
        <row r="998">
          <cell r="A998" t="str">
            <v>001.17.03159</v>
          </cell>
          <cell r="B998" t="str">
            <v>Fornecimento e Instalação de Condulete de Alumínio Tipo """"TB"""", S/ Tampa, 3/4""""</v>
          </cell>
          <cell r="C998" t="str">
            <v>UN</v>
          </cell>
          <cell r="D998">
            <v>6.4939</v>
          </cell>
        </row>
        <row r="999">
          <cell r="A999" t="str">
            <v>001.17.03161</v>
          </cell>
          <cell r="B999" t="str">
            <v>Fornecimento e Instalação de Condulete de Alumínio Tipo """"TB"""", S/ Tampa, 1""""</v>
          </cell>
          <cell r="C999" t="str">
            <v>UN</v>
          </cell>
          <cell r="D999">
            <v>9.5439000000000007</v>
          </cell>
        </row>
        <row r="1000">
          <cell r="A1000" t="str">
            <v>001.17.03163</v>
          </cell>
          <cell r="B1000" t="str">
            <v>Fornecimento e Instalação de Condulete de Alumínio Tipo """"TB"""", C/ Tampa, 1 1/4""""</v>
          </cell>
          <cell r="C1000" t="str">
            <v>UN</v>
          </cell>
          <cell r="D1000">
            <v>16.330100000000002</v>
          </cell>
        </row>
        <row r="1001">
          <cell r="A1001" t="str">
            <v>001.17.03165</v>
          </cell>
          <cell r="B1001" t="str">
            <v>Fornecimento e Instalação de Condulete de Alumínio Tipo """"TB"""", C/ Tampa, 1 1/2""""</v>
          </cell>
          <cell r="C1001" t="str">
            <v>UN</v>
          </cell>
          <cell r="D1001">
            <v>22.030100000000001</v>
          </cell>
        </row>
        <row r="1002">
          <cell r="A1002" t="str">
            <v>001.17.03166</v>
          </cell>
          <cell r="B1002" t="str">
            <v>Fornecimento e Instalação de Condulete de Alumínio Tipo """"TB"""", C/ Tampa, 2""""</v>
          </cell>
          <cell r="C1002" t="str">
            <v>UN</v>
          </cell>
          <cell r="D1002">
            <v>29.5501</v>
          </cell>
        </row>
        <row r="1003">
          <cell r="A1003" t="str">
            <v>001.17.03167</v>
          </cell>
          <cell r="B1003" t="str">
            <v>Fornecimento e Instalação de Condulete de Alumínio Tipo """"TB"""", C/ Tampa, 2  1/2""""</v>
          </cell>
          <cell r="C1003" t="str">
            <v>UN</v>
          </cell>
          <cell r="D1003">
            <v>59.510100000000001</v>
          </cell>
        </row>
        <row r="1004">
          <cell r="A1004" t="str">
            <v>001.17.03168</v>
          </cell>
          <cell r="B1004" t="str">
            <v>Fornecimento e Instalação de Condulete de Alumínio Tipo """"X"""", S/ Tampa, 1/2""""</v>
          </cell>
          <cell r="C1004" t="str">
            <v>UN</v>
          </cell>
          <cell r="D1004">
            <v>6.3350999999999997</v>
          </cell>
        </row>
        <row r="1005">
          <cell r="A1005" t="str">
            <v>001.17.03169</v>
          </cell>
          <cell r="B1005" t="str">
            <v>Fornecimento e Instalação de Condulete de Alumínio Tipo """"X"""", S/ Tampa, 3/4""""</v>
          </cell>
          <cell r="C1005" t="str">
            <v>UN</v>
          </cell>
          <cell r="D1005">
            <v>6.3350999999999997</v>
          </cell>
        </row>
        <row r="1006">
          <cell r="A1006" t="str">
            <v>001.17.03170</v>
          </cell>
          <cell r="B1006" t="str">
            <v>Fornecimento e Instalação de Condulete de Alumínio Tipo """"X"""", S/ Tampa, 1""""</v>
          </cell>
          <cell r="C1006" t="str">
            <v>UN</v>
          </cell>
          <cell r="D1006">
            <v>9.3651</v>
          </cell>
        </row>
        <row r="1007">
          <cell r="A1007" t="str">
            <v>001.17.03171</v>
          </cell>
          <cell r="B1007" t="str">
            <v>Fornecimento e Instalação de Condulete de Alumínio Tipo """"X"""", C/ Tampa, 1 1/4""""</v>
          </cell>
          <cell r="C1007" t="str">
            <v>UN</v>
          </cell>
          <cell r="D1007">
            <v>16.421299999999999</v>
          </cell>
        </row>
        <row r="1008">
          <cell r="A1008" t="str">
            <v>001.17.03172</v>
          </cell>
          <cell r="B1008" t="str">
            <v>Fornecimento e Instalação de Condulete de Alumínio Tipo """"X"""", C/ Tampa, 1 1/2""""</v>
          </cell>
          <cell r="C1008" t="str">
            <v>UN</v>
          </cell>
          <cell r="D1008">
            <v>23.3813</v>
          </cell>
        </row>
        <row r="1009">
          <cell r="A1009" t="str">
            <v>001.17.03173</v>
          </cell>
          <cell r="B1009" t="str">
            <v>Fornecimento e Instalação de Condulete de Alumínio Tipo """"X"""", C/ Tampa, 2""""</v>
          </cell>
          <cell r="C1009" t="str">
            <v>UN</v>
          </cell>
          <cell r="D1009">
            <v>31.321300000000001</v>
          </cell>
        </row>
        <row r="1010">
          <cell r="A1010" t="str">
            <v>001.17.03174</v>
          </cell>
          <cell r="B1010" t="str">
            <v>Fornecimento e Instalação de Condulete de Alumínio Tipo """"X"""", C/ Tampa, 2  1/2""""</v>
          </cell>
          <cell r="C1010" t="str">
            <v>UN</v>
          </cell>
          <cell r="D1010">
            <v>59.0413</v>
          </cell>
        </row>
        <row r="1011">
          <cell r="A1011" t="str">
            <v>001.17.03175</v>
          </cell>
          <cell r="B1011" t="str">
            <v>Fornecimento e Instalação de Tampa de Alumínio 1/2"""" e 3/4"""" 1 P</v>
          </cell>
          <cell r="C1011" t="str">
            <v>UN</v>
          </cell>
          <cell r="D1011">
            <v>1.7963</v>
          </cell>
        </row>
        <row r="1012">
          <cell r="A1012" t="str">
            <v>001.17.03176</v>
          </cell>
          <cell r="B1012" t="str">
            <v>Fornecimento e Instalação de Tampa de Alumínio 1/2"""" e 3/4"""" 1 P Red.</v>
          </cell>
          <cell r="C1012" t="str">
            <v>UN</v>
          </cell>
          <cell r="D1012">
            <v>1.7963</v>
          </cell>
        </row>
        <row r="1013">
          <cell r="A1013" t="str">
            <v>001.17.03177</v>
          </cell>
          <cell r="B1013" t="str">
            <v>Fornecimento e Instalação de Tampa de Alumínio 1/2"""" e 3/4"""" 1 P RJ 45</v>
          </cell>
          <cell r="C1013" t="str">
            <v>UN</v>
          </cell>
          <cell r="D1013">
            <v>1.7963</v>
          </cell>
        </row>
        <row r="1014">
          <cell r="A1014" t="str">
            <v>001.17.03178</v>
          </cell>
          <cell r="B1014" t="str">
            <v>Fornecimento e Instalação de Tampa de Alumínio 1/2"""" e 3/4"""" 2 P</v>
          </cell>
          <cell r="C1014" t="str">
            <v>UN</v>
          </cell>
          <cell r="D1014">
            <v>1.7963</v>
          </cell>
        </row>
        <row r="1015">
          <cell r="A1015" t="str">
            <v>001.17.03179</v>
          </cell>
          <cell r="B1015" t="str">
            <v>Fornecimento e Instalação de Tampa de Alumínio 1/2"""" e 3/4"""" 2 P Sep.</v>
          </cell>
          <cell r="C1015" t="str">
            <v>UN</v>
          </cell>
          <cell r="D1015">
            <v>1.7963</v>
          </cell>
        </row>
        <row r="1016">
          <cell r="A1016" t="str">
            <v>001.17.03181</v>
          </cell>
          <cell r="B1016" t="str">
            <v>Fornecimento e Instalação de Tampa de Alumínio 1/2"""" e 3/4"""" 2 P RJ 45</v>
          </cell>
          <cell r="C1016" t="str">
            <v>UN</v>
          </cell>
          <cell r="D1016">
            <v>1.7963</v>
          </cell>
        </row>
        <row r="1017">
          <cell r="A1017" t="str">
            <v>001.17.03183</v>
          </cell>
          <cell r="B1017" t="str">
            <v>Fornecimento e Instalação de Tampa de Alumínio 1/2"""" e 3/4"""" 3 P</v>
          </cell>
          <cell r="C1017" t="str">
            <v>UN</v>
          </cell>
          <cell r="D1017">
            <v>1.7963</v>
          </cell>
        </row>
        <row r="1018">
          <cell r="A1018" t="str">
            <v>001.17.03185</v>
          </cell>
          <cell r="B1018" t="str">
            <v>Fornecimento e Instalação de Tampa de Alumínio 1/2"""" e 3/4"""" Cega</v>
          </cell>
          <cell r="C1018" t="str">
            <v>UN</v>
          </cell>
          <cell r="D1018">
            <v>1.7963</v>
          </cell>
        </row>
        <row r="1019">
          <cell r="A1019" t="str">
            <v>001.17.03187</v>
          </cell>
          <cell r="B1019" t="str">
            <v>Fornecimento e Instalação de Tampa de Alumínio 1"""" 1 P</v>
          </cell>
          <cell r="C1019" t="str">
            <v>UN</v>
          </cell>
          <cell r="D1019">
            <v>2.2763</v>
          </cell>
        </row>
        <row r="1020">
          <cell r="A1020" t="str">
            <v>001.17.03189</v>
          </cell>
          <cell r="B1020" t="str">
            <v>Fornecimento e Instalação de Tampa de Alumínio 1"""" 1 P Red.</v>
          </cell>
          <cell r="C1020" t="str">
            <v>UN</v>
          </cell>
          <cell r="D1020">
            <v>2.2763</v>
          </cell>
        </row>
        <row r="1021">
          <cell r="A1021" t="str">
            <v>001.17.03191</v>
          </cell>
          <cell r="B1021" t="str">
            <v>Fornecimento e Instalação de Tampa de Alumínio 1"""" 1 P RJ 45</v>
          </cell>
          <cell r="C1021" t="str">
            <v>UN</v>
          </cell>
          <cell r="D1021">
            <v>2.2763</v>
          </cell>
        </row>
        <row r="1022">
          <cell r="A1022" t="str">
            <v>001.17.03193</v>
          </cell>
          <cell r="B1022" t="str">
            <v>Fornecimento e Instalação de Tampa de Alumínio 1"""" 2 P</v>
          </cell>
          <cell r="C1022" t="str">
            <v>UN</v>
          </cell>
          <cell r="D1022">
            <v>2.2763</v>
          </cell>
        </row>
        <row r="1023">
          <cell r="A1023" t="str">
            <v>001.17.03195</v>
          </cell>
          <cell r="B1023" t="str">
            <v>Fornecimento e Instalação de Tampa de Alumínio 1"""" 2 P Sep.</v>
          </cell>
          <cell r="C1023" t="str">
            <v>UN</v>
          </cell>
          <cell r="D1023">
            <v>2.2763</v>
          </cell>
        </row>
        <row r="1024">
          <cell r="A1024" t="str">
            <v>001.17.03197</v>
          </cell>
          <cell r="B1024" t="str">
            <v>Fornecimento e Instalação de Tampa de Alumínio 1"""" 2 P RJ 45</v>
          </cell>
          <cell r="C1024" t="str">
            <v>UN</v>
          </cell>
          <cell r="D1024">
            <v>2.2763</v>
          </cell>
        </row>
        <row r="1025">
          <cell r="A1025" t="str">
            <v>001.17.03199</v>
          </cell>
          <cell r="B1025" t="str">
            <v>Fornecimento e Instalação de Tampa de Alumínio 1"""" 3 P</v>
          </cell>
          <cell r="C1025" t="str">
            <v>UN</v>
          </cell>
          <cell r="D1025">
            <v>2.2763</v>
          </cell>
        </row>
        <row r="1026">
          <cell r="A1026" t="str">
            <v>001.17.03201</v>
          </cell>
          <cell r="B1026" t="str">
            <v>Fornecimento e Instalação de Tampa de Alumínio 1"""" Cega</v>
          </cell>
          <cell r="C1026" t="str">
            <v>UN</v>
          </cell>
          <cell r="D1026">
            <v>2.2763</v>
          </cell>
        </row>
        <row r="1027">
          <cell r="A1027" t="str">
            <v>001.17.03600</v>
          </cell>
          <cell r="B1027" t="str">
            <v>Fornecimento e instalação de caixa metálica com tampa parafusada de Embutir de 20.00x20.00x10.00 cm</v>
          </cell>
          <cell r="C1027" t="str">
            <v>UN</v>
          </cell>
          <cell r="D1027">
            <v>27.677399999999999</v>
          </cell>
        </row>
        <row r="1028">
          <cell r="A1028" t="str">
            <v>001.17.03620</v>
          </cell>
          <cell r="B1028" t="str">
            <v>Fornecimento e instalação de caixa metálica com tampa parafusada de Embutir de 25.00x25.00x12.00 cm</v>
          </cell>
          <cell r="C1028" t="str">
            <v>UN</v>
          </cell>
          <cell r="D1028">
            <v>34.0961</v>
          </cell>
        </row>
        <row r="1029">
          <cell r="A1029" t="str">
            <v>001.17.03640</v>
          </cell>
          <cell r="B1029" t="str">
            <v>Fornecimento e instalação de caixa metálica com tampa parafusada de Embutir 30.00x30.00x15.00 cm</v>
          </cell>
          <cell r="C1029" t="str">
            <v>UN</v>
          </cell>
          <cell r="D1029">
            <v>47.6509</v>
          </cell>
        </row>
        <row r="1030">
          <cell r="A1030" t="str">
            <v>001.17.03660</v>
          </cell>
          <cell r="B1030" t="str">
            <v>Fornecimento e instalação de caixa metálica com tampa parafusada de Embutir 40.00x40.00x15.00 cm</v>
          </cell>
          <cell r="C1030" t="str">
            <v>UN</v>
          </cell>
          <cell r="D1030">
            <v>71.347800000000007</v>
          </cell>
        </row>
        <row r="1031">
          <cell r="A1031" t="str">
            <v>001.17.03680</v>
          </cell>
          <cell r="B1031" t="str">
            <v>Fornecimento e instalação de caixa metálica com tampa parafusada de Embutir 50.00x50.00x15.00 cm</v>
          </cell>
          <cell r="C1031" t="str">
            <v>UN</v>
          </cell>
          <cell r="D1031">
            <v>91.437799999999996</v>
          </cell>
        </row>
        <row r="1032">
          <cell r="A1032" t="str">
            <v>001.17.03820</v>
          </cell>
          <cell r="B1032" t="str">
            <v>Fornecimento e instalação de Quadro Metálico De  80 x 60 x 25 cm C/Porta P/ Comando</v>
          </cell>
          <cell r="C1032" t="str">
            <v>UN</v>
          </cell>
          <cell r="D1032">
            <v>285.25560000000002</v>
          </cell>
        </row>
        <row r="1033">
          <cell r="A1033" t="str">
            <v>001.17.03840</v>
          </cell>
          <cell r="B1033" t="str">
            <v>Fornecimento e instalação de Quadro Metálico De  60x 60x20 cm C/Porta P/ Comando</v>
          </cell>
          <cell r="C1033" t="str">
            <v>UN</v>
          </cell>
          <cell r="D1033">
            <v>290.11869999999999</v>
          </cell>
        </row>
        <row r="1034">
          <cell r="A1034" t="str">
            <v>001.17.03850</v>
          </cell>
          <cell r="B1034" t="str">
            <v>Fornecimento e instalação de Quadro De Distribuicao P/ 01- 03 Circuitos De Sobrepor, Pvc, Eletromar ou Mesmo Padrão</v>
          </cell>
          <cell r="C1034" t="str">
            <v>UN</v>
          </cell>
          <cell r="D1034">
            <v>33.127800000000001</v>
          </cell>
        </row>
        <row r="1035">
          <cell r="A1035" t="str">
            <v>001.17.03855</v>
          </cell>
          <cell r="B1035" t="str">
            <v>Fornecimento e instalação de Quadro De Distribuicao P/ 04 - 06 Circuitos De Sobrepor, Pvc, Eletromar ou Mesmo Padrão</v>
          </cell>
          <cell r="C1035" t="str">
            <v>UN</v>
          </cell>
          <cell r="D1035">
            <v>42.2378</v>
          </cell>
        </row>
        <row r="1036">
          <cell r="A1036" t="str">
            <v>001.17.03860</v>
          </cell>
          <cell r="B1036" t="str">
            <v>Fornecimento e instalação de Quadro De Dist Embutir Metálico Com Porta P/ 06 Circuitos</v>
          </cell>
          <cell r="C1036" t="str">
            <v>UN</v>
          </cell>
          <cell r="D1036">
            <v>36.1678</v>
          </cell>
        </row>
        <row r="1037">
          <cell r="A1037" t="str">
            <v>001.17.03880</v>
          </cell>
          <cell r="B1037" t="str">
            <v>Fornecimento e instalação de Quadro De Dist Embutir Metálico Com Porta P/ 12 Circuitos</v>
          </cell>
          <cell r="C1037" t="str">
            <v>UN</v>
          </cell>
          <cell r="D1037">
            <v>46.957799999999999</v>
          </cell>
        </row>
        <row r="1038">
          <cell r="A1038" t="str">
            <v>001.17.03900</v>
          </cell>
          <cell r="B1038" t="str">
            <v>Fornecimento e instalação de Quadro De Dist Embutir Metálico Com Porta P/ 18 Circuitos</v>
          </cell>
          <cell r="C1038" t="str">
            <v>UN</v>
          </cell>
          <cell r="D1038">
            <v>85.844800000000006</v>
          </cell>
        </row>
        <row r="1039">
          <cell r="A1039" t="str">
            <v>001.17.03920</v>
          </cell>
          <cell r="B1039" t="str">
            <v>Fornecimento e instalação de Quadro De Dist Tripolar Embutir C/ Barramento Com Porta 20 Circuitos 100 A</v>
          </cell>
          <cell r="C1039" t="str">
            <v>UN</v>
          </cell>
          <cell r="D1039">
            <v>134.12479999999999</v>
          </cell>
        </row>
        <row r="1040">
          <cell r="A1040" t="str">
            <v>001.17.03980</v>
          </cell>
          <cell r="B1040" t="str">
            <v>Fornecimento e instalação de Quadro De Dist Tripolar Embutir C/ Barramento Com Porta 24 Circuitos 100 A</v>
          </cell>
          <cell r="C1040" t="str">
            <v>UN</v>
          </cell>
          <cell r="D1040">
            <v>183.55170000000001</v>
          </cell>
        </row>
        <row r="1041">
          <cell r="A1041" t="str">
            <v>001.17.04000</v>
          </cell>
          <cell r="B1041" t="str">
            <v>Fornecimento e instalação de Quadro De Dist Tripolar Embutir C/ Barramento Com Porta 40 Circuitos 100 A</v>
          </cell>
          <cell r="C1041" t="str">
            <v>UN</v>
          </cell>
          <cell r="D1041">
            <v>418.18869999999998</v>
          </cell>
        </row>
        <row r="1042">
          <cell r="A1042" t="str">
            <v>001.17.04020</v>
          </cell>
          <cell r="B1042" t="str">
            <v>Fornecimento e instalação de Quadro De Dist Tripolar Embutir C/ Barramento Com Porta 50 Circuitos 100 A</v>
          </cell>
          <cell r="C1042" t="str">
            <v>UN</v>
          </cell>
          <cell r="D1042">
            <v>570.69560000000001</v>
          </cell>
        </row>
        <row r="1043">
          <cell r="A1043" t="str">
            <v>001.17.04060</v>
          </cell>
          <cell r="B1043" t="str">
            <v>Fornecimento e instalação de Quadro De Dist Tripolar Embutir C/ Barramento Com Porta 32 Circuitos 100 A</v>
          </cell>
          <cell r="C1043" t="str">
            <v>UN</v>
          </cell>
          <cell r="D1043">
            <v>197.90170000000001</v>
          </cell>
        </row>
        <row r="1044">
          <cell r="A1044" t="str">
            <v>001.17.04200</v>
          </cell>
          <cell r="B1044" t="str">
            <v>Fornecimento e Instalação de Disjuntor monofásico EL 10A da marca Eletromar ou Mesmo Padrão (UL)</v>
          </cell>
          <cell r="C1044" t="str">
            <v>UN</v>
          </cell>
          <cell r="D1044">
            <v>6.3827999999999996</v>
          </cell>
        </row>
        <row r="1045">
          <cell r="A1045" t="str">
            <v>001.17.04202</v>
          </cell>
          <cell r="B1045" t="str">
            <v>Fornecimento e Instalação de Disjuntor monofásico EL 15A da marca Eletromar ou Mesmo Padrão (UL)</v>
          </cell>
          <cell r="C1045" t="str">
            <v>UN</v>
          </cell>
          <cell r="D1045">
            <v>6.5027999999999997</v>
          </cell>
        </row>
        <row r="1046">
          <cell r="A1046" t="str">
            <v>001.17.04203</v>
          </cell>
          <cell r="B1046" t="str">
            <v>Fornecimento e Instalação de Disjuntor monofásico EL 20A da marca Eletromar ou Mesmo Padrão (UL)</v>
          </cell>
          <cell r="C1046" t="str">
            <v>UN</v>
          </cell>
          <cell r="D1046">
            <v>6.4518000000000004</v>
          </cell>
        </row>
        <row r="1047">
          <cell r="A1047" t="str">
            <v>001.17.04204</v>
          </cell>
          <cell r="B1047" t="str">
            <v>Fornecimento e Instalação de Disjuntor monofásico EL 25A da marca Eletromar ou Mesmo Padrão (UL)</v>
          </cell>
          <cell r="C1047" t="str">
            <v>UN</v>
          </cell>
          <cell r="D1047">
            <v>6.4518000000000004</v>
          </cell>
        </row>
        <row r="1048">
          <cell r="A1048" t="str">
            <v>001.17.04205</v>
          </cell>
          <cell r="B1048" t="str">
            <v>Fornecimento e Instalação de Disjuntor monofásico EL 30A da marca Eletromar ou Mesmo Padrão (UL)</v>
          </cell>
          <cell r="C1048" t="str">
            <v>UN</v>
          </cell>
          <cell r="D1048">
            <v>6.4428000000000001</v>
          </cell>
        </row>
        <row r="1049">
          <cell r="A1049" t="str">
            <v>001.17.04206</v>
          </cell>
          <cell r="B1049" t="str">
            <v>Fornecimento e Instalação de Disjuntor monofásico EL 35A da marca Eletromar ou Mesmo Padrão (UL)</v>
          </cell>
          <cell r="C1049" t="str">
            <v>UN</v>
          </cell>
          <cell r="D1049">
            <v>9.8287999999999993</v>
          </cell>
        </row>
        <row r="1050">
          <cell r="A1050" t="str">
            <v>001.17.04207</v>
          </cell>
          <cell r="B1050" t="str">
            <v>Fornecimento e Instalação de Disjuntor monofásico EL 40A da marca Eletromar ou Mesmo Padrão (UL)</v>
          </cell>
          <cell r="C1050" t="str">
            <v>UN</v>
          </cell>
          <cell r="D1050">
            <v>9.7338000000000005</v>
          </cell>
        </row>
        <row r="1051">
          <cell r="A1051" t="str">
            <v>001.17.04208</v>
          </cell>
          <cell r="B1051" t="str">
            <v>Fornecimento e Instalação de Disjuntor monofásico EL 50A da marca Eletromar ou Mesmo Padrão (UL)</v>
          </cell>
          <cell r="C1051" t="str">
            <v>UN</v>
          </cell>
          <cell r="D1051">
            <v>9.0527999999999995</v>
          </cell>
        </row>
        <row r="1052">
          <cell r="A1052" t="str">
            <v>001.17.04210</v>
          </cell>
          <cell r="B1052" t="str">
            <v>Fornecimento e Instalação de Disjuntor monofásico EL 60A da marca Eletromar ou Mesmo Padrão (UL)</v>
          </cell>
          <cell r="C1052" t="str">
            <v>UN</v>
          </cell>
          <cell r="D1052">
            <v>14.152799999999999</v>
          </cell>
        </row>
        <row r="1053">
          <cell r="A1053" t="str">
            <v>001.17.04212</v>
          </cell>
          <cell r="B1053" t="str">
            <v>Fornecimento e Instalação de Disjuntor monofásico EL 70A da marca Eletromar ou Mesmo Padrão (UL)</v>
          </cell>
          <cell r="C1053" t="str">
            <v>UN</v>
          </cell>
          <cell r="D1053">
            <v>14.152799999999999</v>
          </cell>
        </row>
        <row r="1054">
          <cell r="A1054" t="str">
            <v>001.17.04214</v>
          </cell>
          <cell r="B1054" t="str">
            <v>Fornecimento e Instalação de Disjuntor bifásico EL 10A da marca Eletromar ou Mesmo Padrão (UL)</v>
          </cell>
          <cell r="C1054" t="str">
            <v>UN</v>
          </cell>
          <cell r="D1054">
            <v>32.344799999999999</v>
          </cell>
        </row>
        <row r="1055">
          <cell r="A1055" t="str">
            <v>001.17.04216</v>
          </cell>
          <cell r="B1055" t="str">
            <v>Fornecimento e Instalação de Disjuntor bifásico EL 15A da marca Eletromar ou Mesmo Padrão (UL)</v>
          </cell>
          <cell r="C1055" t="str">
            <v>UN</v>
          </cell>
          <cell r="D1055">
            <v>30.945799999999998</v>
          </cell>
        </row>
        <row r="1056">
          <cell r="A1056" t="str">
            <v>001.17.04218</v>
          </cell>
          <cell r="B1056" t="str">
            <v>Fornecimento e Instalação de Disjuntor bifásico EL 20A da marca Eletromar ou Mesmo Padrão (UL)</v>
          </cell>
          <cell r="C1056" t="str">
            <v>UN</v>
          </cell>
          <cell r="D1056">
            <v>30.945799999999998</v>
          </cell>
        </row>
        <row r="1057">
          <cell r="A1057" t="str">
            <v>001.17.04220</v>
          </cell>
          <cell r="B1057" t="str">
            <v>Fornecimento e Instalação de Disjuntor bifásico EL 25A da marca Eletromar ou Mesmo Padrão (UL)</v>
          </cell>
          <cell r="C1057" t="str">
            <v>UN</v>
          </cell>
          <cell r="D1057">
            <v>30.945799999999998</v>
          </cell>
        </row>
        <row r="1058">
          <cell r="A1058" t="str">
            <v>001.17.04222</v>
          </cell>
          <cell r="B1058" t="str">
            <v>Fornecimento e Instalação de Disjuntor bifásico EL 30A da marca Eletromar ou Mesmo Padrão (UL)</v>
          </cell>
          <cell r="C1058" t="str">
            <v>UN</v>
          </cell>
          <cell r="D1058">
            <v>30.945799999999998</v>
          </cell>
        </row>
        <row r="1059">
          <cell r="A1059" t="str">
            <v>001.17.04224</v>
          </cell>
          <cell r="B1059" t="str">
            <v>Fornecimento e Instalação de Disjuntor bifásico EL 35A da marca Eletromar ou Mesmo Padrão (UL)</v>
          </cell>
          <cell r="C1059" t="str">
            <v>UN</v>
          </cell>
          <cell r="D1059">
            <v>32.344799999999999</v>
          </cell>
        </row>
        <row r="1060">
          <cell r="A1060" t="str">
            <v>001.17.04226</v>
          </cell>
          <cell r="B1060" t="str">
            <v>Fornecimento e Instalação de Disjuntor bifásico EL 40A da marca Eletromar ou Mesmo Padrão (UL)</v>
          </cell>
          <cell r="C1060" t="str">
            <v>UN</v>
          </cell>
          <cell r="D1060">
            <v>32.344799999999999</v>
          </cell>
        </row>
        <row r="1061">
          <cell r="A1061" t="str">
            <v>001.17.04228</v>
          </cell>
          <cell r="B1061" t="str">
            <v>Fornecimento e Instalação de Disjuntor bifásico EL 50A da marca Eletromar ou Mesmo Padrão (UL))</v>
          </cell>
          <cell r="C1061" t="str">
            <v>UN</v>
          </cell>
          <cell r="D1061">
            <v>32.344799999999999</v>
          </cell>
        </row>
        <row r="1062">
          <cell r="A1062" t="str">
            <v>001.17.04230</v>
          </cell>
          <cell r="B1062" t="str">
            <v>Fornecimento e Instalação de Disjuntor bifásico EL 60A da marca Eletromar ou Mesmo Padrão (UL)</v>
          </cell>
          <cell r="C1062" t="str">
            <v>UN</v>
          </cell>
          <cell r="D1062">
            <v>46.3628</v>
          </cell>
        </row>
        <row r="1063">
          <cell r="A1063" t="str">
            <v>001.17.04231</v>
          </cell>
          <cell r="B1063" t="str">
            <v>Fornecimento e Instalação de Disjuntor bifásico EL 70A da marca Eletromar ou Mesmo Padrão (UL)</v>
          </cell>
          <cell r="C1063" t="str">
            <v>UN</v>
          </cell>
          <cell r="D1063">
            <v>47.0608</v>
          </cell>
        </row>
        <row r="1064">
          <cell r="A1064" t="str">
            <v>001.17.04232</v>
          </cell>
          <cell r="B1064" t="str">
            <v>Fornecimento e Instalação de Disjuntor bifásico EL 90A da marca Eletromar ou Mesmo Padrão (UL)</v>
          </cell>
          <cell r="C1064" t="str">
            <v>UN</v>
          </cell>
          <cell r="D1064">
            <v>47.0608</v>
          </cell>
        </row>
        <row r="1065">
          <cell r="A1065" t="str">
            <v>001.17.04233</v>
          </cell>
          <cell r="B1065" t="str">
            <v>Fornecimento e Instalação de Disjuntor bifásico EL 100A da marca Eletromar ou Mesmo Padrão (UL)</v>
          </cell>
          <cell r="C1065" t="str">
            <v>UN</v>
          </cell>
          <cell r="D1065">
            <v>46.3628</v>
          </cell>
        </row>
        <row r="1066">
          <cell r="A1066" t="str">
            <v>001.17.04234</v>
          </cell>
          <cell r="B1066" t="str">
            <v>Fornecimento e Instalação de Disjuntor trifásico EL 10A  C da marca Eletromar ou Mesmo Padrão (UL)</v>
          </cell>
          <cell r="C1066" t="str">
            <v>UN</v>
          </cell>
          <cell r="D1066">
            <v>37.5886</v>
          </cell>
        </row>
        <row r="1067">
          <cell r="A1067" t="str">
            <v>001.17.04235</v>
          </cell>
          <cell r="B1067" t="str">
            <v>Fornecimento e Instalação de Disjuntor trifásico EL 15A  C da marca Eletromar ou Mesmo Padrão (UL)</v>
          </cell>
          <cell r="C1067" t="str">
            <v>UN</v>
          </cell>
          <cell r="D1067">
            <v>38.156599999999997</v>
          </cell>
        </row>
        <row r="1068">
          <cell r="A1068" t="str">
            <v>001.17.04236</v>
          </cell>
          <cell r="B1068" t="str">
            <v>Fornecimento e Instalação de Disjuntor trifásico EL 20A  C da marca Eletromar ou Mesmo Padrão (UL)</v>
          </cell>
          <cell r="C1068" t="str">
            <v>UN</v>
          </cell>
          <cell r="D1068">
            <v>36.9026</v>
          </cell>
        </row>
        <row r="1069">
          <cell r="A1069" t="str">
            <v>001.17.04237</v>
          </cell>
          <cell r="B1069" t="str">
            <v>Fornecimento e Instalação de Disjuntor trifásico EL 25A  C da marca Eletromar ou Mesmo Padrão (UL)</v>
          </cell>
          <cell r="C1069" t="str">
            <v>UN</v>
          </cell>
          <cell r="D1069">
            <v>37.0396</v>
          </cell>
        </row>
        <row r="1070">
          <cell r="A1070" t="str">
            <v>001.17.04238</v>
          </cell>
          <cell r="B1070" t="str">
            <v>Fornecimento e Instalação de Disjuntor trifásico EL 30A  C da marca Eletromar ou Mesmo Padrão (UL)</v>
          </cell>
          <cell r="C1070" t="str">
            <v>UN</v>
          </cell>
          <cell r="D1070">
            <v>37.459600000000002</v>
          </cell>
        </row>
        <row r="1071">
          <cell r="A1071" t="str">
            <v>001.17.04239</v>
          </cell>
          <cell r="B1071" t="str">
            <v>Fornecimento e Instalação de Disjuntor trifásico EL 35A  C da marca Eletromar ou Mesmo Padrão (UL)</v>
          </cell>
          <cell r="C1071" t="str">
            <v>UN</v>
          </cell>
          <cell r="D1071">
            <v>36.9026</v>
          </cell>
        </row>
        <row r="1072">
          <cell r="A1072" t="str">
            <v>001.17.04240</v>
          </cell>
          <cell r="B1072" t="str">
            <v>Fornecimento e Instalação de Disjuntor trifásico EL 40A  C da marca Eletromar ou Mesmo Padrão (UL)</v>
          </cell>
          <cell r="C1072" t="str">
            <v>UN</v>
          </cell>
          <cell r="D1072">
            <v>38.098599999999998</v>
          </cell>
        </row>
        <row r="1073">
          <cell r="A1073" t="str">
            <v>001.17.04241</v>
          </cell>
          <cell r="B1073" t="str">
            <v>Fornecimento e Instalação de Disjuntor trifásico EL 50A  C da marca Eletromar ou Mesmo Padrão (UL)</v>
          </cell>
          <cell r="C1073" t="str">
            <v>UN</v>
          </cell>
          <cell r="D1073">
            <v>38.818600000000004</v>
          </cell>
        </row>
        <row r="1074">
          <cell r="A1074" t="str">
            <v>001.17.04242</v>
          </cell>
          <cell r="B1074" t="str">
            <v>Fornecimento e Instalação de Disjuntor trifásico EL 60A  C da marca Eletromar ou Mesmo Padrão (UL)</v>
          </cell>
          <cell r="C1074" t="str">
            <v>UN</v>
          </cell>
          <cell r="D1074">
            <v>56.241599999999998</v>
          </cell>
        </row>
        <row r="1075">
          <cell r="A1075" t="str">
            <v>001.17.04243</v>
          </cell>
          <cell r="B1075" t="str">
            <v>Fornecimento e Instalação de Disjuntor trifásico EL 70A  C da marca Eletromar ou Mesmo Padrão (UL)</v>
          </cell>
          <cell r="C1075" t="str">
            <v>UN</v>
          </cell>
          <cell r="D1075">
            <v>56.241599999999998</v>
          </cell>
        </row>
        <row r="1076">
          <cell r="A1076" t="str">
            <v>001.17.04244</v>
          </cell>
          <cell r="B1076" t="str">
            <v>Fornecimento e Instalação de Disjuntor trifásico EL 90A  C da marca Eletromar ou Mesmo Padrão (UL)</v>
          </cell>
          <cell r="C1076" t="str">
            <v>UN</v>
          </cell>
          <cell r="D1076">
            <v>56.241599999999998</v>
          </cell>
        </row>
        <row r="1077">
          <cell r="A1077" t="str">
            <v>001.17.04245</v>
          </cell>
          <cell r="B1077" t="str">
            <v>Fornecimento e Instalação de Disjuntor trifásico EL 100A  C da marca Eletromar ou Mesmo Padrão (UL)</v>
          </cell>
          <cell r="C1077" t="str">
            <v>UN</v>
          </cell>
          <cell r="D1077">
            <v>56.241599999999998</v>
          </cell>
        </row>
        <row r="1078">
          <cell r="A1078" t="str">
            <v>001.17.04246</v>
          </cell>
          <cell r="B1078" t="str">
            <v>Fornecimento e Instalação de Disjuntor trifásico EL 120A  CA da marca Eletromar ou Mesmo Padrão (UL)</v>
          </cell>
          <cell r="C1078" t="str">
            <v>UN</v>
          </cell>
          <cell r="D1078">
            <v>168.3416</v>
          </cell>
        </row>
        <row r="1079">
          <cell r="A1079" t="str">
            <v>001.17.04247</v>
          </cell>
          <cell r="B1079" t="str">
            <v>Fornecimento e Instalação de Disjuntor trifásico EL 125A  CA da marca Eletromar ou Mesmo Padrão (UL)</v>
          </cell>
          <cell r="C1079" t="str">
            <v>UN</v>
          </cell>
          <cell r="D1079">
            <v>166.66159999999999</v>
          </cell>
        </row>
        <row r="1080">
          <cell r="A1080" t="str">
            <v>001.17.04248</v>
          </cell>
          <cell r="B1080" t="str">
            <v>Fornecimento e Instalação de Disjuntor trifásico EL 150A  CA da marca Eletromar ou Mesmo Padrão (UL)</v>
          </cell>
          <cell r="C1080" t="str">
            <v>UN</v>
          </cell>
          <cell r="D1080">
            <v>157.05160000000001</v>
          </cell>
        </row>
        <row r="1081">
          <cell r="A1081" t="str">
            <v>001.17.04249</v>
          </cell>
          <cell r="B1081" t="str">
            <v>Fornecimento e Instalação de Disjuntor trifásico EL 175A  CA da marca Eletromar ou Mesmo Padrão (UL)</v>
          </cell>
          <cell r="C1081" t="str">
            <v>UN</v>
          </cell>
          <cell r="D1081">
            <v>157.05160000000001</v>
          </cell>
        </row>
        <row r="1082">
          <cell r="A1082" t="str">
            <v>001.17.04250</v>
          </cell>
          <cell r="B1082" t="str">
            <v>Fornecimento e Instalação de Disjuntor trifásico EL 200A  CA da marca Eletromar ou Mesmo Padrão (UL)</v>
          </cell>
          <cell r="C1082" t="str">
            <v>UN</v>
          </cell>
          <cell r="D1082">
            <v>157.05160000000001</v>
          </cell>
        </row>
        <row r="1083">
          <cell r="A1083" t="str">
            <v>001.17.04251</v>
          </cell>
          <cell r="B1083" t="str">
            <v>Fornecimento e Instalação de Disjuntor trifásico EL 225A  CA da marca Eletromar ou Mesmo Padrão (UL)</v>
          </cell>
          <cell r="C1083" t="str">
            <v>UN</v>
          </cell>
          <cell r="D1083">
            <v>166.66159999999999</v>
          </cell>
        </row>
        <row r="1084">
          <cell r="A1084" t="str">
            <v>001.17.04252</v>
          </cell>
          <cell r="B1084" t="str">
            <v>Fornecimento e Instalação de Disjuntor trifásico EL 250A  CA da marca Eletromar ou Mesmo Padrão (UL)</v>
          </cell>
          <cell r="C1084" t="str">
            <v>UN</v>
          </cell>
          <cell r="D1084">
            <v>435.9076</v>
          </cell>
        </row>
        <row r="1085">
          <cell r="A1085" t="str">
            <v>001.17.04253</v>
          </cell>
          <cell r="B1085" t="str">
            <v>Fornecimento e Instalação de Disjuntor trifásico EL 300A  KI da marca Eletromar ou Mesmo Padrão (UL)</v>
          </cell>
          <cell r="C1085" t="str">
            <v>UN</v>
          </cell>
          <cell r="D1085">
            <v>1739.0686000000001</v>
          </cell>
        </row>
        <row r="1086">
          <cell r="A1086" t="str">
            <v>001.17.04254</v>
          </cell>
          <cell r="B1086" t="str">
            <v>Fornecimento e Instalação de Disjuntor trifásico EL 350A  KI da marca Eletromar ou Mesmo Padrão (UL)</v>
          </cell>
          <cell r="C1086" t="str">
            <v>UN</v>
          </cell>
          <cell r="D1086">
            <v>1739.0686000000001</v>
          </cell>
        </row>
        <row r="1087">
          <cell r="A1087" t="str">
            <v>001.17.04255</v>
          </cell>
          <cell r="B1087" t="str">
            <v>Fornecimento e Instalação de Disjuntor trifásico EL 400A  KI da marca Eletromar ou Mesmo Padrão (UL)</v>
          </cell>
          <cell r="C1087" t="str">
            <v>UN</v>
          </cell>
          <cell r="D1087">
            <v>1657.1786</v>
          </cell>
        </row>
        <row r="1088">
          <cell r="A1088" t="str">
            <v>001.17.04256</v>
          </cell>
          <cell r="B1088" t="str">
            <v>Fornecimento e Instalação de Disjuntor trifásico EL 500A  LI da marca Eletromar ou Mesmo Padrão (UL)</v>
          </cell>
          <cell r="C1088" t="str">
            <v>UN</v>
          </cell>
          <cell r="D1088">
            <v>2994.7356</v>
          </cell>
        </row>
        <row r="1089">
          <cell r="A1089" t="str">
            <v>001.17.04257</v>
          </cell>
          <cell r="B1089" t="str">
            <v>Fornecimento e Instalação de Disjuntor trifásico EL 600A  LI da marca Eletromar ou Mesmo Padrão (UL)</v>
          </cell>
          <cell r="C1089" t="str">
            <v>UN</v>
          </cell>
          <cell r="D1089">
            <v>2994.7356</v>
          </cell>
        </row>
        <row r="1090">
          <cell r="A1090" t="str">
            <v>001.17.04258</v>
          </cell>
          <cell r="B1090" t="str">
            <v>Fornecimento e Instalação de Disjuntor trifásico EL 630A  LI da marca Eletromar ou Mesmo Padrão (UL)</v>
          </cell>
          <cell r="C1090" t="str">
            <v>UN</v>
          </cell>
          <cell r="D1090">
            <v>2994.7356</v>
          </cell>
        </row>
        <row r="1091">
          <cell r="A1091" t="str">
            <v>001.17.04259</v>
          </cell>
          <cell r="B1091" t="str">
            <v>Fornecimento e Instalação de Disjuntor trifásico EL 700A  LI da marca Eletromar ou Mesmo Padrão (UL)</v>
          </cell>
          <cell r="C1091" t="str">
            <v>UN</v>
          </cell>
          <cell r="D1091">
            <v>5358.4516000000003</v>
          </cell>
        </row>
        <row r="1092">
          <cell r="A1092" t="str">
            <v>001.17.04260</v>
          </cell>
          <cell r="B1092" t="str">
            <v>Fornecimento e Instalação de Disjuntor trifásico EL 800A  LI da marca Eletromar ou Mesmo Padrão (UL)</v>
          </cell>
          <cell r="C1092" t="str">
            <v>UN</v>
          </cell>
          <cell r="D1092">
            <v>5358.4516000000003</v>
          </cell>
        </row>
        <row r="1093">
          <cell r="A1093" t="str">
            <v>001.17.04261</v>
          </cell>
          <cell r="B1093" t="str">
            <v>Fornecimento e Instalação de Disjuntor mini monopolar 6A B da marca Siemens ou Mesmo Padrão (DIN)</v>
          </cell>
          <cell r="C1093" t="str">
            <v>UN</v>
          </cell>
          <cell r="D1093">
            <v>24.9558</v>
          </cell>
        </row>
        <row r="1094">
          <cell r="A1094" t="str">
            <v>001.17.04263</v>
          </cell>
          <cell r="B1094" t="str">
            <v>Fornecimento e Instalação de Disjuntor mini monopolar 25A B da marca Siemens ou Mesmo Padrão (DIN)</v>
          </cell>
          <cell r="C1094" t="str">
            <v>UN</v>
          </cell>
          <cell r="D1094">
            <v>8.4428000000000001</v>
          </cell>
        </row>
        <row r="1095">
          <cell r="A1095" t="str">
            <v>001.17.04265</v>
          </cell>
          <cell r="B1095" t="str">
            <v>Fornecimento e Instalação de Disjuntor mini monopolar 32A B da marca Siemens ou Mesmo Padrão (DIN)</v>
          </cell>
          <cell r="C1095" t="str">
            <v>UN</v>
          </cell>
          <cell r="D1095">
            <v>8.5578000000000003</v>
          </cell>
        </row>
        <row r="1096">
          <cell r="A1096" t="str">
            <v>001.17.04267</v>
          </cell>
          <cell r="B1096" t="str">
            <v>Fornecimento e Instalação de Disjuntor mini bipolar 6A C da marca Siemens ou Mesmo Padrão (DIN)</v>
          </cell>
          <cell r="C1096" t="str">
            <v>UN</v>
          </cell>
          <cell r="D1096">
            <v>97.156800000000004</v>
          </cell>
        </row>
        <row r="1097">
          <cell r="A1097" t="str">
            <v>001.17.04269</v>
          </cell>
          <cell r="B1097" t="str">
            <v>Fornecimento e Instalação de Disjuntor mini bipolar 10A C da marca Siemens ou Mesmo Padrão (DIN)</v>
          </cell>
          <cell r="C1097" t="str">
            <v>UN</v>
          </cell>
          <cell r="D1097">
            <v>54.020800000000001</v>
          </cell>
        </row>
        <row r="1098">
          <cell r="A1098" t="str">
            <v>001.17.04271</v>
          </cell>
          <cell r="B1098" t="str">
            <v>Fornecimento e Instalação de Disjuntor mini bipolar 16A C da marca Siemens ou Mesmo Padrão (DIN)</v>
          </cell>
          <cell r="C1098" t="str">
            <v>UN</v>
          </cell>
          <cell r="D1098">
            <v>53.877800000000001</v>
          </cell>
        </row>
        <row r="1099">
          <cell r="A1099" t="str">
            <v>001.17.04273</v>
          </cell>
          <cell r="B1099" t="str">
            <v>Fornecimento e Instalação de Disjuntor mini bipolar 20A C da marca Siemens ou Mesmo Padrão (DIN)</v>
          </cell>
          <cell r="C1099" t="str">
            <v>UN</v>
          </cell>
          <cell r="D1099">
            <v>54.020800000000001</v>
          </cell>
        </row>
        <row r="1100">
          <cell r="A1100" t="str">
            <v>001.17.04275</v>
          </cell>
          <cell r="B1100" t="str">
            <v>Fornecimento e Instalação de Disjuntor mini bipolar 32A C da marca Siemens ou Mesmo Padrão (DIN)</v>
          </cell>
          <cell r="C1100" t="str">
            <v>UN</v>
          </cell>
          <cell r="D1100">
            <v>54.020800000000001</v>
          </cell>
        </row>
        <row r="1101">
          <cell r="A1101" t="str">
            <v>001.17.04277</v>
          </cell>
          <cell r="B1101" t="str">
            <v>Fornecimento e Instalação de Disjuntor mini bipolar 63A C da marca Siemens ou Mesmo Padrão (DIN)</v>
          </cell>
          <cell r="C1101" t="str">
            <v>UN</v>
          </cell>
          <cell r="D1101">
            <v>75.750799999999998</v>
          </cell>
        </row>
        <row r="1102">
          <cell r="A1102" t="str">
            <v>001.17.04279</v>
          </cell>
          <cell r="B1102" t="str">
            <v>Fornecimento e Instalação de Disjuntor mini bipolar 80A C da marca Siemens ou Mesmo Padrão (DIN)</v>
          </cell>
          <cell r="C1102" t="str">
            <v>UN</v>
          </cell>
          <cell r="D1102">
            <v>75.750799999999998</v>
          </cell>
        </row>
        <row r="1103">
          <cell r="A1103" t="str">
            <v>001.17.04281</v>
          </cell>
          <cell r="B1103" t="str">
            <v>Fornecimento e Instalação de Disjuntor mini bipolar 2A C da marca Siemens ou Mesmo Padrão (DIN)</v>
          </cell>
          <cell r="C1103" t="str">
            <v>UN</v>
          </cell>
          <cell r="D1103">
            <v>97.156800000000004</v>
          </cell>
        </row>
        <row r="1104">
          <cell r="A1104" t="str">
            <v>001.17.04283</v>
          </cell>
          <cell r="B1104" t="str">
            <v>Fornecimento e Instalação de Disjuntor mini tripolar G 13A C da marca Siemens ou Mesmo Padrão (DIN)</v>
          </cell>
          <cell r="C1104" t="str">
            <v>UN</v>
          </cell>
          <cell r="D1104">
            <v>60.380600000000001</v>
          </cell>
        </row>
        <row r="1105">
          <cell r="A1105" t="str">
            <v>001.17.04285</v>
          </cell>
          <cell r="B1105" t="str">
            <v>Fornecimento e Instalação de Disjuntor mini tripolar G 25A C da marca Siemens ou Mesmo Padrão (DIN)</v>
          </cell>
          <cell r="C1105" t="str">
            <v>UN</v>
          </cell>
          <cell r="D1105">
            <v>60.380600000000001</v>
          </cell>
        </row>
        <row r="1106">
          <cell r="A1106" t="str">
            <v>001.17.04287</v>
          </cell>
          <cell r="B1106" t="str">
            <v>Fornecimento e Instalação de Disjuntor mini tripolar G 32A C da marca Siemens ou Mesmo Padrão (DIN)</v>
          </cell>
          <cell r="C1106" t="str">
            <v>UN</v>
          </cell>
          <cell r="D1106">
            <v>60.380600000000001</v>
          </cell>
        </row>
        <row r="1107">
          <cell r="A1107" t="str">
            <v>001.17.04289</v>
          </cell>
          <cell r="B1107" t="str">
            <v>Fornecimento e Instalação de Disjuntor mini tripolar G 40A C da marca Siemens ou Mesmo Padrão (DIN)</v>
          </cell>
          <cell r="C1107" t="str">
            <v>UN</v>
          </cell>
          <cell r="D1107">
            <v>60.380600000000001</v>
          </cell>
        </row>
        <row r="1108">
          <cell r="A1108" t="str">
            <v>001.17.04291</v>
          </cell>
          <cell r="B1108" t="str">
            <v>Fornecimento e Instalação de Disjuntor mini tripolar G 70A C da marca Siemens ou Mesmo Padrão (DIN)</v>
          </cell>
          <cell r="C1108" t="str">
            <v>UN</v>
          </cell>
          <cell r="D1108">
            <v>86.239599999999996</v>
          </cell>
        </row>
        <row r="1109">
          <cell r="A1109" t="str">
            <v>001.17.04293</v>
          </cell>
          <cell r="B1109" t="str">
            <v>Fornecimento e Instalação de Disjuntor mini tripolar G 80A C da marca Siemens ou Mesmo Padrão (DIN)</v>
          </cell>
          <cell r="C1109" t="str">
            <v>UN</v>
          </cell>
          <cell r="D1109">
            <v>86.239599999999996</v>
          </cell>
        </row>
        <row r="1110">
          <cell r="A1110" t="str">
            <v>001.17.04300</v>
          </cell>
          <cell r="B1110" t="str">
            <v>Fornecimento e Instalação de Interruptor Simples de embutir 1 tecla 10 A - 250V com espelho para caixa 4x2"""""""", Linha Popular</v>
          </cell>
          <cell r="C1110" t="str">
            <v>CJ</v>
          </cell>
          <cell r="D1110">
            <v>4.8750999999999998</v>
          </cell>
        </row>
        <row r="1111">
          <cell r="A1111" t="str">
            <v>001.17.04302</v>
          </cell>
          <cell r="B1111" t="str">
            <v>Fornecimento e Instalação de Interruptor Simples de Embutir 2 teclas 10 A - 250V com espelho para caixa 4x2"""""""", Linha Popular</v>
          </cell>
          <cell r="C1111" t="str">
            <v>CJ</v>
          </cell>
          <cell r="D1111">
            <v>7.0251000000000001</v>
          </cell>
        </row>
        <row r="1112">
          <cell r="A1112" t="str">
            <v>001.17.04304</v>
          </cell>
          <cell r="B1112" t="str">
            <v>Fornecimento e Instalação de Interruptor Simples de Embutir 3 teclas 10 A - 250V com espelho para caixa 4x2"""""""", Linha Popular</v>
          </cell>
          <cell r="C1112" t="str">
            <v>CJ</v>
          </cell>
          <cell r="D1112">
            <v>9.1651000000000007</v>
          </cell>
        </row>
        <row r="1113">
          <cell r="A1113" t="str">
            <v>001.17.04310</v>
          </cell>
          <cell r="B1113" t="str">
            <v>Fornecimento e Instalação de Interruptor Paralelo de Embutir 1 tecla 10 A - 250V com espelho para caixa 4x2"""""""", Linha Popular</v>
          </cell>
          <cell r="C1113" t="str">
            <v>CJ</v>
          </cell>
          <cell r="D1113">
            <v>5.6051000000000002</v>
          </cell>
        </row>
        <row r="1114">
          <cell r="A1114" t="str">
            <v>001.17.04312</v>
          </cell>
          <cell r="B1114" t="str">
            <v>Fornecimento e Instalação de Interruptor Paralelo de Embutir 2 teclas 10 A - 250V com espelho para caixa 4x2"""""""", Linha Popular</v>
          </cell>
          <cell r="C1114" t="str">
            <v>CJ</v>
          </cell>
          <cell r="D1114">
            <v>8.4750999999999994</v>
          </cell>
        </row>
        <row r="1115">
          <cell r="A1115" t="str">
            <v>001.17.04314</v>
          </cell>
          <cell r="B1115" t="str">
            <v>Fornecimento e Instalação de Interruptor Paralelo 3 teclas de Embutir 10 A - 250V com espelho para caixa 4x2"""""""", Linha Popular</v>
          </cell>
          <cell r="C1115" t="str">
            <v>CJ</v>
          </cell>
          <cell r="D1115">
            <v>11.805099999999999</v>
          </cell>
        </row>
        <row r="1116">
          <cell r="A1116" t="str">
            <v>001.17.04316</v>
          </cell>
          <cell r="B1116" t="str">
            <v>Fornecimento e Instalação de Conjunto de Interruptor Simples e Tomada 2P universal de Embutir 10 A - 250V com espelho para caixa 4x2"""""""", Linha Popular</v>
          </cell>
          <cell r="C1116" t="str">
            <v>CJ</v>
          </cell>
          <cell r="D1116">
            <v>7.2651000000000003</v>
          </cell>
        </row>
        <row r="1117">
          <cell r="A1117" t="str">
            <v>001.17.04320</v>
          </cell>
          <cell r="B1117" t="str">
            <v>Fornecimento e Instalação de Conjunto de Interruptor Paralelo e Tomada 2P universal de Embutir 10 A - 250V com espelho para caixa 4x2"""""""", Linha Popular</v>
          </cell>
          <cell r="C1117" t="str">
            <v>CJ</v>
          </cell>
          <cell r="D1117">
            <v>8.0650999999999993</v>
          </cell>
        </row>
        <row r="1118">
          <cell r="A1118" t="str">
            <v>001.17.04324</v>
          </cell>
          <cell r="B1118" t="str">
            <v>Fornecimento e Instalação de Interruptor Bipolar de Embutir 25 A - 250V com espelho para caixa 4x2"""""""", Linha Popular</v>
          </cell>
          <cell r="C1118" t="str">
            <v>CJ</v>
          </cell>
          <cell r="D1118">
            <v>35.7851</v>
          </cell>
        </row>
        <row r="1119">
          <cell r="A1119" t="str">
            <v>001.17.04326</v>
          </cell>
          <cell r="B1119" t="str">
            <v>Fornecimento e Instalação de Tomada  2P universal de Embutir 10 A - 250V com espelho para caixa 4x2"""""""", Linha Popular</v>
          </cell>
          <cell r="C1119" t="str">
            <v>CJ</v>
          </cell>
          <cell r="D1119">
            <v>4.8750999999999998</v>
          </cell>
        </row>
        <row r="1120">
          <cell r="A1120" t="str">
            <v>001.17.04328</v>
          </cell>
          <cell r="B1120" t="str">
            <v>Fornecimento e Instalação de Tomada  2P+T universal de Embutir 10 A - 250V com espelho para caixa 4x2"""""""", Linha Popular</v>
          </cell>
          <cell r="C1120" t="str">
            <v>CJ</v>
          </cell>
          <cell r="D1120">
            <v>6.4250999999999996</v>
          </cell>
        </row>
        <row r="1121">
          <cell r="A1121" t="str">
            <v>001.17.04330</v>
          </cell>
          <cell r="B1121" t="str">
            <v>Fornecimento e Instalação de Tomada  2P+T universal de Embutir 15 A - 250V para informática com espelho para caixa 4x2"""""""", Linha Popular</v>
          </cell>
          <cell r="C1121" t="str">
            <v>CJ</v>
          </cell>
          <cell r="D1121">
            <v>6.4250999999999996</v>
          </cell>
        </row>
        <row r="1122">
          <cell r="A1122" t="str">
            <v>001.17.04332</v>
          </cell>
          <cell r="B1122" t="str">
            <v>Fornecimento e Instalação de Tomada 3P de Embutir 20 A - 250V para Ar Condicionado, Linha Popular</v>
          </cell>
          <cell r="C1122" t="str">
            <v>CJ</v>
          </cell>
          <cell r="D1122">
            <v>6.5050999999999997</v>
          </cell>
        </row>
        <row r="1123">
          <cell r="A1123" t="str">
            <v>001.17.04338</v>
          </cell>
          <cell r="B1123" t="str">
            <v>Fornecimento e Instalação de Tomada  2P+T universal 15 A - 250V para informática de Embutir no piso com espelho para latão em caixa 4x2"""""""", Linha Popular</v>
          </cell>
          <cell r="C1123" t="str">
            <v>CJ</v>
          </cell>
          <cell r="D1123">
            <v>17.275099999999998</v>
          </cell>
        </row>
        <row r="1124">
          <cell r="A1124" t="str">
            <v>001.17.04346</v>
          </cell>
          <cell r="B1124" t="str">
            <v>Interruptor Simples de embutir 1 tecla 10 A - 250V com espelho para caixa 4x2"""""""", Linha Pratis ou Mesmo Padrão</v>
          </cell>
          <cell r="C1124" t="str">
            <v>CJ</v>
          </cell>
          <cell r="D1124">
            <v>5.6951000000000001</v>
          </cell>
        </row>
        <row r="1125">
          <cell r="A1125" t="str">
            <v>001.17.04440</v>
          </cell>
          <cell r="B1125" t="str">
            <v>Fornecimento e instalação de conjunto arstrop com tomada bipolar mais polo terra e disjuntor termomagnético Bipolar de 30A/250v para embutir UL, em caixa metálica de 4"""" x 4"""" x 2""""</v>
          </cell>
          <cell r="C1125" t="str">
            <v>CJ</v>
          </cell>
          <cell r="D1125">
            <v>66.710400000000007</v>
          </cell>
        </row>
        <row r="1126">
          <cell r="A1126" t="str">
            <v>001.17.04480</v>
          </cell>
          <cell r="B1126" t="str">
            <v>Fornecimento e instalação de conjunto arstop para computador com disjuntor bipolar de 10A/250v e tomada 2P+T em caixa de 10 x 10 x 5 cm, cor marfim</v>
          </cell>
          <cell r="C1126" t="str">
            <v>CJ</v>
          </cell>
          <cell r="D1126">
            <v>36.090400000000002</v>
          </cell>
        </row>
        <row r="1127">
          <cell r="A1127" t="str">
            <v>001.17.05440</v>
          </cell>
          <cell r="B1127" t="str">
            <v>Fornecimento e instalação de campainha de timbre tipo residencial 50/60hz para embutir com caixa metálica 4""""""""x2""""""""</v>
          </cell>
          <cell r="C1127" t="str">
            <v>CJ</v>
          </cell>
          <cell r="D1127">
            <v>17.657599999999999</v>
          </cell>
        </row>
        <row r="1128">
          <cell r="A1128" t="str">
            <v>001.17.05460</v>
          </cell>
          <cell r="B1128" t="str">
            <v>Fornecimento e instalação de campainha de timbre tipo residencial 50/60hz para embutir sem caixa metálica 4""""""""x2""""""""</v>
          </cell>
          <cell r="C1128" t="str">
            <v>UN</v>
          </cell>
          <cell r="D1128">
            <v>15.4504</v>
          </cell>
        </row>
        <row r="1129">
          <cell r="A1129" t="str">
            <v>001.17.05480</v>
          </cell>
          <cell r="B1129" t="str">
            <v>Fornecimento e instalação de campainha de alta potência 50/60hz 110 v com timbre de diâm. 150.00mm 100db</v>
          </cell>
          <cell r="C1129" t="str">
            <v>UN</v>
          </cell>
          <cell r="D1129">
            <v>160.1044</v>
          </cell>
        </row>
        <row r="1130">
          <cell r="A1130" t="str">
            <v>001.17.05500</v>
          </cell>
          <cell r="B1130" t="str">
            <v>Fornecimento e instalação de campainha de alta potência 50/60hz 110 v com timbre de diâm. 250.00mm 104db</v>
          </cell>
          <cell r="C1130" t="str">
            <v>UN</v>
          </cell>
          <cell r="D1130">
            <v>217.1044</v>
          </cell>
        </row>
        <row r="1131">
          <cell r="A1131" t="str">
            <v>001.17.05520</v>
          </cell>
          <cell r="B1131" t="str">
            <v>Fornecimento e instalação de ventilador de teto c/rot em sentido dir/inverso c/4 pas de Madeira 60hz 110v c/ interuptor tipo reostado p/2 setores e com capacitor</v>
          </cell>
          <cell r="C1131" t="str">
            <v>CJ</v>
          </cell>
          <cell r="D1131">
            <v>136.4348</v>
          </cell>
        </row>
        <row r="1132">
          <cell r="A1132" t="str">
            <v>001.17.05602</v>
          </cell>
          <cell r="B1132" t="str">
            <v>Fornecimento e instalação de luminária tipo calha industrial e comercial com lâmpada fluorescente 2 x 20w, reator alto fator de potência partida rápida e acessórios</v>
          </cell>
          <cell r="C1132" t="str">
            <v>CJ</v>
          </cell>
          <cell r="D1132">
            <v>49.6113</v>
          </cell>
        </row>
        <row r="1133">
          <cell r="A1133" t="str">
            <v>001.17.05604</v>
          </cell>
          <cell r="B1133" t="str">
            <v>Fornecimento e instalação de luminária tipo calha industrial e comercial com lâmpada fluorescente 2 x 40w, reator alto fator de potência partida rápida e acessórios</v>
          </cell>
          <cell r="C1133" t="str">
            <v>CJ</v>
          </cell>
          <cell r="D1133">
            <v>54.011299999999999</v>
          </cell>
        </row>
        <row r="1134">
          <cell r="A1134" t="str">
            <v>001.17.05606</v>
          </cell>
          <cell r="B1134" t="str">
            <v>Fornecimento e instalação de luminária tipo arandela em ferro pintado para uso externo com lâmapada incandescente 1x60w/127v (Tipo Tartaruga)</v>
          </cell>
          <cell r="C1134" t="str">
            <v>CJ</v>
          </cell>
          <cell r="D1134">
            <v>21.4391</v>
          </cell>
        </row>
        <row r="1135">
          <cell r="A1135" t="str">
            <v>001.17.05608</v>
          </cell>
          <cell r="B1135" t="str">
            <v>Fornecimento e instalação de luminária bloco autônomo de iluminação de emergência com 2 projetores</v>
          </cell>
          <cell r="C1135" t="str">
            <v>UN</v>
          </cell>
          <cell r="D1135">
            <v>153.58699999999999</v>
          </cell>
        </row>
        <row r="1136">
          <cell r="A1136" t="str">
            <v>001.17.05620</v>
          </cell>
          <cell r="B1136" t="str">
            <v>Fornecimento e instalação de chuveiro elétrico Maxi-Banho 2500w-110/220v</v>
          </cell>
          <cell r="C1136" t="str">
            <v>CJ</v>
          </cell>
          <cell r="D1136">
            <v>32.261800000000001</v>
          </cell>
        </row>
        <row r="1137">
          <cell r="A1137" t="str">
            <v>001.17.05660</v>
          </cell>
          <cell r="B1137" t="str">
            <v>Fornecimento e instalação de baquelite s/ chave p/ lâmpada incandescente</v>
          </cell>
          <cell r="C1137" t="str">
            <v>UN</v>
          </cell>
          <cell r="D1137">
            <v>1.9875</v>
          </cell>
        </row>
        <row r="1138">
          <cell r="A1138" t="str">
            <v>001.17.05680</v>
          </cell>
          <cell r="B1138" t="str">
            <v>Fornecimento e instalação de baquelite c/ chave p/ lâmpada incandescente</v>
          </cell>
          <cell r="C1138" t="str">
            <v>UN</v>
          </cell>
          <cell r="D1138">
            <v>2.9375</v>
          </cell>
        </row>
        <row r="1139">
          <cell r="A1139" t="str">
            <v>001.17.05700</v>
          </cell>
          <cell r="B1139" t="str">
            <v>Fornecimento e instalação de soquete p/ lâmpada fluorescente</v>
          </cell>
          <cell r="C1139" t="str">
            <v>UN</v>
          </cell>
          <cell r="D1139">
            <v>1.1301000000000001</v>
          </cell>
        </row>
        <row r="1140">
          <cell r="A1140" t="str">
            <v>001.17.05740</v>
          </cell>
          <cell r="B1140" t="str">
            <v>Fornecimento e instalação de Soquete De Porcelana P/ Lâmpada Comum  E 27</v>
          </cell>
          <cell r="C1140" t="str">
            <v>UN</v>
          </cell>
          <cell r="D1140">
            <v>3.3273999999999999</v>
          </cell>
        </row>
        <row r="1141">
          <cell r="A1141" t="str">
            <v>001.17.05760</v>
          </cell>
          <cell r="B1141" t="str">
            <v>Fornecimento e instalação de Soquete De Porcelana P/ Lâmpada Comum  E 40</v>
          </cell>
          <cell r="C1141" t="str">
            <v>UN</v>
          </cell>
          <cell r="D1141">
            <v>7.5263</v>
          </cell>
        </row>
        <row r="1142">
          <cell r="A1142" t="str">
            <v>001.17.05780</v>
          </cell>
          <cell r="B1142" t="str">
            <v>Fornecimento e instalação de lâmpada vapor de sódio 250w</v>
          </cell>
          <cell r="C1142" t="str">
            <v>UN</v>
          </cell>
          <cell r="D1142">
            <v>32.656300000000002</v>
          </cell>
        </row>
        <row r="1143">
          <cell r="A1143" t="str">
            <v>001.17.05800</v>
          </cell>
          <cell r="B1143" t="str">
            <v>Fornecimento e instalação de lâmpada fluorescente pl com reator - 25w/127v</v>
          </cell>
          <cell r="C1143" t="str">
            <v>UN</v>
          </cell>
          <cell r="D1143">
            <v>13.1663</v>
          </cell>
        </row>
        <row r="1144">
          <cell r="A1144" t="str">
            <v>001.17.05820</v>
          </cell>
          <cell r="B1144" t="str">
            <v>Fornecimento e instalação de lâmpada mista 160w/220v</v>
          </cell>
          <cell r="C1144" t="str">
            <v>UN</v>
          </cell>
          <cell r="D1144">
            <v>9.1163000000000007</v>
          </cell>
        </row>
        <row r="1145">
          <cell r="A1145" t="str">
            <v>001.17.05840</v>
          </cell>
          <cell r="B1145" t="str">
            <v>Fornecimento e instalação de lâmpada mista 250w/220v</v>
          </cell>
          <cell r="C1145" t="str">
            <v>UN</v>
          </cell>
          <cell r="D1145">
            <v>12.6563</v>
          </cell>
        </row>
        <row r="1146">
          <cell r="A1146" t="str">
            <v>001.17.05860</v>
          </cell>
          <cell r="B1146" t="str">
            <v>Fornecimento e instalação de lâmpada mista 500w/220v</v>
          </cell>
          <cell r="C1146" t="str">
            <v>UN</v>
          </cell>
          <cell r="D1146">
            <v>28.0063</v>
          </cell>
        </row>
        <row r="1147">
          <cell r="A1147" t="str">
            <v>001.17.05880</v>
          </cell>
          <cell r="B1147" t="str">
            <v>Fornecimento e instalação de lâmpada hospitalar p/ sala cirurgica """"""""seyalitica"""""""" 250w/220v</v>
          </cell>
          <cell r="C1147" t="str">
            <v>UN</v>
          </cell>
          <cell r="D1147">
            <v>83.666300000000007</v>
          </cell>
        </row>
        <row r="1148">
          <cell r="A1148" t="str">
            <v>001.17.05900</v>
          </cell>
          <cell r="B1148" t="str">
            <v>Fornecimento e instalação de lâmpada a vapor de mercúrio de alta pressão 400 w</v>
          </cell>
          <cell r="C1148" t="str">
            <v>UN</v>
          </cell>
          <cell r="D1148">
            <v>30.656300000000002</v>
          </cell>
        </row>
        <row r="1149">
          <cell r="A1149" t="str">
            <v>001.17.05920</v>
          </cell>
          <cell r="B1149" t="str">
            <v>Fornecimento e instalação de lâmpada incandescente 60 w</v>
          </cell>
          <cell r="C1149" t="str">
            <v>UN</v>
          </cell>
          <cell r="D1149">
            <v>1.5063</v>
          </cell>
        </row>
        <row r="1150">
          <cell r="A1150" t="str">
            <v>001.17.05940</v>
          </cell>
          <cell r="B1150" t="str">
            <v>Fornecimento e instalação de lâmpada incandescente 100 w</v>
          </cell>
          <cell r="C1150" t="str">
            <v>UN</v>
          </cell>
          <cell r="D1150">
            <v>1.8463000000000001</v>
          </cell>
        </row>
        <row r="1151">
          <cell r="A1151" t="str">
            <v>001.17.05960</v>
          </cell>
          <cell r="B1151" t="str">
            <v>Fornecimento e instalação de lâmpada incandescente 150 w</v>
          </cell>
          <cell r="C1151" t="str">
            <v>UN</v>
          </cell>
          <cell r="D1151">
            <v>2.3963000000000001</v>
          </cell>
        </row>
        <row r="1152">
          <cell r="A1152" t="str">
            <v>001.17.05980</v>
          </cell>
          <cell r="B1152" t="str">
            <v>Fornecimento e instalação de lâmpada incandescente 200 w</v>
          </cell>
          <cell r="C1152" t="str">
            <v>UN</v>
          </cell>
          <cell r="D1152">
            <v>2.8763000000000001</v>
          </cell>
        </row>
        <row r="1153">
          <cell r="A1153" t="str">
            <v>001.17.06000</v>
          </cell>
          <cell r="B1153" t="str">
            <v>Fornecimento e instalação de lâmpada incandescente 20 w</v>
          </cell>
          <cell r="C1153" t="str">
            <v>UN</v>
          </cell>
          <cell r="D1153">
            <v>3.6362999999999999</v>
          </cell>
        </row>
        <row r="1154">
          <cell r="A1154" t="str">
            <v>001.17.06020</v>
          </cell>
          <cell r="B1154" t="str">
            <v>Fornecimento e instalação de lâmpada incandescente 40 w</v>
          </cell>
          <cell r="C1154" t="str">
            <v>UN</v>
          </cell>
          <cell r="D1154">
            <v>3.6362999999999999</v>
          </cell>
        </row>
        <row r="1155">
          <cell r="A1155" t="str">
            <v>001.17.06080</v>
          </cell>
          <cell r="B1155" t="str">
            <v>Fornecimento e instalação de reator convencional 20w</v>
          </cell>
          <cell r="C1155" t="str">
            <v>UN</v>
          </cell>
          <cell r="D1155">
            <v>7.4062999999999999</v>
          </cell>
        </row>
        <row r="1156">
          <cell r="A1156" t="str">
            <v>001.17.06100</v>
          </cell>
          <cell r="B1156" t="str">
            <v>Fornecimento e instalação de reator convencional 40w</v>
          </cell>
          <cell r="C1156" t="str">
            <v>UN</v>
          </cell>
          <cell r="D1156">
            <v>13.5863</v>
          </cell>
        </row>
        <row r="1157">
          <cell r="A1157" t="str">
            <v>001.17.06160</v>
          </cell>
          <cell r="B1157" t="str">
            <v>Fornecimento e instalação de reator rvm para lampada vapor de mercurio 250 w</v>
          </cell>
          <cell r="C1157" t="str">
            <v>UN</v>
          </cell>
          <cell r="D1157">
            <v>45.296300000000002</v>
          </cell>
        </row>
        <row r="1158">
          <cell r="A1158" t="str">
            <v>001.17.06180</v>
          </cell>
          <cell r="B1158" t="str">
            <v>Fornecimento e instalação de reator rvm 400b26 da philips</v>
          </cell>
          <cell r="C1158" t="str">
            <v>UN</v>
          </cell>
          <cell r="D1158">
            <v>51.346299999999999</v>
          </cell>
        </row>
        <row r="1159">
          <cell r="A1159" t="str">
            <v>001.17.06200</v>
          </cell>
          <cell r="B1159" t="str">
            <v>Fornecimento e instalação de reator simples partida rápida 20w/110v</v>
          </cell>
          <cell r="C1159" t="str">
            <v>UN</v>
          </cell>
          <cell r="D1159">
            <v>17.684799999999999</v>
          </cell>
        </row>
        <row r="1160">
          <cell r="A1160" t="str">
            <v>001.17.06220</v>
          </cell>
          <cell r="B1160" t="str">
            <v>Fornecimento e instalação de reator simples partida rápida 40w/110v</v>
          </cell>
          <cell r="C1160" t="str">
            <v>UN</v>
          </cell>
          <cell r="D1160">
            <v>17.406300000000002</v>
          </cell>
        </row>
        <row r="1161">
          <cell r="A1161" t="str">
            <v>001.17.06240</v>
          </cell>
          <cell r="B1161" t="str">
            <v>Fornecimento e instalação de reator duplo partida rápida 20w/110v</v>
          </cell>
          <cell r="C1161" t="str">
            <v>UN</v>
          </cell>
          <cell r="D1161">
            <v>27.0139</v>
          </cell>
        </row>
        <row r="1162">
          <cell r="A1162" t="str">
            <v>001.17.06260</v>
          </cell>
          <cell r="B1162" t="str">
            <v>Fornecimento e instalação de reator duplo partida rápida 40w/110v para lampada fluorescente</v>
          </cell>
          <cell r="C1162" t="str">
            <v>UN</v>
          </cell>
          <cell r="D1162">
            <v>28.343900000000001</v>
          </cell>
        </row>
        <row r="1163">
          <cell r="A1163" t="str">
            <v>001.17.06280</v>
          </cell>
          <cell r="B1163" t="str">
            <v>Fornecimento e instalação de reator simples partida rápida 20w/220v</v>
          </cell>
          <cell r="C1163" t="str">
            <v>UN</v>
          </cell>
          <cell r="D1163">
            <v>16.8063</v>
          </cell>
        </row>
        <row r="1164">
          <cell r="A1164" t="str">
            <v>001.17.06300</v>
          </cell>
          <cell r="B1164" t="str">
            <v>Fornecimento e instalaçao de reator simples partida rápida 40w/220v</v>
          </cell>
          <cell r="C1164" t="str">
            <v>UN</v>
          </cell>
          <cell r="D1164">
            <v>17.096299999999999</v>
          </cell>
        </row>
        <row r="1165">
          <cell r="A1165" t="str">
            <v>001.17.06320</v>
          </cell>
          <cell r="B1165" t="str">
            <v>Fornecimento e instalação de reator duplo partida rápida 20w/220v</v>
          </cell>
          <cell r="C1165" t="str">
            <v>UN</v>
          </cell>
          <cell r="D1165">
            <v>27.9239</v>
          </cell>
        </row>
        <row r="1166">
          <cell r="A1166" t="str">
            <v>001.17.06340</v>
          </cell>
          <cell r="B1166" t="str">
            <v>Fornecimento e instalação de reator duplo partida rápida 40w/220v</v>
          </cell>
          <cell r="C1166" t="str">
            <v>UN</v>
          </cell>
          <cell r="D1166">
            <v>27.9239</v>
          </cell>
        </row>
        <row r="1167">
          <cell r="A1167" t="str">
            <v>001.17.06350</v>
          </cell>
          <cell r="B1167" t="str">
            <v>Fornecimento e instalação de  rolo de fita isolante plástica, de 20.00 m</v>
          </cell>
          <cell r="C1167" t="str">
            <v>UN</v>
          </cell>
          <cell r="D1167">
            <v>12.693300000000001</v>
          </cell>
        </row>
        <row r="1168">
          <cell r="A1168" t="str">
            <v>001.17.06355</v>
          </cell>
          <cell r="B1168" t="str">
            <v>Fornecimento e instalação de  rolo de fita isolante plástica, de 10.00 m</v>
          </cell>
          <cell r="C1168" t="str">
            <v>UN</v>
          </cell>
          <cell r="D1168">
            <v>12.1243</v>
          </cell>
        </row>
        <row r="1169">
          <cell r="A1169" t="str">
            <v>001.17.06360</v>
          </cell>
          <cell r="B1169" t="str">
            <v>Fornecimento e instalação de  rolo de fita isolante plástica, de 05.00 m</v>
          </cell>
          <cell r="C1169" t="str">
            <v>UN</v>
          </cell>
          <cell r="D1169">
            <v>5.7667000000000002</v>
          </cell>
        </row>
        <row r="1170">
          <cell r="A1170" t="str">
            <v>001.17.06365</v>
          </cell>
          <cell r="B1170" t="str">
            <v>Fornecimento e instalação de rolo de fita isolante de alta fusão, de 10.00 m</v>
          </cell>
          <cell r="C1170" t="str">
            <v>UN</v>
          </cell>
          <cell r="D1170">
            <v>20.225300000000001</v>
          </cell>
        </row>
        <row r="1171">
          <cell r="A1171" t="str">
            <v>001.18</v>
          </cell>
          <cell r="B1171" t="str">
            <v>INSTALAÇÕES ELÉTRICAS - LÓGICA E TELEFONIA</v>
          </cell>
          <cell r="D1171">
            <v>3704.7485999999999</v>
          </cell>
        </row>
        <row r="1172">
          <cell r="A1172" t="str">
            <v>001.18.00020</v>
          </cell>
          <cell r="B1172" t="str">
            <v>Fornecimento e instalação de fio para telefone 2x22 awg</v>
          </cell>
          <cell r="C1172" t="str">
            <v>M</v>
          </cell>
          <cell r="D1172">
            <v>0.92349999999999999</v>
          </cell>
        </row>
        <row r="1173">
          <cell r="A1173" t="str">
            <v>001.18.00040</v>
          </cell>
          <cell r="B1173" t="str">
            <v>Fornecimento e instalação de cabo tipo UTP , categoria 5 E Azul</v>
          </cell>
          <cell r="C1173" t="str">
            <v>M</v>
          </cell>
          <cell r="D1173">
            <v>1.3346</v>
          </cell>
        </row>
        <row r="1174">
          <cell r="A1174" t="str">
            <v>001.18.00080</v>
          </cell>
          <cell r="B1174" t="str">
            <v>Fornecimento e instalação de terminal rj-45</v>
          </cell>
          <cell r="C1174" t="str">
            <v>UN</v>
          </cell>
          <cell r="D1174">
            <v>2.8348</v>
          </cell>
        </row>
        <row r="1175">
          <cell r="A1175" t="str">
            <v>001.18.00100</v>
          </cell>
          <cell r="B1175" t="str">
            <v>Fornecimento e instalação de tomada tipo rj45</v>
          </cell>
          <cell r="C1175" t="str">
            <v>UN</v>
          </cell>
          <cell r="D1175">
            <v>11.8522</v>
          </cell>
        </row>
        <row r="1176">
          <cell r="A1176" t="str">
            <v>001.18.00101</v>
          </cell>
          <cell r="B1176" t="str">
            <v>Fornecimento e Instalação de Bandeja  Normal 19''X1UX290 MM Bege ou Preto</v>
          </cell>
          <cell r="C1176" t="str">
            <v>un</v>
          </cell>
          <cell r="D1176">
            <v>62.450600000000001</v>
          </cell>
        </row>
        <row r="1177">
          <cell r="A1177" t="str">
            <v>001.18.00102</v>
          </cell>
          <cell r="B1177" t="str">
            <v>Certificação De Ponto</v>
          </cell>
          <cell r="C1177" t="str">
            <v>un</v>
          </cell>
          <cell r="D1177">
            <v>25</v>
          </cell>
        </row>
        <row r="1178">
          <cell r="A1178" t="str">
            <v>001.18.00103</v>
          </cell>
          <cell r="B1178" t="str">
            <v>Fornecimento e Instalação de Conector RJ45 Femea Cat. 5E - Bege ou Preto</v>
          </cell>
          <cell r="C1178" t="str">
            <v>un</v>
          </cell>
          <cell r="D1178">
            <v>20.0839</v>
          </cell>
        </row>
        <row r="1179">
          <cell r="A1179" t="str">
            <v>001.18.00104</v>
          </cell>
          <cell r="B1179" t="str">
            <v>Fornecimento e Instalação de Guia De Cabo Fechado Horizontal 1U Bege ou Preto</v>
          </cell>
          <cell r="C1179" t="str">
            <v>un</v>
          </cell>
          <cell r="D1179">
            <v>28.5502</v>
          </cell>
        </row>
        <row r="1180">
          <cell r="A1180" t="str">
            <v>001.18.00105</v>
          </cell>
          <cell r="B1180" t="str">
            <v>Fornecimento e Instalação de Kit De Identificação Elétrica Anilha + Fita</v>
          </cell>
          <cell r="C1180" t="str">
            <v>CJ</v>
          </cell>
          <cell r="D1180">
            <v>3.2063000000000001</v>
          </cell>
        </row>
        <row r="1181">
          <cell r="A1181" t="str">
            <v>001.18.00106</v>
          </cell>
          <cell r="B1181" t="str">
            <v>Fornecimento e Instalação de Kit De Identificação Lógica ( Anilha + Fita)</v>
          </cell>
          <cell r="C1181" t="str">
            <v>CJ</v>
          </cell>
          <cell r="D1181">
            <v>3.2063000000000001</v>
          </cell>
        </row>
        <row r="1182">
          <cell r="A1182" t="str">
            <v>001.18.00107</v>
          </cell>
          <cell r="B1182" t="str">
            <v>Fornecimento e Instalação de Painel Frontal 19''X1U Bege ou Preto</v>
          </cell>
          <cell r="C1182" t="str">
            <v>un</v>
          </cell>
          <cell r="D1182">
            <v>15.2102</v>
          </cell>
        </row>
        <row r="1183">
          <cell r="A1183" t="str">
            <v>001.18.00108</v>
          </cell>
          <cell r="B1183" t="str">
            <v>Fornecimento e Instalação de Patch Cord  CAT. 5E RIGIDO 2.5M C/ CAPA</v>
          </cell>
          <cell r="C1183" t="str">
            <v>un</v>
          </cell>
          <cell r="D1183">
            <v>11.6814</v>
          </cell>
        </row>
        <row r="1184">
          <cell r="A1184" t="str">
            <v>001.18.00109</v>
          </cell>
          <cell r="B1184" t="str">
            <v>Fornecimento e Instalação de Patch Cord Cat. 5E Flex. 1.5M  Azul S/ Capa</v>
          </cell>
          <cell r="C1184" t="str">
            <v>un</v>
          </cell>
          <cell r="D1184">
            <v>11.381399999999999</v>
          </cell>
        </row>
        <row r="1185">
          <cell r="A1185" t="str">
            <v>001.18.00110</v>
          </cell>
          <cell r="B1185" t="str">
            <v>Fornecimento e Instalação de Patch Painel 24 Portas Categoria 5E</v>
          </cell>
          <cell r="C1185" t="str">
            <v>un</v>
          </cell>
          <cell r="D1185">
            <v>518.56119999999999</v>
          </cell>
        </row>
        <row r="1186">
          <cell r="A1186" t="str">
            <v>001.18.00111</v>
          </cell>
          <cell r="B1186" t="str">
            <v>Fornecimento e Instalação de Porca Gaiola 5MM Fechado Com 02 Ventilador</v>
          </cell>
          <cell r="C1186" t="str">
            <v>un</v>
          </cell>
          <cell r="D1186">
            <v>1.9175</v>
          </cell>
        </row>
        <row r="1187">
          <cell r="A1187" t="str">
            <v>001.18.00112</v>
          </cell>
          <cell r="B1187" t="str">
            <v>Fornecimento e Instalação de Rack 19''X12UX550MM Fechado Com 02 Ventilador</v>
          </cell>
          <cell r="C1187" t="str">
            <v>un</v>
          </cell>
          <cell r="D1187">
            <v>857.90239999999994</v>
          </cell>
        </row>
        <row r="1188">
          <cell r="A1188" t="str">
            <v>001.18.00113</v>
          </cell>
          <cell r="B1188" t="str">
            <v>Fornecimento e Instalação de Régua 19'' Com 6 Tomadas 2P+T</v>
          </cell>
          <cell r="C1188" t="str">
            <v>un</v>
          </cell>
          <cell r="D1188">
            <v>87.990200000000002</v>
          </cell>
        </row>
        <row r="1189">
          <cell r="A1189" t="str">
            <v>001.18.00114</v>
          </cell>
          <cell r="B1189" t="str">
            <v>Fornecimento e Instalação de Switch 24P AT - FS724I 10/100</v>
          </cell>
          <cell r="C1189" t="str">
            <v>un</v>
          </cell>
          <cell r="D1189">
            <v>1089.0812000000001</v>
          </cell>
        </row>
        <row r="1190">
          <cell r="A1190" t="str">
            <v>001.18.00117</v>
          </cell>
          <cell r="B1190" t="str">
            <v>Fornecimento e Instalação de Tampa Encaixe  50 x 50 x 300 mm</v>
          </cell>
          <cell r="C1190" t="str">
            <v>br</v>
          </cell>
          <cell r="D1190">
            <v>10.8339</v>
          </cell>
        </row>
        <row r="1191">
          <cell r="A1191" t="str">
            <v>001.18.00118</v>
          </cell>
          <cell r="B1191" t="str">
            <v>Fornecimento e Instalação de Calha Lisa 50 x 50 x 300 mm Tipo U</v>
          </cell>
          <cell r="C1191" t="str">
            <v>br</v>
          </cell>
          <cell r="D1191">
            <v>43.610599999999998</v>
          </cell>
        </row>
        <row r="1192">
          <cell r="A1192" t="str">
            <v>001.18.00120</v>
          </cell>
          <cell r="B1192" t="str">
            <v>Fornecimento e Instalação de Tomada para Telefone tipo Telebrás de Embutir com espelho para caixa 4x2"", Linha Popular</v>
          </cell>
          <cell r="C1192" t="str">
            <v>CJ</v>
          </cell>
          <cell r="D1192">
            <v>6.2751000000000001</v>
          </cell>
        </row>
        <row r="1193">
          <cell r="A1193" t="str">
            <v>001.18.00121</v>
          </cell>
          <cell r="B1193" t="str">
            <v>Fornecimento e Instalação de Tomada para Telefone RJ 11 de Embutir com espelho para caixa 4x2"", Linha Popular</v>
          </cell>
          <cell r="C1193" t="str">
            <v>CJ</v>
          </cell>
          <cell r="D1193">
            <v>5.8350999999999997</v>
          </cell>
        </row>
        <row r="1194">
          <cell r="A1194" t="str">
            <v>001.18.00122</v>
          </cell>
          <cell r="B1194" t="str">
            <v>Fornecimento e Instalação de Tomada para Rede de Informática RJ 45 de Embutir com espelho para caixa 4x2"", Linha Popular</v>
          </cell>
          <cell r="C1194" t="str">
            <v>CJ</v>
          </cell>
          <cell r="D1194">
            <v>21.145099999999999</v>
          </cell>
        </row>
        <row r="1195">
          <cell r="A1195" t="str">
            <v>001.18.00123</v>
          </cell>
          <cell r="B1195" t="str">
            <v>Fornecimento e Instalação de Tomada para Rede de Informática com 2 RJ 45 de Embutir com espelho para caixa 4x4"", Linha Popular</v>
          </cell>
          <cell r="C1195" t="str">
            <v>CJ</v>
          </cell>
          <cell r="D1195">
            <v>2.8751000000000002</v>
          </cell>
        </row>
        <row r="1196">
          <cell r="A1196" t="str">
            <v>001.18.00124</v>
          </cell>
          <cell r="B1196" t="str">
            <v>Fornecimento e Instalação de Tomada para Telefone tipo Telebrás de Embutir para piso com espelho em latão para caixa 4x2""</v>
          </cell>
          <cell r="C1196" t="str">
            <v>CJ</v>
          </cell>
          <cell r="D1196">
            <v>18.145099999999999</v>
          </cell>
        </row>
        <row r="1197">
          <cell r="A1197" t="str">
            <v>001.18.00125</v>
          </cell>
          <cell r="B1197" t="str">
            <v>Fornecimento e Instalação de Tomada para Telefone RJ 11 de Embutir para piso com espelho em latão para caixa 4x2""</v>
          </cell>
          <cell r="C1197" t="str">
            <v>CJ</v>
          </cell>
          <cell r="D1197">
            <v>12.495100000000001</v>
          </cell>
        </row>
        <row r="1198">
          <cell r="A1198" t="str">
            <v>001.18.00127</v>
          </cell>
          <cell r="B1198" t="str">
            <v>Fornecimento e Instalação de Tomada para Rede de Informática RJ 45 de Embutir para piso com espelho para latão em caixa 4x2""</v>
          </cell>
          <cell r="C1198" t="str">
            <v>CJ</v>
          </cell>
          <cell r="D1198">
            <v>11.6251</v>
          </cell>
        </row>
        <row r="1199">
          <cell r="A1199" t="str">
            <v>001.18.00128</v>
          </cell>
          <cell r="B1199" t="str">
            <v>Fornecimento e Instalação de Tomada para Rede de Informática com 2 RJ 45 de Embutir para piso com espelho em latão para caixa 4x2""</v>
          </cell>
          <cell r="C1199" t="str">
            <v>CJ</v>
          </cell>
          <cell r="D1199">
            <v>8.1051000000000002</v>
          </cell>
        </row>
        <row r="1200">
          <cell r="A1200" t="str">
            <v>001.18.00201</v>
          </cell>
          <cell r="B1200" t="str">
            <v>Fornecimento e instalação de caixa metálica p/ telefone n.1 10.00x10.00x5.00 cm</v>
          </cell>
          <cell r="C1200" t="str">
            <v>UN</v>
          </cell>
          <cell r="D1200">
            <v>1.726</v>
          </cell>
        </row>
        <row r="1201">
          <cell r="A1201" t="str">
            <v>001.18.00221</v>
          </cell>
          <cell r="B1201" t="str">
            <v>Fornecimento e instalação de caixa metálica p/ telefone n.2 20.00x20.00x12.00 cm</v>
          </cell>
          <cell r="C1201" t="str">
            <v>UN</v>
          </cell>
          <cell r="D1201">
            <v>32.087400000000002</v>
          </cell>
        </row>
        <row r="1202">
          <cell r="A1202" t="str">
            <v>001.18.00241</v>
          </cell>
          <cell r="B1202" t="str">
            <v>Fornecimento e instalação de caixa metálica p/ telefone n.3 40.00x40.00x12.00 cm</v>
          </cell>
          <cell r="C1202" t="str">
            <v>UN</v>
          </cell>
          <cell r="D1202">
            <v>65.377799999999993</v>
          </cell>
        </row>
        <row r="1203">
          <cell r="A1203" t="str">
            <v>001.18.00261</v>
          </cell>
          <cell r="B1203" t="str">
            <v>Fornecimento e instalação de caixa metálica p/ telefone n.4 60.00x60.00x12.00 cm</v>
          </cell>
          <cell r="C1203" t="str">
            <v>UN</v>
          </cell>
          <cell r="D1203">
            <v>113.2948</v>
          </cell>
        </row>
        <row r="1204">
          <cell r="A1204" t="str">
            <v>001.18.00281</v>
          </cell>
          <cell r="B1204" t="str">
            <v>Fornecimento e instalação de caixa metálica p/ telefone n.5 80.00x80.00x12.00 cm</v>
          </cell>
          <cell r="C1204" t="str">
            <v>UN</v>
          </cell>
          <cell r="D1204">
            <v>198.24379999999999</v>
          </cell>
        </row>
        <row r="1205">
          <cell r="A1205" t="str">
            <v>001.18.00301</v>
          </cell>
          <cell r="B1205" t="str">
            <v>Fornecimento e instalação de caixa metálica p/ telefone n.6 120.00x120.00x12.00 cm</v>
          </cell>
          <cell r="C1205" t="str">
            <v>UN</v>
          </cell>
          <cell r="D1205">
            <v>399.90559999999999</v>
          </cell>
        </row>
        <row r="1206">
          <cell r="A1206" t="str">
            <v>001.18.00321</v>
          </cell>
          <cell r="B1206" t="str">
            <v>Execução de caixa de entrada em alvenaria c/ tampa metálica conf. padrão telemat r1 (60x35x50)cm</v>
          </cell>
          <cell r="C1206" t="str">
            <v>UN</v>
          </cell>
          <cell r="D1206">
            <v>0</v>
          </cell>
        </row>
        <row r="1207">
          <cell r="A1207" t="str">
            <v>001.18.00341</v>
          </cell>
          <cell r="B1207" t="str">
            <v>Execução de caixa de entrada em alvenaria c/ tampa metálica conf. padrão telemat r2 (107x52x50) cm</v>
          </cell>
          <cell r="C1207" t="str">
            <v>UN</v>
          </cell>
          <cell r="D1207">
            <v>0</v>
          </cell>
        </row>
        <row r="1208">
          <cell r="A1208" t="str">
            <v>001.19</v>
          </cell>
          <cell r="B1208" t="str">
            <v>INSTALAÇÕES ELÉTRICAS - PREVENÇÃO CONTRA DESCARGAS ATMOSFÉRICAS E INCÊNDIO</v>
          </cell>
          <cell r="D1208">
            <v>3654.4434999999999</v>
          </cell>
        </row>
        <row r="1209">
          <cell r="A1209" t="str">
            <v>001.19.00120</v>
          </cell>
          <cell r="B1209" t="str">
            <v>Fornecimento e Instalação de Cabo de cobre nú seção 10.00 mm2</v>
          </cell>
          <cell r="C1209" t="str">
            <v>ml</v>
          </cell>
          <cell r="D1209">
            <v>4.0815000000000001</v>
          </cell>
        </row>
        <row r="1210">
          <cell r="A1210" t="str">
            <v>001.19.00140</v>
          </cell>
          <cell r="B1210" t="str">
            <v>Fornecimento e Instalação de Cabo de cobre nú seção 16.00 mm2</v>
          </cell>
          <cell r="C1210" t="str">
            <v>ml</v>
          </cell>
          <cell r="D1210">
            <v>6.4927000000000001</v>
          </cell>
        </row>
        <row r="1211">
          <cell r="A1211" t="str">
            <v>001.19.00160</v>
          </cell>
          <cell r="B1211" t="str">
            <v>Fornecimento e Instalação de Cabo de cobre nú seção 25.00 mm2</v>
          </cell>
          <cell r="C1211" t="str">
            <v>ml</v>
          </cell>
          <cell r="D1211">
            <v>6.4927000000000001</v>
          </cell>
        </row>
        <row r="1212">
          <cell r="A1212" t="str">
            <v>001.19.00165</v>
          </cell>
          <cell r="B1212" t="str">
            <v>Fornecimento e Instalação de Cabo de cobre nú seção 35.00 mm2</v>
          </cell>
          <cell r="C1212" t="str">
            <v>ml</v>
          </cell>
          <cell r="D1212">
            <v>8.6486999999999998</v>
          </cell>
        </row>
        <row r="1213">
          <cell r="A1213" t="str">
            <v>001.19.00166</v>
          </cell>
          <cell r="B1213" t="str">
            <v>Fornecimento e Instalação de Cabo de cobre nú seção 50.00 mm2</v>
          </cell>
          <cell r="C1213" t="str">
            <v>ml</v>
          </cell>
          <cell r="D1213">
            <v>13.034700000000001</v>
          </cell>
        </row>
        <row r="1214">
          <cell r="A1214" t="str">
            <v>001.19.00170</v>
          </cell>
          <cell r="B1214" t="str">
            <v>Fornecimento e Instalação de Cabo de cobre nú seção 70.00 mm2</v>
          </cell>
          <cell r="C1214" t="str">
            <v>ml</v>
          </cell>
          <cell r="D1214">
            <v>16.818899999999999</v>
          </cell>
        </row>
        <row r="1215">
          <cell r="A1215" t="str">
            <v>001.19.00180</v>
          </cell>
          <cell r="B1215" t="str">
            <v>Fornecimento e Instalação de Cabo de cobre nú seção 95.00 mm2</v>
          </cell>
          <cell r="C1215" t="str">
            <v>ml</v>
          </cell>
          <cell r="D1215">
            <v>22.8918</v>
          </cell>
        </row>
        <row r="1216">
          <cell r="A1216" t="str">
            <v>001.19.01200</v>
          </cell>
          <cell r="B1216" t="str">
            <v>Fornecimento e Instalação de Relee fotoelétrico para comando automático de iluminação 110V/220V, incl. Base</v>
          </cell>
          <cell r="C1216" t="str">
            <v>un</v>
          </cell>
          <cell r="D1216">
            <v>23.947700000000001</v>
          </cell>
        </row>
        <row r="1217">
          <cell r="A1217" t="str">
            <v>001.19.01300</v>
          </cell>
          <cell r="B1217" t="str">
            <v>Execução de caixa de concreto 40x40x60cm com tampa de concreto armado</v>
          </cell>
          <cell r="C1217" t="str">
            <v>UN</v>
          </cell>
          <cell r="D1217">
            <v>49.377099999999999</v>
          </cell>
        </row>
        <row r="1218">
          <cell r="A1218" t="str">
            <v>001.19.01340</v>
          </cell>
          <cell r="B1218" t="str">
            <v>Fornecimento e Instalação de Solda Exotérmica 25</v>
          </cell>
          <cell r="C1218" t="str">
            <v>un</v>
          </cell>
          <cell r="D1218">
            <v>6.7877000000000001</v>
          </cell>
        </row>
        <row r="1219">
          <cell r="A1219" t="str">
            <v>001.19.01360</v>
          </cell>
          <cell r="B1219" t="str">
            <v>Fornecimento e Instalação de Solda Exotérmica 32</v>
          </cell>
          <cell r="C1219" t="str">
            <v>un</v>
          </cell>
          <cell r="D1219">
            <v>7.3876999999999997</v>
          </cell>
        </row>
        <row r="1220">
          <cell r="A1220" t="str">
            <v>001.19.01380</v>
          </cell>
          <cell r="B1220" t="str">
            <v>Fornecimento e Instalação de Solda Exotérmica 45</v>
          </cell>
          <cell r="C1220" t="str">
            <v>un</v>
          </cell>
          <cell r="D1220">
            <v>7.7877000000000001</v>
          </cell>
        </row>
        <row r="1221">
          <cell r="A1221" t="str">
            <v>001.19.01400</v>
          </cell>
          <cell r="B1221" t="str">
            <v>Fornecimento e Instalação de Solda Exotérmica 65</v>
          </cell>
          <cell r="C1221" t="str">
            <v>un</v>
          </cell>
          <cell r="D1221">
            <v>8.1876999999999995</v>
          </cell>
        </row>
        <row r="1222">
          <cell r="A1222" t="str">
            <v>001.19.01420</v>
          </cell>
          <cell r="B1222" t="str">
            <v>Fornecimento e Instalação de Solda Exotérmica 90</v>
          </cell>
          <cell r="C1222" t="str">
            <v>un</v>
          </cell>
          <cell r="D1222">
            <v>9.2876999999999992</v>
          </cell>
        </row>
        <row r="1223">
          <cell r="A1223" t="str">
            <v>001.19.01440</v>
          </cell>
          <cell r="B1223" t="str">
            <v>Fornecimento e Instalação de Solda Exotérmica 115</v>
          </cell>
          <cell r="C1223" t="str">
            <v>un</v>
          </cell>
          <cell r="D1223">
            <v>10.1877</v>
          </cell>
        </row>
        <row r="1224">
          <cell r="A1224" t="str">
            <v>001.19.01460</v>
          </cell>
          <cell r="B1224" t="str">
            <v>Fornecimento e Instalação de Solda Exotérmica 150</v>
          </cell>
          <cell r="C1224" t="str">
            <v>un</v>
          </cell>
          <cell r="D1224">
            <v>11.387700000000001</v>
          </cell>
        </row>
        <row r="1225">
          <cell r="A1225" t="str">
            <v>001.19.01480</v>
          </cell>
          <cell r="B1225" t="str">
            <v>Fornecimento e Instalação de Solda Exotérmica 200</v>
          </cell>
          <cell r="C1225" t="str">
            <v>un</v>
          </cell>
          <cell r="D1225">
            <v>13.0877</v>
          </cell>
        </row>
        <row r="1226">
          <cell r="A1226" t="str">
            <v>001.19.02000</v>
          </cell>
          <cell r="B1226" t="str">
            <v>Fornecimento E Instalação De Captor Tipo Franklin - Latão Niquelado De 300mm 1 Descida</v>
          </cell>
          <cell r="C1226" t="str">
            <v>un</v>
          </cell>
          <cell r="D1226">
            <v>28.450199999999999</v>
          </cell>
        </row>
        <row r="1227">
          <cell r="A1227" t="str">
            <v>001.19.02020</v>
          </cell>
          <cell r="B1227" t="str">
            <v>Fornecimento E Instalação De Captor Tipo Franklin - Latão Niquelado De 350mm 1 Descida</v>
          </cell>
          <cell r="C1227" t="str">
            <v>un</v>
          </cell>
          <cell r="D1227">
            <v>53.720199999999998</v>
          </cell>
        </row>
        <row r="1228">
          <cell r="A1228" t="str">
            <v>001.19.02040</v>
          </cell>
          <cell r="B1228" t="str">
            <v>Fornecimento E Instalação De Captor Tipo Franklin - Latão Niquelado De 300 Mm 2 Descidas</v>
          </cell>
          <cell r="C1228" t="str">
            <v>un</v>
          </cell>
          <cell r="D1228">
            <v>36.970199999999998</v>
          </cell>
        </row>
        <row r="1229">
          <cell r="A1229" t="str">
            <v>001.19.02060</v>
          </cell>
          <cell r="B1229" t="str">
            <v>Fornecimento E Instalação De Captor Tipo Franklin - Latão Niquelado De 350 Mm 2 Descidas</v>
          </cell>
          <cell r="C1229" t="str">
            <v>un</v>
          </cell>
          <cell r="D1229">
            <v>57.190199999999997</v>
          </cell>
        </row>
        <row r="1230">
          <cell r="A1230" t="str">
            <v>001.19.02080</v>
          </cell>
          <cell r="B1230" t="str">
            <v>Fornecimento E Instalação De Captor Tipo Franklin - Inox De 300 Mm 1 Descida</v>
          </cell>
          <cell r="C1230" t="str">
            <v>un</v>
          </cell>
          <cell r="D1230">
            <v>85.720200000000006</v>
          </cell>
        </row>
        <row r="1231">
          <cell r="A1231" t="str">
            <v>001.19.02100</v>
          </cell>
          <cell r="B1231" t="str">
            <v>Fornecimento E Instalação De Captor Tipo Franklin - Inox De 300 Mm 2 Descidas</v>
          </cell>
          <cell r="C1231" t="str">
            <v>un</v>
          </cell>
          <cell r="D1231">
            <v>97.920199999999994</v>
          </cell>
        </row>
        <row r="1232">
          <cell r="A1232" t="str">
            <v>001.19.02120</v>
          </cell>
          <cell r="B1232" t="str">
            <v>Fornecimento E Instalação De Terminais Aéreos - Fixação Horizontal De 300 Mm S/ Abraçadeira</v>
          </cell>
          <cell r="C1232" t="str">
            <v>un</v>
          </cell>
          <cell r="D1232">
            <v>6.8788999999999998</v>
          </cell>
        </row>
        <row r="1233">
          <cell r="A1233" t="str">
            <v>001.19.02140</v>
          </cell>
          <cell r="B1233" t="str">
            <v>Fornecimento E Instalação De Terminais Aéreos - Fixação Horizontal De 300 Mm C/ Abraçadeira</v>
          </cell>
          <cell r="C1233" t="str">
            <v>un</v>
          </cell>
          <cell r="D1233">
            <v>7.9889000000000001</v>
          </cell>
        </row>
        <row r="1234">
          <cell r="A1234" t="str">
            <v>001.19.02160</v>
          </cell>
          <cell r="B1234" t="str">
            <v>Fornecimento E Instalação De Terminais Aéreos - Fixação Horizontal De 600 Mm S/ Abraçadeira</v>
          </cell>
          <cell r="C1234" t="str">
            <v>un</v>
          </cell>
          <cell r="D1234">
            <v>8.0488999999999997</v>
          </cell>
        </row>
        <row r="1235">
          <cell r="A1235" t="str">
            <v>001.19.02180</v>
          </cell>
          <cell r="B1235" t="str">
            <v>Fornecimento e Instalação de Terminais aéreos - Fixação Horizontal de 600 mm C/ Abraçadeira</v>
          </cell>
          <cell r="C1235" t="str">
            <v>un</v>
          </cell>
          <cell r="D1235">
            <v>9.1288999999999998</v>
          </cell>
        </row>
        <row r="1236">
          <cell r="A1236" t="str">
            <v>001.19.02200</v>
          </cell>
          <cell r="B1236" t="str">
            <v>Fornecimento E Instalação De Terminais Aéreos - Fixação Vertical De 300 Mm S/ Abraçadeira</v>
          </cell>
          <cell r="C1236" t="str">
            <v>un</v>
          </cell>
          <cell r="D1236">
            <v>6.8788999999999998</v>
          </cell>
        </row>
        <row r="1237">
          <cell r="A1237" t="str">
            <v>001.19.02220</v>
          </cell>
          <cell r="B1237" t="str">
            <v>Fornecimento e Instalação de Terminais Aéreos -Fixação Vertical de 300 mm C/ Abraçadeira</v>
          </cell>
          <cell r="C1237" t="str">
            <v>un</v>
          </cell>
          <cell r="D1237">
            <v>7.9889000000000001</v>
          </cell>
        </row>
        <row r="1238">
          <cell r="A1238" t="str">
            <v>001.19.02240</v>
          </cell>
          <cell r="B1238" t="str">
            <v>Fornecimento E Instalação De Terminais Aéreos - Fixação Vertical De 600 Mm S/ Abraçadeira</v>
          </cell>
          <cell r="C1238" t="str">
            <v>un</v>
          </cell>
          <cell r="D1238">
            <v>8.0488999999999997</v>
          </cell>
        </row>
        <row r="1239">
          <cell r="A1239" t="str">
            <v>001.19.02260</v>
          </cell>
          <cell r="B1239" t="str">
            <v>Fornecimento E Instalação De Treminais Aéreos - Fixação Vertical De 600 Mm C/ Abraçadeira</v>
          </cell>
          <cell r="C1239" t="str">
            <v>un</v>
          </cell>
          <cell r="D1239">
            <v>9.1288999999999998</v>
          </cell>
        </row>
        <row r="1240">
          <cell r="A1240" t="str">
            <v>001.19.02280</v>
          </cell>
          <cell r="B1240" t="str">
            <v>Fornecimento E Instalção De Isolador De Uso Geral - Fixação Horizontal Simples</v>
          </cell>
          <cell r="C1240" t="str">
            <v>un</v>
          </cell>
          <cell r="D1240">
            <v>5.5701000000000001</v>
          </cell>
        </row>
        <row r="1241">
          <cell r="A1241" t="str">
            <v>001.19.02300</v>
          </cell>
          <cell r="B1241" t="str">
            <v>Fornecimento E Instalação De Isolador De Uso Geral - Fixação Horizontal Simples C/ 100 Mm</v>
          </cell>
          <cell r="C1241" t="str">
            <v>un</v>
          </cell>
          <cell r="D1241">
            <v>4.7500999999999998</v>
          </cell>
        </row>
        <row r="1242">
          <cell r="A1242" t="str">
            <v>001.19.02320</v>
          </cell>
          <cell r="B1242" t="str">
            <v>Fornecimento E Instalação De Isolador De Uso Geral - Fixação Horizontal Reforçado</v>
          </cell>
          <cell r="C1242" t="str">
            <v>un</v>
          </cell>
          <cell r="D1242">
            <v>5.3101000000000003</v>
          </cell>
        </row>
        <row r="1243">
          <cell r="A1243" t="str">
            <v>001.19.02340</v>
          </cell>
          <cell r="B1243" t="str">
            <v>Fornecimento E Instalação De Isolador De Uso Geral - Fixação Horizontal  Reforçado C/ 100 Mm</v>
          </cell>
          <cell r="C1243" t="str">
            <v>un</v>
          </cell>
          <cell r="D1243">
            <v>6.4100999999999999</v>
          </cell>
        </row>
        <row r="1244">
          <cell r="A1244" t="str">
            <v>001.19.02360</v>
          </cell>
          <cell r="B1244" t="str">
            <v>Fornecimento e Instalação de Isolador de Uso Geral - Fixação em 90º Reforçado 90º</v>
          </cell>
          <cell r="C1244" t="str">
            <v>un</v>
          </cell>
          <cell r="D1244">
            <v>9.4100999999999999</v>
          </cell>
        </row>
        <row r="1245">
          <cell r="A1245" t="str">
            <v>001.19.02380</v>
          </cell>
          <cell r="B1245" t="str">
            <v>Fornecimento E Instalação De Isolador De Uso Geral - Fixação Em 90º Reforçado 90º C/ 100 Mm</v>
          </cell>
          <cell r="C1245" t="str">
            <v>un</v>
          </cell>
          <cell r="D1245">
            <v>9.4100999999999999</v>
          </cell>
        </row>
        <row r="1246">
          <cell r="A1246" t="str">
            <v>001.19.02400</v>
          </cell>
          <cell r="B1246" t="str">
            <v>Fornecimento E Instalação De Mastro H De 2,00 M X 1. 1/2''</v>
          </cell>
          <cell r="C1246" t="str">
            <v>un</v>
          </cell>
          <cell r="D1246">
            <v>45.065199999999997</v>
          </cell>
        </row>
        <row r="1247">
          <cell r="A1247" t="str">
            <v>001.19.02420</v>
          </cell>
          <cell r="B1247" t="str">
            <v>Fornecimento E Instalação De Mastro H De 3,00m X 1. 1/2''</v>
          </cell>
          <cell r="C1247" t="str">
            <v>un</v>
          </cell>
          <cell r="D1247">
            <v>64.845200000000006</v>
          </cell>
        </row>
        <row r="1248">
          <cell r="A1248" t="str">
            <v>001.19.02440</v>
          </cell>
          <cell r="B1248" t="str">
            <v>Fornecimento E Instalação De Mastro H De 4,00 M X 1. 1/2''</v>
          </cell>
          <cell r="C1248" t="str">
            <v>un</v>
          </cell>
          <cell r="D1248">
            <v>88.975200000000001</v>
          </cell>
        </row>
        <row r="1249">
          <cell r="A1249" t="str">
            <v>001.19.02460</v>
          </cell>
          <cell r="B1249" t="str">
            <v>Fornecimento E Instalação de Mastro H de 5,00 m x 1. 1/2''</v>
          </cell>
          <cell r="C1249" t="str">
            <v>un</v>
          </cell>
          <cell r="D1249">
            <v>104.4252</v>
          </cell>
        </row>
        <row r="1250">
          <cell r="A1250" t="str">
            <v>001.19.02480</v>
          </cell>
          <cell r="B1250" t="str">
            <v>Fornecimento E Instalação De Mastro H De 6,00 M X 1. 1/2''</v>
          </cell>
          <cell r="C1250" t="str">
            <v>un</v>
          </cell>
          <cell r="D1250">
            <v>124.0752</v>
          </cell>
        </row>
        <row r="1251">
          <cell r="A1251" t="str">
            <v>001.19.02500</v>
          </cell>
          <cell r="B1251" t="str">
            <v>Fornecimento E Instalação De Mastro H De 2,00 M X 2''</v>
          </cell>
          <cell r="C1251" t="str">
            <v>un</v>
          </cell>
          <cell r="D1251">
            <v>54.0152</v>
          </cell>
        </row>
        <row r="1252">
          <cell r="A1252" t="str">
            <v>001.19.02520</v>
          </cell>
          <cell r="B1252" t="str">
            <v>Fornecimento E Instalação De Mastro H De 3,00 M X 2''</v>
          </cell>
          <cell r="C1252" t="str">
            <v>un</v>
          </cell>
          <cell r="D1252">
            <v>77.845200000000006</v>
          </cell>
        </row>
        <row r="1253">
          <cell r="A1253" t="str">
            <v>001.19.02540</v>
          </cell>
          <cell r="B1253" t="str">
            <v>Fornecimento E Instalação De Masto H De 4,00 M X 2''</v>
          </cell>
          <cell r="C1253" t="str">
            <v>un</v>
          </cell>
          <cell r="D1253">
            <v>103.5652</v>
          </cell>
        </row>
        <row r="1254">
          <cell r="A1254" t="str">
            <v>001.19.02560</v>
          </cell>
          <cell r="B1254" t="str">
            <v>Fornecimento E Instalação De Mastro H De 5,00 M X 2''</v>
          </cell>
          <cell r="C1254" t="str">
            <v>un</v>
          </cell>
          <cell r="D1254">
            <v>126.23520000000001</v>
          </cell>
        </row>
        <row r="1255">
          <cell r="A1255" t="str">
            <v>001.19.02580</v>
          </cell>
          <cell r="B1255" t="str">
            <v>Fornecimento E Instalação De Mastro H De 6,00 M X 2''</v>
          </cell>
          <cell r="C1255" t="str">
            <v>un</v>
          </cell>
          <cell r="D1255">
            <v>150.0752</v>
          </cell>
        </row>
        <row r="1256">
          <cell r="A1256" t="str">
            <v>001.19.02600</v>
          </cell>
          <cell r="B1256" t="str">
            <v>Fornecimento E Instalação De Mastro Telescópico H De 5,00 M X 1. 1/2'' E 2''</v>
          </cell>
          <cell r="C1256" t="str">
            <v>un</v>
          </cell>
          <cell r="D1256">
            <v>159.3152</v>
          </cell>
        </row>
        <row r="1257">
          <cell r="A1257" t="str">
            <v>001.19.02620</v>
          </cell>
          <cell r="B1257" t="str">
            <v>Fornecimento E Instalação De Mastro Telescópico H De 7,00 M X 1. 1/2'' E 2''</v>
          </cell>
          <cell r="C1257" t="str">
            <v>un</v>
          </cell>
          <cell r="D1257">
            <v>220.84520000000001</v>
          </cell>
        </row>
        <row r="1258">
          <cell r="A1258" t="str">
            <v>001.19.02640</v>
          </cell>
          <cell r="B1258" t="str">
            <v>Fornecimento E Instalação De Mastro Telescópico H De 9,00 M X 1. 1/2'' E 2''</v>
          </cell>
          <cell r="C1258" t="str">
            <v>un</v>
          </cell>
          <cell r="D1258">
            <v>281.51519999999999</v>
          </cell>
        </row>
        <row r="1259">
          <cell r="A1259" t="str">
            <v>001.19.02660</v>
          </cell>
          <cell r="B1259" t="str">
            <v>Fornecimento E Instalação De Isolador P/ Mastro - Simples 1 Descida De 3/4''</v>
          </cell>
          <cell r="C1259" t="str">
            <v>un</v>
          </cell>
          <cell r="D1259">
            <v>6.6101000000000001</v>
          </cell>
        </row>
        <row r="1260">
          <cell r="A1260" t="str">
            <v>001.19.02680</v>
          </cell>
          <cell r="B1260" t="str">
            <v>Fornecimento E Instalação De Isolador P/ Mastro - Simples 1 Descida De 1''</v>
          </cell>
          <cell r="C1260" t="str">
            <v>un</v>
          </cell>
          <cell r="D1260">
            <v>6.7401</v>
          </cell>
        </row>
        <row r="1261">
          <cell r="A1261" t="str">
            <v>001.19.02700</v>
          </cell>
          <cell r="B1261" t="str">
            <v>Fornecimento E Instalação De Isolador P/ Mastro - Simples 1 Descida De 1. 1/4''</v>
          </cell>
          <cell r="C1261" t="str">
            <v>un</v>
          </cell>
          <cell r="D1261">
            <v>7.2201000000000004</v>
          </cell>
        </row>
        <row r="1262">
          <cell r="A1262" t="str">
            <v>001.19.02720</v>
          </cell>
          <cell r="B1262" t="str">
            <v>Fornecimento E Instalação De Isolador P/ Mastro - Simples 1 Descida De 1. 1/2''</v>
          </cell>
          <cell r="C1262" t="str">
            <v>un</v>
          </cell>
          <cell r="D1262">
            <v>7.3601000000000001</v>
          </cell>
        </row>
        <row r="1263">
          <cell r="A1263" t="str">
            <v>001.19.02740</v>
          </cell>
          <cell r="B1263" t="str">
            <v>Fornecimento E Instalação De Isolador P/ Mastro - Simples 1 Descida De 2''</v>
          </cell>
          <cell r="C1263" t="str">
            <v>un</v>
          </cell>
          <cell r="D1263">
            <v>7.5900999999999996</v>
          </cell>
        </row>
        <row r="1264">
          <cell r="A1264" t="str">
            <v>001.19.02760</v>
          </cell>
          <cell r="B1264" t="str">
            <v>Fornecimento E Instalação De Isolador P/ Mastro - Simples 2 Descidas De 3/4''</v>
          </cell>
          <cell r="C1264" t="str">
            <v>un</v>
          </cell>
          <cell r="D1264">
            <v>7.1300999999999997</v>
          </cell>
        </row>
        <row r="1265">
          <cell r="A1265" t="str">
            <v>001.19.02780</v>
          </cell>
          <cell r="B1265" t="str">
            <v>Fornecimento E Instalação De Isolador P/ Mastro - Simples 2 Descidas De 1''</v>
          </cell>
          <cell r="C1265" t="str">
            <v>un</v>
          </cell>
          <cell r="D1265">
            <v>7.2900999999999998</v>
          </cell>
        </row>
        <row r="1266">
          <cell r="A1266" t="str">
            <v>001.19.02800</v>
          </cell>
          <cell r="B1266" t="str">
            <v>Fornecimento E Instalação De Isolador P/ Mastro - Simples 2 Descidas De 1. 1/4''</v>
          </cell>
          <cell r="C1266" t="str">
            <v>un</v>
          </cell>
          <cell r="D1266">
            <v>7.9100999999999999</v>
          </cell>
        </row>
        <row r="1267">
          <cell r="A1267" t="str">
            <v>001.19.02820</v>
          </cell>
          <cell r="B1267" t="str">
            <v>Fornecimento E Instalação De Isolador P/ Mastro - Simples 2 Descidas De 1. 1/2''</v>
          </cell>
          <cell r="C1267" t="str">
            <v>un</v>
          </cell>
          <cell r="D1267">
            <v>8.4300999999999995</v>
          </cell>
        </row>
        <row r="1268">
          <cell r="A1268" t="str">
            <v>001.19.02840</v>
          </cell>
          <cell r="B1268" t="str">
            <v>Fornecimento E Instalação De Isolador P/ Mastro - Simples 2 Descidas De 2''</v>
          </cell>
          <cell r="C1268" t="str">
            <v>un</v>
          </cell>
          <cell r="D1268">
            <v>8.7500999999999998</v>
          </cell>
        </row>
        <row r="1269">
          <cell r="A1269" t="str">
            <v>001.19.02860</v>
          </cell>
          <cell r="B1269" t="str">
            <v>Fornecimento E Instalação De Isolador P/ Mastro - Reforçado 1 Descida De 3/4''</v>
          </cell>
          <cell r="C1269" t="str">
            <v>un</v>
          </cell>
          <cell r="D1269">
            <v>8.5900999999999996</v>
          </cell>
        </row>
        <row r="1270">
          <cell r="A1270" t="str">
            <v>001.19.02880</v>
          </cell>
          <cell r="B1270" t="str">
            <v>Fornecimento E Instalação De Isolador P/ Mastro - Reforçado 1 Descida De 1''</v>
          </cell>
          <cell r="C1270" t="str">
            <v>un</v>
          </cell>
          <cell r="D1270">
            <v>8.5900999999999996</v>
          </cell>
        </row>
        <row r="1271">
          <cell r="A1271" t="str">
            <v>001.19.02900</v>
          </cell>
          <cell r="B1271" t="str">
            <v>Fornecimento E Instalação De Isolador P/ Mastro - Reforçado 1 Descida De 1. 1/4''</v>
          </cell>
          <cell r="C1271" t="str">
            <v>un</v>
          </cell>
          <cell r="D1271">
            <v>9.0100999999999996</v>
          </cell>
        </row>
        <row r="1272">
          <cell r="A1272" t="str">
            <v>001.19.02920</v>
          </cell>
          <cell r="B1272" t="str">
            <v>Fornecimento E Instalação De Isolador P/ Mastro - Reforçado 1 Descida De 1. 1/2''</v>
          </cell>
          <cell r="C1272" t="str">
            <v>un</v>
          </cell>
          <cell r="D1272">
            <v>9.7500999999999998</v>
          </cell>
        </row>
        <row r="1273">
          <cell r="A1273" t="str">
            <v>001.19.02940</v>
          </cell>
          <cell r="B1273" t="str">
            <v>Fornecimento E Instalação De Isolador P/ Mastro - Reforçado 1 Descida De 2''</v>
          </cell>
          <cell r="C1273" t="str">
            <v>un</v>
          </cell>
          <cell r="D1273">
            <v>10.4001</v>
          </cell>
        </row>
        <row r="1274">
          <cell r="A1274" t="str">
            <v>001.19.02960</v>
          </cell>
          <cell r="B1274" t="str">
            <v>Fornecimento E Instalação De Isolador P/ Mastro - Reforçado 2 Descidas De 3/4''</v>
          </cell>
          <cell r="C1274" t="str">
            <v>un</v>
          </cell>
          <cell r="D1274">
            <v>9.5300999999999991</v>
          </cell>
        </row>
        <row r="1275">
          <cell r="A1275" t="str">
            <v>001.19.02980</v>
          </cell>
          <cell r="B1275" t="str">
            <v>Fornecimento E Instalação De Isolador P/ Mastro - Reforçado 2 Descidas De 1''</v>
          </cell>
          <cell r="C1275" t="str">
            <v>un</v>
          </cell>
          <cell r="D1275">
            <v>9.5300999999999991</v>
          </cell>
        </row>
        <row r="1276">
          <cell r="A1276" t="str">
            <v>001.19.03000</v>
          </cell>
          <cell r="B1276" t="str">
            <v>Fornecimento E Instalação De Isolador P/ Mastro - Reforçado 2 Descidas De 1. 1/4''</v>
          </cell>
          <cell r="C1276" t="str">
            <v>un</v>
          </cell>
          <cell r="D1276">
            <v>9.7301000000000002</v>
          </cell>
        </row>
        <row r="1277">
          <cell r="A1277" t="str">
            <v>001.19.03020</v>
          </cell>
          <cell r="B1277" t="str">
            <v>Fornecimento E Instalação De Isolador P/ Mastro - Reforçado 2 Descidas De 1. 1/2''</v>
          </cell>
          <cell r="C1277" t="str">
            <v>un</v>
          </cell>
          <cell r="D1277">
            <v>10.2201</v>
          </cell>
        </row>
        <row r="1278">
          <cell r="A1278" t="str">
            <v>001.19.03040</v>
          </cell>
          <cell r="B1278" t="str">
            <v>Fornecimento E Instalação De Isolador P/ Mastro - Reforçado 2 Descidas De 2''</v>
          </cell>
          <cell r="C1278" t="str">
            <v>un</v>
          </cell>
          <cell r="D1278">
            <v>10.690099999999999</v>
          </cell>
        </row>
        <row r="1279">
          <cell r="A1279" t="str">
            <v>001.19.03060</v>
          </cell>
          <cell r="B1279" t="str">
            <v>Fornecimento E Instalação De Fixadores P/ Mastro - Base P/ Mastro H De 1. ¹/²''</v>
          </cell>
          <cell r="C1279" t="str">
            <v>un</v>
          </cell>
          <cell r="D1279">
            <v>34.003</v>
          </cell>
        </row>
        <row r="1280">
          <cell r="A1280" t="str">
            <v>001.19.03080</v>
          </cell>
          <cell r="B1280" t="str">
            <v>Fornecimento E Instalação De Fixadores P/ Mastro - Base P/ Mastro H De 2''</v>
          </cell>
          <cell r="C1280" t="str">
            <v>un</v>
          </cell>
          <cell r="D1280">
            <v>34.863</v>
          </cell>
        </row>
        <row r="1281">
          <cell r="A1281" t="str">
            <v>001.19.03100</v>
          </cell>
          <cell r="B1281" t="str">
            <v>Fornecimento E Instalação De Conectores De Uso Geral - Emenda E Medição P/ Cabo Até Ø50mm² 2P</v>
          </cell>
          <cell r="C1281" t="str">
            <v>un</v>
          </cell>
          <cell r="D1281">
            <v>9.5326000000000004</v>
          </cell>
        </row>
        <row r="1282">
          <cell r="A1282" t="str">
            <v>001.19.03120</v>
          </cell>
          <cell r="B1282" t="str">
            <v>Fornecimento E Instalação De Conectores De Uso Geral - Emenda E Medição P/ Cabo Até Ø120mm² 2P</v>
          </cell>
          <cell r="C1282" t="str">
            <v>un</v>
          </cell>
          <cell r="D1282">
            <v>13.8826</v>
          </cell>
        </row>
        <row r="1283">
          <cell r="A1283" t="str">
            <v>001.19.03140</v>
          </cell>
          <cell r="B1283" t="str">
            <v>Fornecimento E Instalação De Conector De Uso Geral - Emenda E Medição P/ Cabo Até  Ø50mm² 4P</v>
          </cell>
          <cell r="C1283" t="str">
            <v>un</v>
          </cell>
          <cell r="D1283">
            <v>16.772600000000001</v>
          </cell>
        </row>
        <row r="1284">
          <cell r="A1284" t="str">
            <v>001.19.03160</v>
          </cell>
          <cell r="B1284" t="str">
            <v>Fornecimento E Instalação De Conector De Uso Geral - Emenda E Medição P/ Cabo Até Ø 120 Mm² 4P</v>
          </cell>
          <cell r="C1284" t="str">
            <v>un</v>
          </cell>
          <cell r="D1284">
            <v>23.7926</v>
          </cell>
        </row>
        <row r="1285">
          <cell r="A1285" t="str">
            <v>001.19.03180</v>
          </cell>
          <cell r="B1285" t="str">
            <v>Fornecimento E Instalação De Conector De Uso Geral - Split Bolt P/ Cabo Ø 16mm²</v>
          </cell>
          <cell r="C1285" t="str">
            <v>un</v>
          </cell>
          <cell r="D1285">
            <v>5.5625999999999998</v>
          </cell>
        </row>
        <row r="1286">
          <cell r="A1286" t="str">
            <v>001.19.03200</v>
          </cell>
          <cell r="B1286" t="str">
            <v>Fornecimento E Instalação De Conector De Uso Geral - Split Bolt P/ Cabo Ø 25 Mm²</v>
          </cell>
          <cell r="C1286" t="str">
            <v>un</v>
          </cell>
          <cell r="D1286">
            <v>5.8525999999999998</v>
          </cell>
        </row>
        <row r="1287">
          <cell r="A1287" t="str">
            <v>001.19.03220</v>
          </cell>
          <cell r="B1287" t="str">
            <v>Fornecimento E Instalação De Conector De Uso Geral - Split Bolt P/ Cabo Ø 35 Mm²</v>
          </cell>
          <cell r="C1287" t="str">
            <v>un</v>
          </cell>
          <cell r="D1287">
            <v>6.4226000000000001</v>
          </cell>
        </row>
        <row r="1288">
          <cell r="A1288" t="str">
            <v>001.19.03240</v>
          </cell>
          <cell r="B1288" t="str">
            <v>Fornecimento E Instalação De Conector De Uso Gera - Split Bolt P/ Cabo Ø 50 Mm²</v>
          </cell>
          <cell r="C1288" t="str">
            <v>un</v>
          </cell>
          <cell r="D1288">
            <v>7.2926000000000002</v>
          </cell>
        </row>
        <row r="1289">
          <cell r="A1289" t="str">
            <v>001.19.03260</v>
          </cell>
          <cell r="B1289" t="str">
            <v>Fornecimento E Instalação De Conector De Uso Geral - Split Bolt P/ Cabo Ø 70 Mm²</v>
          </cell>
          <cell r="C1289" t="str">
            <v>un</v>
          </cell>
          <cell r="D1289">
            <v>9.0226000000000006</v>
          </cell>
        </row>
        <row r="1290">
          <cell r="A1290" t="str">
            <v>001.19.03280</v>
          </cell>
          <cell r="B1290" t="str">
            <v>Fornecimento E Instalação De Conector De Uso Geral - Split Bolt P/ Cabo Até Ø 70 Mm²</v>
          </cell>
          <cell r="C1290" t="str">
            <v>un</v>
          </cell>
          <cell r="D1290">
            <v>11.332599999999999</v>
          </cell>
        </row>
        <row r="1291">
          <cell r="A1291" t="str">
            <v>001.19.03300</v>
          </cell>
          <cell r="B1291" t="str">
            <v>Fornecimento E Instalação De Conector De Uso Geral - Split Bolt C/ Pino E Porca P/ Cabo Ø 16 Mm²</v>
          </cell>
          <cell r="C1291" t="str">
            <v>un</v>
          </cell>
          <cell r="D1291">
            <v>7.2926000000000002</v>
          </cell>
        </row>
        <row r="1292">
          <cell r="A1292" t="str">
            <v>001.19.03320</v>
          </cell>
          <cell r="B1292" t="str">
            <v>Fornecimento E Instalação De Conector De Uso Geral - Split Bolt C/ Pino E Porca P/ Cabo Ø 25 Mm²</v>
          </cell>
          <cell r="C1292" t="str">
            <v>un</v>
          </cell>
          <cell r="D1292">
            <v>6.8625999999999996</v>
          </cell>
        </row>
        <row r="1293">
          <cell r="A1293" t="str">
            <v>001.19.03340</v>
          </cell>
          <cell r="B1293" t="str">
            <v>Fornecimento E Instalação De Conector De Uso Geral - Split Bolt C/ Pino E Porca P/ Cabo Ø 35 Mm²</v>
          </cell>
          <cell r="C1293" t="str">
            <v>un</v>
          </cell>
          <cell r="D1293">
            <v>7.3026</v>
          </cell>
        </row>
        <row r="1294">
          <cell r="A1294" t="str">
            <v>001.19.03360</v>
          </cell>
          <cell r="B1294" t="str">
            <v>Fornecimento E Instalação De Conector De Uso Geral - Split Bolt C/ Pino E Porca P/ Cabo Ø 50 Mm²</v>
          </cell>
          <cell r="C1294" t="str">
            <v>un</v>
          </cell>
          <cell r="D1294">
            <v>8.2726000000000006</v>
          </cell>
        </row>
        <row r="1295">
          <cell r="A1295" t="str">
            <v>001.19.03380</v>
          </cell>
          <cell r="B1295" t="str">
            <v>Fornecimento E Instalação De Conector De Uso Geral - Split Bolt C/ Pino E Porca P/ Cabo Ø 70 Mm²</v>
          </cell>
          <cell r="C1295" t="str">
            <v>un</v>
          </cell>
          <cell r="D1295">
            <v>11.442600000000001</v>
          </cell>
        </row>
        <row r="1296">
          <cell r="A1296" t="str">
            <v>001.19.03400</v>
          </cell>
          <cell r="B1296" t="str">
            <v>Fornecimento E Instalação De Conector De Uso Geral - Terminal De Pressão C/ Passagem Frontal P/ Cabo Ø 16 Mm²</v>
          </cell>
          <cell r="C1296" t="str">
            <v>un</v>
          </cell>
          <cell r="D1296">
            <v>10.4626</v>
          </cell>
        </row>
        <row r="1297">
          <cell r="A1297" t="str">
            <v>001.19.03420</v>
          </cell>
          <cell r="B1297" t="str">
            <v>Fornecimento E Instalação De Conector De Uso Gera - Terminal De Pressão C/ Passagem Frontal P/ Cabo Ø 25 Mm²</v>
          </cell>
          <cell r="C1297" t="str">
            <v>un</v>
          </cell>
          <cell r="D1297">
            <v>4.7926000000000002</v>
          </cell>
        </row>
        <row r="1298">
          <cell r="A1298" t="str">
            <v>001.19.03440</v>
          </cell>
          <cell r="B1298" t="str">
            <v>Fornecimento E Instalação De Conector De Uso Geral - Terminal De Pressão C/ Passagem Frontal P/ Cabo Ø 35 Mm²</v>
          </cell>
          <cell r="C1298" t="str">
            <v>un</v>
          </cell>
          <cell r="D1298">
            <v>5.0826000000000002</v>
          </cell>
        </row>
        <row r="1299">
          <cell r="A1299" t="str">
            <v>001.19.03460</v>
          </cell>
          <cell r="B1299" t="str">
            <v>Fornecimento E Instalação De Conector De Uso Geral - Terminal De Pressão C/ Passagem Frontal P/ Cabo Ø 50 Mm²</v>
          </cell>
          <cell r="C1299" t="str">
            <v>un</v>
          </cell>
          <cell r="D1299">
            <v>5.4626000000000001</v>
          </cell>
        </row>
        <row r="1300">
          <cell r="A1300" t="str">
            <v>001.19.03480</v>
          </cell>
          <cell r="B1300" t="str">
            <v>Fornecimento E Instalação De Conector De Uso Geral - Terminal De Pressão C/ Passagem Frontal P/ Cabo Ø 70 Mm²</v>
          </cell>
          <cell r="C1300" t="str">
            <v>un</v>
          </cell>
          <cell r="D1300">
            <v>6.1125999999999996</v>
          </cell>
        </row>
        <row r="1301">
          <cell r="A1301" t="str">
            <v>001.19.03500</v>
          </cell>
          <cell r="B1301" t="str">
            <v>Fornecimento E Instalação De Conector De Uso Geral - Terminal De Pressão C/ Passagem Lateral P/ Cabo Ø 16 Mm²</v>
          </cell>
          <cell r="C1301" t="str">
            <v>un</v>
          </cell>
          <cell r="D1301">
            <v>7.5125999999999999</v>
          </cell>
        </row>
        <row r="1302">
          <cell r="A1302" t="str">
            <v>001.19.03520</v>
          </cell>
          <cell r="B1302" t="str">
            <v>Fornecimento E Instalação De Conector De Uso Geral - Terminal De Pressão C/ Passagem Lateral P/ Cabo Ø 25 Mm²</v>
          </cell>
          <cell r="C1302" t="str">
            <v>un</v>
          </cell>
          <cell r="D1302">
            <v>7.5125999999999999</v>
          </cell>
        </row>
        <row r="1303">
          <cell r="A1303" t="str">
            <v>001.19.03540</v>
          </cell>
          <cell r="B1303" t="str">
            <v>Fornecimento E Instalação De Conector De Uso Geral - Terminal De Pressão C/ Passagem Lateral P/ Cabo Ø 35 Mm²</v>
          </cell>
          <cell r="C1303" t="str">
            <v>un</v>
          </cell>
          <cell r="D1303">
            <v>7.5125999999999999</v>
          </cell>
        </row>
        <row r="1304">
          <cell r="A1304" t="str">
            <v>001.19.03560</v>
          </cell>
          <cell r="B1304" t="str">
            <v>Fornecimento E Instalação De Conector De Uso Geral - Terminal De Pressão C/ Passagem Lateral P/ Cabo Ø 50 Mm²</v>
          </cell>
          <cell r="C1304" t="str">
            <v>un</v>
          </cell>
          <cell r="D1304">
            <v>10.762600000000001</v>
          </cell>
        </row>
        <row r="1305">
          <cell r="A1305" t="str">
            <v>001.19.03580</v>
          </cell>
          <cell r="B1305" t="str">
            <v>Fornecimento E Instalação De Conector De Uso Geral - Terminal De Pressão C/ Passagem Lateral P/ Cabo Ø 70 Mm²</v>
          </cell>
          <cell r="C1305" t="str">
            <v>un</v>
          </cell>
          <cell r="D1305">
            <v>10.762600000000001</v>
          </cell>
        </row>
        <row r="1306">
          <cell r="A1306" t="str">
            <v>001.19.03600</v>
          </cell>
          <cell r="B1306" t="str">
            <v>Fornecimento E Instalação De Conector De Uso Geral - Tensionador P/ Cabo Cobre Até Ø95 Mm²</v>
          </cell>
          <cell r="C1306" t="str">
            <v>un</v>
          </cell>
          <cell r="D1306">
            <v>9.2826000000000004</v>
          </cell>
        </row>
        <row r="1307">
          <cell r="A1307" t="str">
            <v>001.19.03620</v>
          </cell>
          <cell r="B1307" t="str">
            <v>Fornecimento E Instalação De Conector De Uso Geral - Terminal De Pressão C/ 4 Parafusos P/ Cabo Ø 16/35 Mm²</v>
          </cell>
          <cell r="C1307" t="str">
            <v>un</v>
          </cell>
          <cell r="D1307">
            <v>10.4626</v>
          </cell>
        </row>
        <row r="1308">
          <cell r="A1308" t="str">
            <v>001.19.03640</v>
          </cell>
          <cell r="B1308" t="str">
            <v>Fornecimento E Instalação De Conector De Uso Geral - Terminal De Pressão C/ 4 Parafusos P/ Cabo Ø35/70 Mm²</v>
          </cell>
          <cell r="C1308" t="str">
            <v>un</v>
          </cell>
          <cell r="D1308">
            <v>13.5726</v>
          </cell>
        </row>
        <row r="1309">
          <cell r="A1309" t="str">
            <v>001.19.03660</v>
          </cell>
          <cell r="B1309" t="str">
            <v>Fornecimento E Instalação De Conector De Uso Geral - Terminal Tipo X De Latão P/ Cabo Até Ø50 Mm²</v>
          </cell>
          <cell r="C1309" t="str">
            <v>un</v>
          </cell>
          <cell r="D1309">
            <v>8.0126000000000008</v>
          </cell>
        </row>
        <row r="1310">
          <cell r="A1310" t="str">
            <v>001.19.03680</v>
          </cell>
          <cell r="B1310" t="str">
            <v>Fornecimento E Instalação De Conector De Uso Geral - Abraçadeira Tipo Ômega P/ Cabo Ø 16 Mm²</v>
          </cell>
          <cell r="C1310" t="str">
            <v>un</v>
          </cell>
          <cell r="D1310">
            <v>5.9325999999999999</v>
          </cell>
        </row>
        <row r="1311">
          <cell r="A1311" t="str">
            <v>001.19.03700</v>
          </cell>
          <cell r="B1311" t="str">
            <v>Fornecimento E Instalação De Conector De Uso Geral - Abraçadeira Tipo Ômega P/ Cabo Ø35 Mm²</v>
          </cell>
          <cell r="C1311" t="str">
            <v>un</v>
          </cell>
          <cell r="D1311">
            <v>5.9325999999999999</v>
          </cell>
        </row>
        <row r="1312">
          <cell r="A1312" t="str">
            <v>001.19.03720</v>
          </cell>
          <cell r="B1312" t="str">
            <v>Fornecimento e instalação de componentes de fixação - chapa de fixação tipo unha</v>
          </cell>
          <cell r="C1312" t="str">
            <v>un</v>
          </cell>
          <cell r="D1312">
            <v>2.9350999999999998</v>
          </cell>
        </row>
        <row r="1313">
          <cell r="A1313" t="str">
            <v>001.19.03740</v>
          </cell>
          <cell r="B1313" t="str">
            <v>Fornecimento E Instalação De Componentes De Fixação - Abraçadeira 3 Estais P/ Mastro De 1. ¹/²''</v>
          </cell>
          <cell r="C1313" t="str">
            <v>un</v>
          </cell>
          <cell r="D1313">
            <v>5.9250999999999996</v>
          </cell>
        </row>
        <row r="1314">
          <cell r="A1314" t="str">
            <v>001.19.03760</v>
          </cell>
          <cell r="B1314" t="str">
            <v>Fornecimento E Instalação De Componentes De Fixação - Abraçadeira 3 Estais  P/ Mastro 2''</v>
          </cell>
          <cell r="C1314" t="str">
            <v>un</v>
          </cell>
          <cell r="D1314">
            <v>5.9250999999999996</v>
          </cell>
        </row>
        <row r="1315">
          <cell r="A1315" t="str">
            <v>001.19.03780</v>
          </cell>
          <cell r="B1315" t="str">
            <v>Fornecimento E Instalação De Componentes De Fixação - Abraçadeira 4 Estais P/ Mastro De 1. ¹/²''</v>
          </cell>
          <cell r="C1315" t="str">
            <v>un</v>
          </cell>
          <cell r="D1315">
            <v>7.1451000000000002</v>
          </cell>
        </row>
        <row r="1316">
          <cell r="A1316" t="str">
            <v>001.19.03800</v>
          </cell>
          <cell r="B1316" t="str">
            <v>Fornecimento E Instalação De Componentes De Fixação - Abraçadeira 4 Estais P/ Mastro De 2''</v>
          </cell>
          <cell r="C1316" t="str">
            <v>un</v>
          </cell>
          <cell r="D1316">
            <v>7.1451000000000002</v>
          </cell>
        </row>
        <row r="1317">
          <cell r="A1317" t="str">
            <v>001.19.03820</v>
          </cell>
          <cell r="B1317" t="str">
            <v>Fornecimento E Instalação De Componentes De Fixação - Fixador De Estais P/ Tubo</v>
          </cell>
          <cell r="C1317" t="str">
            <v>un</v>
          </cell>
          <cell r="D1317">
            <v>3.6551</v>
          </cell>
        </row>
        <row r="1318">
          <cell r="A1318" t="str">
            <v>001.19.03840</v>
          </cell>
          <cell r="B1318" t="str">
            <v>Fornecimento E Instalação De Componentes De Fixação - Fixador De Estais P/ Cabo</v>
          </cell>
          <cell r="C1318" t="str">
            <v>un</v>
          </cell>
          <cell r="D1318">
            <v>3.1751</v>
          </cell>
        </row>
        <row r="1319">
          <cell r="A1319" t="str">
            <v>001.19.03860</v>
          </cell>
          <cell r="B1319" t="str">
            <v>Fornecimento E Instalação De Componentes De Fixação - Manilha De 1/4''</v>
          </cell>
          <cell r="C1319" t="str">
            <v>un</v>
          </cell>
          <cell r="D1319">
            <v>9.4451000000000001</v>
          </cell>
        </row>
        <row r="1320">
          <cell r="A1320" t="str">
            <v>001.19.03880</v>
          </cell>
          <cell r="B1320" t="str">
            <v>Fornecimento E Instalação De Componentes De Fixação - Esticador P/ Cabo De Aço De 3/16''</v>
          </cell>
          <cell r="C1320" t="str">
            <v>un</v>
          </cell>
          <cell r="D1320">
            <v>7.6551</v>
          </cell>
        </row>
        <row r="1321">
          <cell r="A1321" t="str">
            <v>001.19.03900</v>
          </cell>
          <cell r="B1321" t="str">
            <v>Fornecimento E Instalação De Componentes De Fixação - Esticador P/ Cabo De Aço De 1/4''</v>
          </cell>
          <cell r="C1321" t="str">
            <v>un</v>
          </cell>
          <cell r="D1321">
            <v>8.8551000000000002</v>
          </cell>
        </row>
        <row r="1322">
          <cell r="A1322" t="str">
            <v>001.19.03920</v>
          </cell>
          <cell r="B1322" t="str">
            <v>Fornecimento E Instalação De Componentes De Fixação - Sapatilha De 3/16''</v>
          </cell>
          <cell r="C1322" t="str">
            <v>un</v>
          </cell>
          <cell r="D1322">
            <v>3.0750999999999999</v>
          </cell>
        </row>
        <row r="1323">
          <cell r="A1323" t="str">
            <v>001.19.03940</v>
          </cell>
          <cell r="B1323" t="str">
            <v>Fornecimento E Instalação De Componentes De Fixação - Sapatilha De 1/4''</v>
          </cell>
          <cell r="C1323" t="str">
            <v>un</v>
          </cell>
          <cell r="D1323">
            <v>3.4051</v>
          </cell>
        </row>
        <row r="1324">
          <cell r="A1324" t="str">
            <v>001.19.03960</v>
          </cell>
          <cell r="B1324" t="str">
            <v>Fornecimeto E Instalação De Componentes De Fixação - Grampo Crosby De 3/16''</v>
          </cell>
          <cell r="C1324" t="str">
            <v>un</v>
          </cell>
          <cell r="D1324">
            <v>3.0251000000000001</v>
          </cell>
        </row>
        <row r="1325">
          <cell r="A1325" t="str">
            <v>001.19.03980</v>
          </cell>
          <cell r="B1325" t="str">
            <v>Fornecimento E Instalação De Componentes De Fixação - Grampo Crosby De 1/4''</v>
          </cell>
          <cell r="C1325" t="str">
            <v>un</v>
          </cell>
          <cell r="D1325">
            <v>3.0750999999999999</v>
          </cell>
        </row>
        <row r="1326">
          <cell r="A1326" t="str">
            <v>001.19.04000</v>
          </cell>
          <cell r="B1326" t="str">
            <v>Fornecimento E Instalação De Componentes De Fixação - Abraçadeira Tipo ""D"" C/ Cunha De 3/4''</v>
          </cell>
          <cell r="C1326" t="str">
            <v>un</v>
          </cell>
          <cell r="D1326">
            <v>2.6751</v>
          </cell>
        </row>
        <row r="1327">
          <cell r="A1327" t="str">
            <v>001.19.04020</v>
          </cell>
          <cell r="B1327" t="str">
            <v>Fornecimento  Instalação De Componentes De Fixação - Abraçadeira Tipo ""D"" C/ Cunha De 1''</v>
          </cell>
          <cell r="C1327" t="str">
            <v>un</v>
          </cell>
          <cell r="D1327">
            <v>2.8451</v>
          </cell>
        </row>
        <row r="1328">
          <cell r="A1328" t="str">
            <v>001.19.04040</v>
          </cell>
          <cell r="B1328" t="str">
            <v>Fornecimento E Instalação De Componentes De Fixação - Abraçadeira Tipo ""D"" C/ Cunha De 1.¹/4''</v>
          </cell>
          <cell r="C1328" t="str">
            <v>un</v>
          </cell>
          <cell r="D1328">
            <v>3.4950999999999999</v>
          </cell>
        </row>
        <row r="1329">
          <cell r="A1329" t="str">
            <v>001.19.04060</v>
          </cell>
          <cell r="B1329" t="str">
            <v>Fornecimento E Instalação De Componentes De Fixação - Abraçadeira Tipo ""D"" C/ Cunha De 1.¹/²''</v>
          </cell>
          <cell r="C1329" t="str">
            <v>un</v>
          </cell>
          <cell r="D1329">
            <v>3.4950999999999999</v>
          </cell>
        </row>
        <row r="1330">
          <cell r="A1330" t="str">
            <v>001.19.04080</v>
          </cell>
          <cell r="B1330" t="str">
            <v>Fornecimento E Instalação De Componentes De Fixação - Abraçadeira Tipo ""D"" C/ Cunha De 2''</v>
          </cell>
          <cell r="C1330" t="str">
            <v>un</v>
          </cell>
          <cell r="D1330">
            <v>3.7951000000000001</v>
          </cell>
        </row>
        <row r="1331">
          <cell r="A1331" t="str">
            <v>001.19.04100</v>
          </cell>
          <cell r="B1331" t="str">
            <v>Fornecimento E Instalação De Componentes De Fixação - Parafuso Sextavado C/ Bucha De Pvc Rosca Sob. 1/4'' X 1. ¹/²'' DZ</v>
          </cell>
          <cell r="C1331" t="str">
            <v>ct</v>
          </cell>
          <cell r="D1331">
            <v>2.1650999999999998</v>
          </cell>
        </row>
        <row r="1332">
          <cell r="A1332" t="str">
            <v>001.19.04120</v>
          </cell>
          <cell r="B1332" t="str">
            <v>Fornecimento E Instalação De Componentes De Fixação - Parafuso Sextavado C/ Bucha De Pvc Rosca Sob. 5/16'' X 1. ¹/²''DZ</v>
          </cell>
          <cell r="C1332" t="str">
            <v>ct</v>
          </cell>
          <cell r="D1332">
            <v>2.2951000000000001</v>
          </cell>
        </row>
        <row r="1333">
          <cell r="A1333" t="str">
            <v>001.19.04140</v>
          </cell>
          <cell r="B1333" t="str">
            <v>Fornecimento E Instalação De Componentes De Fixação - Parafuso Sextavado C/ Bucha De Pvc Rosca Sob. 5/16'' X 2'' DZ</v>
          </cell>
          <cell r="C1333" t="str">
            <v>ct</v>
          </cell>
          <cell r="D1333">
            <v>2.3351000000000002</v>
          </cell>
        </row>
        <row r="1334">
          <cell r="A1334" t="str">
            <v>001.19.04160</v>
          </cell>
          <cell r="B1334" t="str">
            <v>Fornecimento E Instalação De Conj. De Contraventegem Com Cabo P/ Mastro 1. ¹/²''</v>
          </cell>
          <cell r="C1334" t="str">
            <v>cj</v>
          </cell>
          <cell r="D1334">
            <v>109.0183</v>
          </cell>
        </row>
        <row r="1335">
          <cell r="A1335" t="str">
            <v>001.19.04180</v>
          </cell>
          <cell r="B1335" t="str">
            <v>Fornecimento E Instalação De Conj. De Contraventagem Com Cabo P/ Mastro 2''</v>
          </cell>
          <cell r="C1335" t="str">
            <v>cj</v>
          </cell>
          <cell r="D1335">
            <v>109.2383</v>
          </cell>
        </row>
        <row r="1336">
          <cell r="A1336" t="str">
            <v>001.19.04200</v>
          </cell>
          <cell r="B1336" t="str">
            <v>Fornecimento E Instalação De Componentes P/ Aterramento - Conector Cabo/Haste Tipo Olhal Reforçado 3/4''</v>
          </cell>
          <cell r="C1336" t="str">
            <v>un</v>
          </cell>
          <cell r="D1336">
            <v>5.9263000000000003</v>
          </cell>
        </row>
        <row r="1337">
          <cell r="A1337" t="str">
            <v>001.19.04220</v>
          </cell>
          <cell r="B1337" t="str">
            <v>Fornecimento E Instalação De Componentes P/ Aterramento - Conector Cabo/Haste Tipo Olhal Reforçado 5/8''</v>
          </cell>
          <cell r="C1337" t="str">
            <v>un</v>
          </cell>
          <cell r="D1337">
            <v>4.6763000000000003</v>
          </cell>
        </row>
        <row r="1338">
          <cell r="A1338" t="str">
            <v>001.19.04240</v>
          </cell>
          <cell r="B1338" t="str">
            <v>Fornecimento E Instalação De Componentes P/ Aterramento Cabo/Haste Tipo Olhal Leve 5/8''</v>
          </cell>
          <cell r="C1338" t="str">
            <v>un</v>
          </cell>
          <cell r="D1338">
            <v>8.3163</v>
          </cell>
        </row>
        <row r="1339">
          <cell r="A1339" t="str">
            <v>001.19.04260</v>
          </cell>
          <cell r="B1339" t="str">
            <v>Fornecimento E Instalação De Componentes P/ Aterramento - Luva De Emenda P/ Haste De 5/8''</v>
          </cell>
          <cell r="C1339" t="str">
            <v>un</v>
          </cell>
          <cell r="D1339">
            <v>7.7563000000000004</v>
          </cell>
        </row>
        <row r="1340">
          <cell r="A1340" t="str">
            <v>001.19.04280</v>
          </cell>
          <cell r="B1340" t="str">
            <v>Fornecimento E Instalação De Componentes P/ Aterramento - Luva De Emenda P/ Haste De 3/4''</v>
          </cell>
          <cell r="C1340" t="str">
            <v>un</v>
          </cell>
          <cell r="D1340">
            <v>7.7563000000000004</v>
          </cell>
        </row>
        <row r="1341">
          <cell r="A1341" t="str">
            <v>001.19.04300</v>
          </cell>
          <cell r="B1341" t="str">
            <v>Fornecimento e Instalação de Componentes  p/ Aterramento - Conector Cabo/Haste Tipo Grampo</v>
          </cell>
          <cell r="C1341" t="str">
            <v>un</v>
          </cell>
          <cell r="D1341">
            <v>4.6763000000000003</v>
          </cell>
        </row>
        <row r="1342">
          <cell r="A1342" t="str">
            <v>001.19.04320</v>
          </cell>
          <cell r="B1342" t="str">
            <v>Fornecimento E Inwstalação De Componentes P/ Aterramento - Haste Aterramento AC De 5/8'' X 2,40m</v>
          </cell>
          <cell r="C1342" t="str">
            <v>un</v>
          </cell>
          <cell r="D1342">
            <v>32.567700000000002</v>
          </cell>
        </row>
        <row r="1343">
          <cell r="A1343" t="str">
            <v>001.19.04340</v>
          </cell>
          <cell r="B1343" t="str">
            <v>Fornecimento E Instalação De Componentes P/ Aterramento - Haste Aterramento  AC De 5/8'' X 3,00 M</v>
          </cell>
          <cell r="C1343" t="str">
            <v>un</v>
          </cell>
          <cell r="D1343">
            <v>38.967700000000001</v>
          </cell>
        </row>
        <row r="1344">
          <cell r="A1344" t="str">
            <v>001.19.04360</v>
          </cell>
          <cell r="B1344" t="str">
            <v>Fornecimento E Instalação De Componentes P/ Aterramento - Haste Aterramento AC De 3/4'' X 2,40 M</v>
          </cell>
          <cell r="C1344" t="str">
            <v>un</v>
          </cell>
          <cell r="D1344">
            <v>43.447699999999998</v>
          </cell>
        </row>
        <row r="1345">
          <cell r="A1345" t="str">
            <v>001.19.04380</v>
          </cell>
          <cell r="B1345" t="str">
            <v>Fornecimento E Instalação De Componentes P/ Aterramento - Haste Aterramento AC De 3/4'' X 300 M</v>
          </cell>
          <cell r="C1345" t="str">
            <v>un</v>
          </cell>
          <cell r="D1345">
            <v>52.9377</v>
          </cell>
        </row>
        <row r="1346">
          <cell r="A1346" t="str">
            <v>001.19.04400</v>
          </cell>
          <cell r="B1346" t="str">
            <v>Forecimento E Instalação De Componentes P/ Aterramento - Haste Aterramento BC De 5/8'' X 2,40 M</v>
          </cell>
          <cell r="C1346" t="str">
            <v>un</v>
          </cell>
          <cell r="D1346">
            <v>20.247699999999998</v>
          </cell>
        </row>
        <row r="1347">
          <cell r="A1347" t="str">
            <v>001.19.04420</v>
          </cell>
          <cell r="B1347" t="str">
            <v>Fornecimento E Instalação De Componentes P/ Aterramento - Haste Aterramento BC De 5/8'' X 3,00 M</v>
          </cell>
          <cell r="C1347" t="str">
            <v>un</v>
          </cell>
          <cell r="D1347">
            <v>29.607700000000001</v>
          </cell>
        </row>
        <row r="1348">
          <cell r="A1348" t="str">
            <v>001.19.04440</v>
          </cell>
          <cell r="B1348" t="str">
            <v>Fornecimento E Instalação De Componentes P/ Aterramento - Haste Aterramento BC De 3/4'' X 2,40 M</v>
          </cell>
          <cell r="C1348" t="str">
            <v>un</v>
          </cell>
          <cell r="D1348">
            <v>36.6877</v>
          </cell>
        </row>
        <row r="1349">
          <cell r="A1349" t="str">
            <v>001.19.04460</v>
          </cell>
          <cell r="B1349" t="str">
            <v>Fornecimento E Instalação De Componentes P/ Aterramento - Haste Aterramento BC De 3/4'' X 3,00 M</v>
          </cell>
          <cell r="C1349" t="str">
            <v>un</v>
          </cell>
          <cell r="D1349">
            <v>39.9377</v>
          </cell>
        </row>
        <row r="1350">
          <cell r="A1350" t="str">
            <v>001.19.04480</v>
          </cell>
          <cell r="B1350" t="str">
            <v>Fornecimento E Instalação De Sinalizadores - Aparelhos Sinalizadores Simples S/ Célula</v>
          </cell>
          <cell r="C1350" t="str">
            <v>un</v>
          </cell>
          <cell r="D1350">
            <v>22.027699999999999</v>
          </cell>
        </row>
        <row r="1351">
          <cell r="A1351" t="str">
            <v>001.19.04500</v>
          </cell>
          <cell r="B1351" t="str">
            <v>Fornecimento E Instalação De Sinalizadores - Aparelhos Sinalizadores Simples C/ Célula</v>
          </cell>
          <cell r="C1351" t="str">
            <v>un</v>
          </cell>
          <cell r="D1351">
            <v>35.887700000000002</v>
          </cell>
        </row>
        <row r="1352">
          <cell r="A1352" t="str">
            <v>001.19.04520</v>
          </cell>
          <cell r="B1352" t="str">
            <v>Fornecimento E Instalação De Sinalizadores - Aparelhos Sinalizadores Duplo S/ Célula</v>
          </cell>
          <cell r="C1352" t="str">
            <v>un</v>
          </cell>
          <cell r="D1352">
            <v>41.237699999999997</v>
          </cell>
        </row>
        <row r="1353">
          <cell r="A1353" t="str">
            <v>001.19.04540</v>
          </cell>
          <cell r="B1353" t="str">
            <v>Fornecimento E Instalação De Sinalizadores - Aparelhos Sinalizadores Duplo C/ Célula</v>
          </cell>
          <cell r="C1353" t="str">
            <v>un</v>
          </cell>
          <cell r="D1353">
            <v>74.887699999999995</v>
          </cell>
        </row>
        <row r="1354">
          <cell r="A1354" t="str">
            <v>001.19.04560</v>
          </cell>
          <cell r="B1354" t="str">
            <v>Fornecimento E Instalação De Abraçadeira P/ Sinalizador De 1. ¹/²''</v>
          </cell>
          <cell r="C1354" t="str">
            <v>un</v>
          </cell>
          <cell r="D1354">
            <v>5.4851000000000001</v>
          </cell>
        </row>
        <row r="1355">
          <cell r="A1355" t="str">
            <v>001.19.04580</v>
          </cell>
          <cell r="B1355" t="str">
            <v>Fornecimento E Instalação De Abraçadeira P/ Sinalizador De 2''</v>
          </cell>
          <cell r="C1355" t="str">
            <v>un</v>
          </cell>
          <cell r="D1355">
            <v>5.6250999999999998</v>
          </cell>
        </row>
        <row r="1356">
          <cell r="A1356" t="str">
            <v>001.20</v>
          </cell>
          <cell r="B1356" t="str">
            <v>INSTALAÇÕES ELÉTRICAS - EQUIPAMENTOS</v>
          </cell>
          <cell r="D1356">
            <v>73781.902000000002</v>
          </cell>
        </row>
        <row r="1357">
          <cell r="A1357" t="str">
            <v>001.20.00020</v>
          </cell>
          <cell r="B1357" t="str">
            <v>Conjunto motor bomba centrífuga trifásica 50 a 60 hz para sucção até 6m pot. 1/2 hp</v>
          </cell>
          <cell r="C1357" t="str">
            <v>CJ</v>
          </cell>
          <cell r="D1357">
            <v>288.70030000000003</v>
          </cell>
        </row>
        <row r="1358">
          <cell r="A1358" t="str">
            <v>001.20.00040</v>
          </cell>
          <cell r="B1358" t="str">
            <v>Conjunto motor bomba centrífuga trifásica 50 a 60 hz para sucção até 6m pot. 3/4 hp</v>
          </cell>
          <cell r="C1358" t="str">
            <v>CJ</v>
          </cell>
          <cell r="D1358">
            <v>299.70030000000003</v>
          </cell>
        </row>
        <row r="1359">
          <cell r="A1359" t="str">
            <v>001.20.00060</v>
          </cell>
          <cell r="B1359" t="str">
            <v>Conjunto motor bomba centrífuga trifásica 50 a 60 hz para sucção até 6m pot. 1 hp</v>
          </cell>
          <cell r="C1359" t="str">
            <v>CJ</v>
          </cell>
          <cell r="D1359">
            <v>389.57139999999998</v>
          </cell>
        </row>
        <row r="1360">
          <cell r="A1360" t="str">
            <v>001.20.00080</v>
          </cell>
          <cell r="B1360" t="str">
            <v>Conjunto motor bomba centrífuga trifásica 50 a 60 hz para sucção até 6m pot. 1 1/2"""""""" hp</v>
          </cell>
          <cell r="C1360" t="str">
            <v>CJ</v>
          </cell>
          <cell r="D1360">
            <v>466.57139999999998</v>
          </cell>
        </row>
        <row r="1361">
          <cell r="A1361" t="str">
            <v>001.20.00100</v>
          </cell>
          <cell r="B1361" t="str">
            <v>Conjunto motor bomba centrífuga trifásica 50 a 60 hz para sucção até 6m pot. 2"""""""" hp</v>
          </cell>
          <cell r="C1361" t="str">
            <v>CJ</v>
          </cell>
          <cell r="D1361">
            <v>499.4425</v>
          </cell>
        </row>
        <row r="1362">
          <cell r="A1362" t="str">
            <v>001.20.00120</v>
          </cell>
          <cell r="B1362" t="str">
            <v>Conjunto motor bomba centrifuga monoestagio com bocais flangeados - cf-7 mark ou similar - 03 cv</v>
          </cell>
          <cell r="C1362" t="str">
            <v>UN</v>
          </cell>
          <cell r="D1362">
            <v>276.4425</v>
          </cell>
        </row>
        <row r="1363">
          <cell r="A1363" t="str">
            <v>001.20.00140</v>
          </cell>
          <cell r="B1363" t="str">
            <v>Fornecimento e Instalação de Ar Condicionado Tipo Split 9 000 BTUS, Linha Tempstar ou Mesmo Padrão</v>
          </cell>
          <cell r="C1363" t="str">
            <v>CJ</v>
          </cell>
          <cell r="D1363">
            <v>2150</v>
          </cell>
        </row>
        <row r="1364">
          <cell r="A1364" t="str">
            <v>001.20.00160</v>
          </cell>
          <cell r="B1364" t="str">
            <v>Fornecimento e Instalação de Ar Condicionado Tipo Split 12 000 BTUS, Linha Tempstar ou Mesmo Padrão</v>
          </cell>
          <cell r="C1364" t="str">
            <v>CJ</v>
          </cell>
          <cell r="D1364">
            <v>2520</v>
          </cell>
        </row>
        <row r="1365">
          <cell r="A1365" t="str">
            <v>001.20.00165</v>
          </cell>
          <cell r="B1365" t="str">
            <v>Fornecimento e Instalação de Ar Condicionado Tipo Split 18 000 BTUS, Linha Tempstar ou Mesmo Padrão</v>
          </cell>
          <cell r="C1365" t="str">
            <v>CJ</v>
          </cell>
          <cell r="D1365">
            <v>2960</v>
          </cell>
        </row>
        <row r="1366">
          <cell r="A1366" t="str">
            <v>001.20.00170</v>
          </cell>
          <cell r="B1366" t="str">
            <v>Fornecimento e Instalação de Ar Condicionado Tipo Split 22 000 BTUS, Linha Tempstar ou Mesmo Padrão</v>
          </cell>
          <cell r="C1366" t="str">
            <v>CJ</v>
          </cell>
          <cell r="D1366">
            <v>4090</v>
          </cell>
        </row>
        <row r="1367">
          <cell r="A1367" t="str">
            <v>001.20.00175</v>
          </cell>
          <cell r="B1367" t="str">
            <v>Fornecimento e Instalação de Ar Condicionado Tipo Split 36 000 BTUS, Linha Tempstar ou Mesmo Padrão</v>
          </cell>
          <cell r="C1367" t="str">
            <v>CJ</v>
          </cell>
          <cell r="D1367">
            <v>5960</v>
          </cell>
        </row>
        <row r="1368">
          <cell r="A1368" t="str">
            <v>001.20.00180</v>
          </cell>
          <cell r="B1368" t="str">
            <v>Fornecimento e Instalação de Ar Condicionado Tipo Split 48 000 BTUS, Linha Tempstar ou Mesmo Padrão</v>
          </cell>
          <cell r="C1368" t="str">
            <v>CJ</v>
          </cell>
          <cell r="D1368">
            <v>7000</v>
          </cell>
        </row>
        <row r="1369">
          <cell r="A1369" t="str">
            <v>001.20.00200</v>
          </cell>
          <cell r="B1369" t="str">
            <v>Fornecimento e Instalação de Ar Condicionado Tipo Split 60 000 BTUS, Linha Tempstar ou Mesmo Padrão</v>
          </cell>
          <cell r="C1369" t="str">
            <v>CJ</v>
          </cell>
          <cell r="D1369">
            <v>7630</v>
          </cell>
        </row>
        <row r="1370">
          <cell r="A1370" t="str">
            <v>001.20.00220</v>
          </cell>
          <cell r="B1370" t="str">
            <v>Fornecimento e Instalação de Ar Condicionado Tipo Split 7 000 BTUS, Linha Silence ou Mesmo Padrão</v>
          </cell>
          <cell r="C1370" t="str">
            <v>CJ</v>
          </cell>
          <cell r="D1370">
            <v>2205</v>
          </cell>
        </row>
        <row r="1371">
          <cell r="A1371" t="str">
            <v>001.20.00240</v>
          </cell>
          <cell r="B1371" t="str">
            <v>Fornecimento e Instalação de Ar Condicionado Tipo Split 9 000 BTUS, Linha Silence ou Mesmo Padrão</v>
          </cell>
          <cell r="C1371" t="str">
            <v>CJ</v>
          </cell>
          <cell r="D1371">
            <v>2510</v>
          </cell>
        </row>
        <row r="1372">
          <cell r="A1372" t="str">
            <v>001.20.00260</v>
          </cell>
          <cell r="B1372" t="str">
            <v>Fornecimento e Instalação de Ar Condicionado Tipo Split 12 000 BTUS, Linha Silence ou Mesmo Padrão</v>
          </cell>
          <cell r="C1372" t="str">
            <v>CJ</v>
          </cell>
          <cell r="D1372">
            <v>2980</v>
          </cell>
        </row>
        <row r="1373">
          <cell r="A1373" t="str">
            <v>001.20.00265</v>
          </cell>
          <cell r="B1373" t="str">
            <v>Fornecimento e Instalação de Ar Condicionado Tipo Split 18 000 BTUS, Linha Silence ou Mesmo Padrão</v>
          </cell>
          <cell r="C1373" t="str">
            <v>CJ</v>
          </cell>
          <cell r="D1373">
            <v>4000</v>
          </cell>
        </row>
        <row r="1374">
          <cell r="A1374" t="str">
            <v>001.20.00270</v>
          </cell>
          <cell r="B1374" t="str">
            <v>Fornecimento e Instalação de Ar Condicionado Tipo Split 24 000 BTUS, Linha Silence ou Mesmo Padrão</v>
          </cell>
          <cell r="C1374" t="str">
            <v>CJ</v>
          </cell>
          <cell r="D1374">
            <v>4420</v>
          </cell>
        </row>
        <row r="1375">
          <cell r="A1375" t="str">
            <v>001.20.00275</v>
          </cell>
          <cell r="B1375" t="str">
            <v>Fornecimento e Instalação de Ar Condicionado Tipo Split 36 000 BTUS, Linha Modernitá ou Mesmo Padrão</v>
          </cell>
          <cell r="C1375" t="str">
            <v>CJ</v>
          </cell>
          <cell r="D1375">
            <v>6250</v>
          </cell>
        </row>
        <row r="1376">
          <cell r="A1376" t="str">
            <v>001.20.00280</v>
          </cell>
          <cell r="B1376" t="str">
            <v>Fornecimento e Instalação de Ar Condicionado Tipo Split 48 000 BTUS, Linha Silence ou Mesmo Padrão</v>
          </cell>
          <cell r="C1376" t="str">
            <v>CJ</v>
          </cell>
          <cell r="D1376">
            <v>8000</v>
          </cell>
        </row>
        <row r="1377">
          <cell r="A1377" t="str">
            <v>001.20.00300</v>
          </cell>
          <cell r="B1377" t="str">
            <v>Fornecimento e Instalação de Ar Condicionado Tipo Split 60 000 BTUS, Linha Silence ou Mesmo Padrão</v>
          </cell>
          <cell r="C1377" t="str">
            <v>CJ</v>
          </cell>
          <cell r="D1377">
            <v>8700</v>
          </cell>
        </row>
        <row r="1378">
          <cell r="A1378" t="str">
            <v>001.20.00320</v>
          </cell>
          <cell r="B1378" t="str">
            <v>Fornecimento e Instalação de Rede Figorígena (Tubo de Cobre 3/8"" e 1/4""; Cabo PP 4x1.50; Isolante Térmico em Espuma Para Tubulação 5/8"" e Fita Aluminizada) Para Aparelho Ar Cond. Split até 10.000 BTU'S</v>
          </cell>
          <cell r="C1378" t="str">
            <v>ml</v>
          </cell>
          <cell r="D1378">
            <v>30.718499999999999</v>
          </cell>
        </row>
        <row r="1379">
          <cell r="A1379" t="str">
            <v>001.20.00340</v>
          </cell>
          <cell r="B1379" t="str">
            <v>Fornecimento e Instalação de Rede Figorígena (Tubo de Cobre 1/2"" e 1/4""; Cabo PP 4x1.50; Isolante Térmico em Espuma Para Tubulação 3/4"" e Fita Aluminizada) Para Aparelho Ar Cond. Split de 12.000 BTU'S</v>
          </cell>
          <cell r="C1379" t="str">
            <v>ml</v>
          </cell>
          <cell r="D1379">
            <v>31.688700000000001</v>
          </cell>
        </row>
        <row r="1380">
          <cell r="A1380" t="str">
            <v>001.20.00360</v>
          </cell>
          <cell r="B1380" t="str">
            <v>Fornecimento e Instalação de Rede Figorígena (Tubo de Cobre 3/8"" e 5/8""; Cabo PP 4x1.50; Isolante Térmico em Espuma Para Tubulação 7/8"" e Fita Aluminizada) Para Aparelho Ar Cond. Split de 24.000 BTU'S</v>
          </cell>
          <cell r="C1380" t="str">
            <v>ml</v>
          </cell>
          <cell r="D1380">
            <v>38.580199999999998</v>
          </cell>
        </row>
        <row r="1381">
          <cell r="A1381" t="str">
            <v>001.20.00380</v>
          </cell>
          <cell r="B1381" t="str">
            <v>Fornecimento e Instalação de Rede Figorígena (Tubo de Cobre 1/2"" e 7/8""; Cabo PP 4x1.50; Isolante Térmico em Espuma Para Tubulação 1"" e Fita Aluminizada) Para Aparelho Ar Cond. Split de 48.000 BTU'S</v>
          </cell>
          <cell r="C1381" t="str">
            <v>ml</v>
          </cell>
          <cell r="D1381">
            <v>42.743099999999998</v>
          </cell>
        </row>
        <row r="1382">
          <cell r="A1382" t="str">
            <v>001.20.00400</v>
          </cell>
          <cell r="B1382" t="str">
            <v>Fornecimento e Instalação de Rede Figorígena (Tubo de Cobre 1/2"" e 7/8""; Cabo PP 4x1.50; Isolante Térmico em Espuma Para Tubulação 1"" e Fita Aluminizada) Para Aparelho Ar Cond. Split de 60.000 BTU'S</v>
          </cell>
          <cell r="C1382" t="str">
            <v>ml</v>
          </cell>
          <cell r="D1382">
            <v>42.743099999999998</v>
          </cell>
        </row>
        <row r="1383">
          <cell r="A1383" t="str">
            <v>001.21</v>
          </cell>
          <cell r="B1383" t="str">
            <v>INSTALAÇÕES ELÉTRICAS - CAIXAS DE INSPEÇÃO E PASSAGEM</v>
          </cell>
          <cell r="D1383">
            <v>1816.068</v>
          </cell>
        </row>
        <row r="1384">
          <cell r="A1384" t="str">
            <v>001.21.00020</v>
          </cell>
          <cell r="B1384" t="str">
            <v>Execução de caixa de passagem de concreto de 5 cm espessura e tampa de concreto impermeabilizada de 30.00 x 30.00 x 30.00 cm</v>
          </cell>
          <cell r="C1384" t="str">
            <v>CJ</v>
          </cell>
          <cell r="D1384">
            <v>29.3675</v>
          </cell>
        </row>
        <row r="1385">
          <cell r="A1385" t="str">
            <v>001.21.00040</v>
          </cell>
          <cell r="B1385" t="str">
            <v>Execução de caixa de passagem de concreto de 5 cm espessura e tampa de concreto impermeabilizada de 30.00 x 30.00 x 40.00 cm</v>
          </cell>
          <cell r="C1385" t="str">
            <v>CJ</v>
          </cell>
          <cell r="D1385">
            <v>33.421199999999999</v>
          </cell>
        </row>
        <row r="1386">
          <cell r="A1386" t="str">
            <v>001.21.00060</v>
          </cell>
          <cell r="B1386" t="str">
            <v>Execução de caixa de passagem de concreto de 5 cm espessura e tampa de concreto impermeabilizada de 40.00 x 40.00 x 40.00 cm</v>
          </cell>
          <cell r="C1386" t="str">
            <v>CJ</v>
          </cell>
          <cell r="D1386">
            <v>49.469099999999997</v>
          </cell>
        </row>
        <row r="1387">
          <cell r="A1387" t="str">
            <v>001.21.00080</v>
          </cell>
          <cell r="B1387" t="str">
            <v>Execução de caixa de passagem de concreto de 5 cm espessura e tampa de concreto impermeabilizada de 40.00 x 40.00 x 50.00 cm</v>
          </cell>
          <cell r="C1387" t="str">
            <v>CJ</v>
          </cell>
          <cell r="D1387">
            <v>56.373899999999999</v>
          </cell>
        </row>
        <row r="1388">
          <cell r="A1388" t="str">
            <v>001.21.00100</v>
          </cell>
          <cell r="B1388" t="str">
            <v>Execução de caixa de passagem de concreto de 5 cm espessura e tampa de concreto impermeabilizada de 50.00 x 50.00 x 50.00 cm</v>
          </cell>
          <cell r="C1388" t="str">
            <v>CJ</v>
          </cell>
          <cell r="D1388">
            <v>74.656300000000002</v>
          </cell>
        </row>
        <row r="1389">
          <cell r="A1389" t="str">
            <v>001.21.00120</v>
          </cell>
          <cell r="B1389" t="str">
            <v>Execução de caixa de passagem de concreto de 5 cm espessura e tampa de concreto impermeabilizada de 50.00 x 50.00 x 60.00 cm</v>
          </cell>
          <cell r="C1389" t="str">
            <v>CJ</v>
          </cell>
          <cell r="D1389">
            <v>83.427599999999998</v>
          </cell>
        </row>
        <row r="1390">
          <cell r="A1390" t="str">
            <v>001.21.00140</v>
          </cell>
          <cell r="B1390" t="str">
            <v>Execução de caixa de passagem de concreto de 5 cm espessura e tampa de concreto impermeabilizada de 60.00 x 60.00 x 60.00 cm</v>
          </cell>
          <cell r="C1390" t="str">
            <v>CJ</v>
          </cell>
          <cell r="D1390">
            <v>105.6909</v>
          </cell>
        </row>
        <row r="1391">
          <cell r="A1391" t="str">
            <v>001.21.00160</v>
          </cell>
          <cell r="B1391" t="str">
            <v>Execução de caixa de passagem de concreto de 5 cm espessura e tampa de concreto impermeabilizada de 80.00 x 80.00 x 80.00 cm</v>
          </cell>
          <cell r="C1391" t="str">
            <v>CJ</v>
          </cell>
          <cell r="D1391">
            <v>184.7371</v>
          </cell>
        </row>
        <row r="1392">
          <cell r="A1392" t="str">
            <v>001.21.00180</v>
          </cell>
          <cell r="B1392" t="str">
            <v>Execução de caixa de passagem de concreto de 5 cm espessura e tampa de concreto impermeabilizada de 80.00 x 80.00 x 100.00 cm</v>
          </cell>
          <cell r="C1392" t="str">
            <v>CJ</v>
          </cell>
          <cell r="D1392">
            <v>214.36359999999999</v>
          </cell>
        </row>
        <row r="1393">
          <cell r="A1393" t="str">
            <v>001.21.00200</v>
          </cell>
          <cell r="B1393" t="str">
            <v>Execução de caixa de passagem de alvenaria de 1/2 vez c/ tampa de concreto impermeabilizada 30.00 x 30.00 x 30.00 cm</v>
          </cell>
          <cell r="C1393" t="str">
            <v>CJ</v>
          </cell>
          <cell r="D1393">
            <v>42.596299999999999</v>
          </cell>
        </row>
        <row r="1394">
          <cell r="A1394" t="str">
            <v>001.21.00220</v>
          </cell>
          <cell r="B1394" t="str">
            <v>Execução de caixa de passagem de alvenaria de 1/2 vez c/ tampa de concreto impermeabilizada 30.00 x 30.00 x 40.00 cm</v>
          </cell>
          <cell r="C1394" t="str">
            <v>CJ</v>
          </cell>
          <cell r="D1394">
            <v>49.892099999999999</v>
          </cell>
        </row>
        <row r="1395">
          <cell r="A1395" t="str">
            <v>001.21.00240</v>
          </cell>
          <cell r="B1395" t="str">
            <v>Execução de caixa de passagem de alvenaria de 1/2 vez c/ tampa de concreto impermeabilizada 40.00 x 40.00 x 40.00 cm</v>
          </cell>
          <cell r="C1395" t="str">
            <v>CJ</v>
          </cell>
          <cell r="D1395">
            <v>62.007599999999996</v>
          </cell>
        </row>
        <row r="1396">
          <cell r="A1396" t="str">
            <v>001.21.00260</v>
          </cell>
          <cell r="B1396" t="str">
            <v>Execução de caixa de passagem de alvenaria de 1/2 vez c/ tampa de concreto impermeabilizada 40.00 x 40.00 x 50.00 cm</v>
          </cell>
          <cell r="C1396" t="str">
            <v>CJ</v>
          </cell>
          <cell r="D1396">
            <v>73.315600000000003</v>
          </cell>
        </row>
        <row r="1397">
          <cell r="A1397" t="str">
            <v>001.21.00280</v>
          </cell>
          <cell r="B1397" t="str">
            <v>Execução de caixa de passagem de alvenaria de 1/2 vez c/ tampa de concreto impermeabiliada 50.00 x 50.00 x 50.00 cm</v>
          </cell>
          <cell r="C1397" t="str">
            <v>CJ</v>
          </cell>
          <cell r="D1397">
            <v>90.509</v>
          </cell>
        </row>
        <row r="1398">
          <cell r="A1398" t="str">
            <v>001.21.00300</v>
          </cell>
          <cell r="B1398" t="str">
            <v>Exeucução de caixa de passagem de alvenaria de 1/2 vez c/ tampa de concreto impermeabilizada 50.00 x 50.00 x 60.0 cm</v>
          </cell>
          <cell r="C1398" t="str">
            <v>CJ</v>
          </cell>
          <cell r="D1398">
            <v>100.90900000000001</v>
          </cell>
        </row>
        <row r="1399">
          <cell r="A1399" t="str">
            <v>001.21.00320</v>
          </cell>
          <cell r="B1399" t="str">
            <v>Execuçãoo de caixa de passagem de alvenaria de 1/2 vez c/ tampa de concreto impermeabilizada 60.00 x 60.00 x 60.00 cm</v>
          </cell>
          <cell r="C1399" t="str">
            <v>CJ</v>
          </cell>
          <cell r="D1399">
            <v>123.2679</v>
          </cell>
        </row>
        <row r="1400">
          <cell r="A1400" t="str">
            <v>001.21.00340</v>
          </cell>
          <cell r="B1400" t="str">
            <v>Execução de caixa de passagem de alvenaria de 1/2 vez c/ tampa de concreto impermeabilizada 80.00 x 80.00 x 80.00 cm</v>
          </cell>
          <cell r="C1400" t="str">
            <v>CJ</v>
          </cell>
          <cell r="D1400">
            <v>202.98230000000001</v>
          </cell>
        </row>
        <row r="1401">
          <cell r="A1401" t="str">
            <v>001.21.00360</v>
          </cell>
          <cell r="B1401" t="str">
            <v>Execução de caixa de passagem de alvenaria de 1/2 vez c/ tampa de concreto impermeabilizada 80.00 x 80.00 x 100.00 cm</v>
          </cell>
          <cell r="C1401" t="str">
            <v>CJ</v>
          </cell>
          <cell r="D1401">
            <v>239.08099999999999</v>
          </cell>
        </row>
        <row r="1402">
          <cell r="A1402" t="str">
            <v>001.22</v>
          </cell>
          <cell r="B1402" t="str">
            <v>INSTALAÇÕES ELÉTRICAS - ALTA TENSÃO</v>
          </cell>
          <cell r="D1402">
            <v>102058.2659</v>
          </cell>
        </row>
        <row r="1403">
          <cell r="A1403" t="str">
            <v>001.22.00020</v>
          </cell>
          <cell r="B1403" t="str">
            <v>Fornecimento e Instalação de Fusível NH 63 A, 500 V</v>
          </cell>
          <cell r="C1403" t="str">
            <v>UN</v>
          </cell>
          <cell r="D1403">
            <v>14.727399999999999</v>
          </cell>
        </row>
        <row r="1404">
          <cell r="A1404" t="str">
            <v>001.22.00040</v>
          </cell>
          <cell r="B1404" t="str">
            <v>Fornecimento e Instalação de Fusível NH 80 A, 500 V</v>
          </cell>
          <cell r="C1404" t="str">
            <v>UN</v>
          </cell>
          <cell r="D1404">
            <v>5.1574</v>
          </cell>
        </row>
        <row r="1405">
          <cell r="A1405" t="str">
            <v>001.22.00060</v>
          </cell>
          <cell r="B1405" t="str">
            <v>Fornecimento e Instalação de Fusível NH 100 A, 500 V</v>
          </cell>
          <cell r="C1405" t="str">
            <v>UN</v>
          </cell>
          <cell r="D1405">
            <v>14.727399999999999</v>
          </cell>
        </row>
        <row r="1406">
          <cell r="A1406" t="str">
            <v>001.22.00080</v>
          </cell>
          <cell r="B1406" t="str">
            <v>Fornecimento e Instalação de Fusível NH 160 A, 500 V</v>
          </cell>
          <cell r="C1406" t="str">
            <v>UN</v>
          </cell>
          <cell r="D1406">
            <v>14.727399999999999</v>
          </cell>
        </row>
        <row r="1407">
          <cell r="A1407" t="str">
            <v>001.22.00100</v>
          </cell>
          <cell r="B1407" t="str">
            <v>Fornecimento e Instalação de Fusível NH 200 A, 500 V</v>
          </cell>
          <cell r="C1407" t="str">
            <v>UN</v>
          </cell>
          <cell r="D1407">
            <v>31.236000000000001</v>
          </cell>
        </row>
        <row r="1408">
          <cell r="A1408" t="str">
            <v>001.22.00120</v>
          </cell>
          <cell r="B1408" t="str">
            <v>Fornecimento e Instalação de Fusível NH 315 A, 500 V</v>
          </cell>
          <cell r="C1408" t="str">
            <v>UN</v>
          </cell>
          <cell r="D1408">
            <v>45.926000000000002</v>
          </cell>
        </row>
        <row r="1409">
          <cell r="A1409" t="str">
            <v>001.22.00140</v>
          </cell>
          <cell r="B1409" t="str">
            <v>Fornecimento e Instalação de Fusível NH 400 A, 500 V</v>
          </cell>
          <cell r="C1409" t="str">
            <v>UN</v>
          </cell>
          <cell r="D1409">
            <v>20.795999999999999</v>
          </cell>
        </row>
        <row r="1410">
          <cell r="A1410" t="str">
            <v>001.22.00160</v>
          </cell>
          <cell r="B1410" t="str">
            <v>Fornecimento e Instalação de Fusível NH 630 A, 500 V</v>
          </cell>
          <cell r="C1410" t="str">
            <v>UN</v>
          </cell>
          <cell r="D1410">
            <v>29.936</v>
          </cell>
        </row>
        <row r="1411">
          <cell r="A1411" t="str">
            <v>001.22.00180</v>
          </cell>
          <cell r="B1411" t="str">
            <v>Fornecimento e instalação de chave blindada triplar 3x125amp/500v</v>
          </cell>
          <cell r="C1411" t="str">
            <v>CJ</v>
          </cell>
          <cell r="D1411">
            <v>322.31909999999999</v>
          </cell>
        </row>
        <row r="1412">
          <cell r="A1412" t="str">
            <v>001.22.00190</v>
          </cell>
          <cell r="B1412" t="str">
            <v>Execução de mureta em alvenaria de 1.5 vez  de tijolo assente com argamassa mista 1:2:8 cimento cal hidratada e areia inclusive fundação em concreto ciclópico no traço 1:3;6 revestimento rústico e caiação - para instalação de medidor de luz e força</v>
          </cell>
          <cell r="C1412" t="str">
            <v>m2</v>
          </cell>
          <cell r="D1412">
            <v>142.69110000000001</v>
          </cell>
        </row>
        <row r="1413">
          <cell r="A1413" t="str">
            <v>001.22.00200</v>
          </cell>
          <cell r="B1413" t="str">
            <v>Fornecimento e instalação de placa de advertência com os dizeres ""perigo de morte alta tensão""</v>
          </cell>
          <cell r="C1413" t="str">
            <v>PC</v>
          </cell>
          <cell r="D1413">
            <v>36.087000000000003</v>
          </cell>
        </row>
        <row r="1414">
          <cell r="A1414" t="str">
            <v>001.22.00220</v>
          </cell>
          <cell r="B1414" t="str">
            <v>Fornecimento e instalação de arame de aço galvanizado nº 14bwg (27 2g/m)</v>
          </cell>
          <cell r="C1414" t="str">
            <v>KG</v>
          </cell>
          <cell r="D1414">
            <v>8.3422000000000001</v>
          </cell>
        </row>
        <row r="1415">
          <cell r="A1415" t="str">
            <v>001.22.00240</v>
          </cell>
          <cell r="B1415" t="str">
            <v>Fornecimento e instalação de cabo de aço 6.4mm 1/4""</v>
          </cell>
          <cell r="C1415" t="str">
            <v>ML</v>
          </cell>
          <cell r="D1415">
            <v>2.5790000000000002</v>
          </cell>
        </row>
        <row r="1416">
          <cell r="A1416" t="str">
            <v>001.22.00260</v>
          </cell>
          <cell r="B1416" t="str">
            <v>Esticador galvanizado de diâm. 1/2""</v>
          </cell>
          <cell r="C1416" t="str">
            <v>UN</v>
          </cell>
          <cell r="D1416">
            <v>13.026</v>
          </cell>
        </row>
        <row r="1417">
          <cell r="A1417" t="str">
            <v>001.22.00280</v>
          </cell>
          <cell r="B1417" t="str">
            <v>Fornecimento e instalação de sapatilha para cabo de aço ate 3/8</v>
          </cell>
          <cell r="C1417" t="str">
            <v>UN</v>
          </cell>
          <cell r="D1417">
            <v>1.5673999999999999</v>
          </cell>
        </row>
        <row r="1418">
          <cell r="A1418" t="str">
            <v>001.22.00300</v>
          </cell>
          <cell r="B1418" t="str">
            <v>Fornecimento e instalação de fita de alumínio para proteção de 1 x 10 mm</v>
          </cell>
          <cell r="C1418" t="str">
            <v>KG</v>
          </cell>
          <cell r="D1418">
            <v>34.2209</v>
          </cell>
        </row>
        <row r="1419">
          <cell r="A1419" t="str">
            <v>001.22.00320</v>
          </cell>
          <cell r="B1419" t="str">
            <v>Fornecimento e instalação de arruela redonda para parafuso diam. 16.00 mm (5/8"""")</v>
          </cell>
          <cell r="C1419" t="str">
            <v>UN</v>
          </cell>
          <cell r="D1419">
            <v>0.78869999999999996</v>
          </cell>
        </row>
        <row r="1420">
          <cell r="A1420" t="str">
            <v>001.22.00340</v>
          </cell>
          <cell r="B1420" t="str">
            <v>Fornecimento e instalação de porca quadrada para parafuso diâmetro 16.00mm</v>
          </cell>
          <cell r="C1420" t="str">
            <v>UN</v>
          </cell>
          <cell r="D1420">
            <v>1.2174</v>
          </cell>
        </row>
        <row r="1421">
          <cell r="A1421" t="str">
            <v>001.22.00360</v>
          </cell>
          <cell r="B1421" t="str">
            <v>Fornecimento e instalação de Cabo de Alumínio Nú 2 CAA AWG SPARROW</v>
          </cell>
          <cell r="C1421" t="str">
            <v>KG</v>
          </cell>
          <cell r="D1421">
            <v>16.043700000000001</v>
          </cell>
        </row>
        <row r="1422">
          <cell r="A1422" t="str">
            <v>001.22.00380</v>
          </cell>
          <cell r="B1422" t="str">
            <v>Fornecimento e Instalação de Cabo de Alumínio Multiplexado 3 x 1 x 35 mm2 + 35 mm2 - Fase CA, Isolamento com XLPE e Neutro Nú CAL</v>
          </cell>
          <cell r="C1422" t="str">
            <v>ML</v>
          </cell>
          <cell r="D1422">
            <v>12.3843</v>
          </cell>
        </row>
        <row r="1423">
          <cell r="A1423" t="str">
            <v>001.22.00400</v>
          </cell>
          <cell r="B1423" t="str">
            <v>Fornecimento e Instalação de Cabo de Alumínio Multiplexado 3 x 1 x 70 mm2 + 70 mm2 - Fase CA, Isolamento com XLPE e Neutro Nú CAL</v>
          </cell>
          <cell r="C1423" t="str">
            <v>ML</v>
          </cell>
          <cell r="D1423">
            <v>21.6357</v>
          </cell>
        </row>
        <row r="1424">
          <cell r="A1424" t="str">
            <v>001.22.00420</v>
          </cell>
          <cell r="B1424" t="str">
            <v>Fornecimento e Instalação de Cabo de Alumínio Multiplexado 3 x 1 x 120 mm2 + 70 mm2 - Fase CA, Isolamento com XLPE e Neutro Nú CAL</v>
          </cell>
          <cell r="C1424" t="str">
            <v>ML</v>
          </cell>
          <cell r="D1424">
            <v>32.845500000000001</v>
          </cell>
        </row>
        <row r="1425">
          <cell r="A1425" t="str">
            <v>001.22.00440</v>
          </cell>
          <cell r="B1425" t="str">
            <v>Fornecimento e instalação de Cruzeta de Concreto 90 x 90 x 2000 mm - 250 daN - Retangular</v>
          </cell>
          <cell r="C1425" t="str">
            <v>UN</v>
          </cell>
          <cell r="D1425">
            <v>63.160200000000003</v>
          </cell>
        </row>
        <row r="1426">
          <cell r="A1426" t="str">
            <v>001.22.00460</v>
          </cell>
          <cell r="B1426" t="str">
            <v>Fornecimento e Instalação de Mão Francesa Plana 3/16"""" x 32 x 619 mm</v>
          </cell>
          <cell r="C1426" t="str">
            <v>UN</v>
          </cell>
          <cell r="D1426">
            <v>7.4939</v>
          </cell>
        </row>
        <row r="1427">
          <cell r="A1427" t="str">
            <v>001.22.00480</v>
          </cell>
          <cell r="B1427" t="str">
            <v>Fornecimento e Instalação de Olhal Para Parafuso de Diam.16mm</v>
          </cell>
          <cell r="C1427" t="str">
            <v>UN</v>
          </cell>
          <cell r="D1427">
            <v>8.6938999999999993</v>
          </cell>
        </row>
        <row r="1428">
          <cell r="A1428" t="str">
            <v>001.22.00500</v>
          </cell>
          <cell r="B1428" t="str">
            <v>Fornecimento e Instalação de Isolador de Disco de 154.00 mm (6"""")</v>
          </cell>
          <cell r="C1428" t="str">
            <v>UN</v>
          </cell>
          <cell r="D1428">
            <v>25.343900000000001</v>
          </cell>
        </row>
        <row r="1429">
          <cell r="A1429" t="str">
            <v>001.22.00520</v>
          </cell>
          <cell r="B1429" t="str">
            <v>Fornecimento e instalação de Isolador de Pilar 15.00 Kv - 110 Kv</v>
          </cell>
          <cell r="C1429" t="str">
            <v>UN</v>
          </cell>
          <cell r="D1429">
            <v>59.335299999999997</v>
          </cell>
        </row>
        <row r="1430">
          <cell r="A1430" t="str">
            <v>001.22.00540</v>
          </cell>
          <cell r="B1430" t="str">
            <v>Fornecimento e instalação de Isolador de Pilar 34,50 Kv - 170 Kv</v>
          </cell>
          <cell r="C1430" t="str">
            <v>UN</v>
          </cell>
          <cell r="D1430">
            <v>56.075299999999999</v>
          </cell>
        </row>
        <row r="1431">
          <cell r="A1431" t="str">
            <v>001.22.00560</v>
          </cell>
          <cell r="B1431" t="str">
            <v>Fornecimento e Instalação de Pino Auto Travante 16.00 x 168.00 mm 15/34.5 KV</v>
          </cell>
          <cell r="C1431" t="str">
            <v>UN</v>
          </cell>
          <cell r="D1431">
            <v>8.9469999999999992</v>
          </cell>
        </row>
        <row r="1432">
          <cell r="A1432" t="str">
            <v>001.22.00580</v>
          </cell>
          <cell r="B1432" t="str">
            <v>Fornecimento e Instalação de Arruela Quadrada 16.00 de 38.00mm X 3.00 mm com Furo de 18.00 mm</v>
          </cell>
          <cell r="C1432" t="str">
            <v>UN</v>
          </cell>
          <cell r="D1432">
            <v>0.58520000000000005</v>
          </cell>
        </row>
        <row r="1433">
          <cell r="A1433" t="str">
            <v>001.22.00600</v>
          </cell>
          <cell r="B1433" t="str">
            <v>Fornecimento e Instalação de Gancho Olhal</v>
          </cell>
          <cell r="C1433" t="str">
            <v>UN</v>
          </cell>
          <cell r="D1433">
            <v>6.5651000000000002</v>
          </cell>
        </row>
        <row r="1434">
          <cell r="A1434" t="str">
            <v>001.22.00620</v>
          </cell>
          <cell r="B1434" t="str">
            <v>Fornecimento e instalação de chave fusível XS 15 Kv 300 A 10 KA Mod C</v>
          </cell>
          <cell r="C1434" t="str">
            <v>UN</v>
          </cell>
          <cell r="D1434">
            <v>140.35390000000001</v>
          </cell>
        </row>
        <row r="1435">
          <cell r="A1435" t="str">
            <v>001.22.00640</v>
          </cell>
          <cell r="B1435" t="str">
            <v>Fornecimento e Instalação de Chave Fusível XS 36,2 Kv 300 A 5 KA Mod C</v>
          </cell>
          <cell r="C1435" t="str">
            <v>UN</v>
          </cell>
          <cell r="D1435">
            <v>205.47389999999999</v>
          </cell>
        </row>
        <row r="1436">
          <cell r="A1436" t="str">
            <v>001.22.00660</v>
          </cell>
          <cell r="B1436" t="str">
            <v>Fornecimento e Instalação de Chave Seccionadora Unipolar 15 Kv 630 A 95 KV C/ Terminal</v>
          </cell>
          <cell r="C1436" t="str">
            <v>UN</v>
          </cell>
          <cell r="D1436">
            <v>236.5522</v>
          </cell>
        </row>
        <row r="1437">
          <cell r="A1437" t="str">
            <v>001.22.00680</v>
          </cell>
          <cell r="B1437" t="str">
            <v>Fornecimento e Instalação de Chave Seccionadora Unipolar 36,2 Kv 630 A 95 KV C/ Terminal</v>
          </cell>
          <cell r="C1437" t="str">
            <v>UN</v>
          </cell>
          <cell r="D1437">
            <v>405.08699999999999</v>
          </cell>
        </row>
        <row r="1438">
          <cell r="A1438" t="str">
            <v>001.22.00700</v>
          </cell>
          <cell r="B1438" t="str">
            <v>Fornecimento e Instalação de Protetor de Bucha A. T. de Trafo 15 KV</v>
          </cell>
          <cell r="C1438" t="str">
            <v>UN</v>
          </cell>
          <cell r="D1438">
            <v>15.6751</v>
          </cell>
        </row>
        <row r="1439">
          <cell r="A1439" t="str">
            <v>001.22.00720</v>
          </cell>
          <cell r="B1439" t="str">
            <v>Fornecimento e Instalação de Elo Fusível de Alta Tensão 1 H 500 mm</v>
          </cell>
          <cell r="C1439" t="str">
            <v>UN</v>
          </cell>
          <cell r="D1439">
            <v>4.0347999999999997</v>
          </cell>
        </row>
        <row r="1440">
          <cell r="A1440" t="str">
            <v>001.22.00740</v>
          </cell>
          <cell r="B1440" t="str">
            <v>Fornecimento e Instalação de Elo Fusível de Alta Tensão 2 H 500 mm</v>
          </cell>
          <cell r="C1440" t="str">
            <v>UN</v>
          </cell>
          <cell r="D1440">
            <v>4.0347999999999997</v>
          </cell>
        </row>
        <row r="1441">
          <cell r="A1441" t="str">
            <v>001.22.00760</v>
          </cell>
          <cell r="B1441" t="str">
            <v>Fornecimento e Instalação de Elo Fusível de Alta Tensão 3 H 500 mm</v>
          </cell>
          <cell r="C1441" t="str">
            <v>UN</v>
          </cell>
          <cell r="D1441">
            <v>4.0347999999999997</v>
          </cell>
        </row>
        <row r="1442">
          <cell r="A1442" t="str">
            <v>001.22.00780</v>
          </cell>
          <cell r="B1442" t="str">
            <v>Fornecimento e Instalação de Elo Fusível de Alta Tensão 5 H 500 mm</v>
          </cell>
          <cell r="C1442" t="str">
            <v>UN</v>
          </cell>
          <cell r="D1442">
            <v>4.0347999999999997</v>
          </cell>
        </row>
        <row r="1443">
          <cell r="A1443" t="str">
            <v>001.22.00800</v>
          </cell>
          <cell r="B1443" t="str">
            <v>Fornecimento e Instalação de Elo Fusível de Alta Tensão 6 K 500 mm</v>
          </cell>
          <cell r="C1443" t="str">
            <v>UN</v>
          </cell>
          <cell r="D1443">
            <v>4.0347999999999997</v>
          </cell>
        </row>
        <row r="1444">
          <cell r="A1444" t="str">
            <v>001.22.00820</v>
          </cell>
          <cell r="B1444" t="str">
            <v>Fornecimento e Instalação de Elo Fusível de Alta Tensão 15 K 500 mm</v>
          </cell>
          <cell r="C1444" t="str">
            <v>UN</v>
          </cell>
          <cell r="D1444">
            <v>4.5347999999999997</v>
          </cell>
        </row>
        <row r="1445">
          <cell r="A1445" t="str">
            <v>001.22.00840</v>
          </cell>
          <cell r="B1445" t="str">
            <v>Fornecimento e Instalação de Elo Fusível de Alta Tensão 25 K 500 mm</v>
          </cell>
          <cell r="C1445" t="str">
            <v>UN</v>
          </cell>
          <cell r="D1445">
            <v>4.8348000000000004</v>
          </cell>
        </row>
        <row r="1446">
          <cell r="A1446" t="str">
            <v>001.22.00860</v>
          </cell>
          <cell r="B1446" t="str">
            <v>Fornecimento e Instalação de Para Raios 12 KV 10 KA Polimérico ZQP</v>
          </cell>
          <cell r="C1446" t="str">
            <v>UN</v>
          </cell>
          <cell r="D1446">
            <v>151.76390000000001</v>
          </cell>
        </row>
        <row r="1447">
          <cell r="A1447" t="str">
            <v>001.22.00880</v>
          </cell>
          <cell r="B1447" t="str">
            <v>Fornecimento e Instalação de Para Raios 30 KV 10 KA Polimérico ZQP</v>
          </cell>
          <cell r="C1447" t="str">
            <v>UN</v>
          </cell>
          <cell r="D1447">
            <v>351.57389999999998</v>
          </cell>
        </row>
        <row r="1448">
          <cell r="A1448" t="str">
            <v>001.22.00900</v>
          </cell>
          <cell r="B1448" t="str">
            <v>Fornecimento e Instalação de Suporte Padronizado para Transformador Para Poste DT 195 X 100 mm</v>
          </cell>
          <cell r="C1448" t="str">
            <v>UN</v>
          </cell>
          <cell r="D1448">
            <v>70.433899999999994</v>
          </cell>
        </row>
        <row r="1449">
          <cell r="A1449" t="str">
            <v>001.22.00920</v>
          </cell>
          <cell r="B1449" t="str">
            <v>Fornecimento e Instalação de Suporte Para Transformador Em Poste Circular 210 mm</v>
          </cell>
          <cell r="C1449" t="str">
            <v>UN</v>
          </cell>
          <cell r="D1449">
            <v>66.173900000000003</v>
          </cell>
        </row>
        <row r="1450">
          <cell r="A1450" t="str">
            <v>001.22.00940</v>
          </cell>
          <cell r="B1450" t="str">
            <v>Fornecimento e Instalação de Suporte Para Transformador Em Poste Circular 230 mm</v>
          </cell>
          <cell r="C1450" t="str">
            <v>UN</v>
          </cell>
          <cell r="D1450">
            <v>71.173900000000003</v>
          </cell>
        </row>
        <row r="1451">
          <cell r="A1451" t="str">
            <v>001.22.00960</v>
          </cell>
          <cell r="B1451" t="str">
            <v>Fornecimento e instalação de transformador Monofásico - MRT - Tensão Secundária 245/127 V 34.5 KV - 15 KVA</v>
          </cell>
          <cell r="C1451" t="str">
            <v>UN</v>
          </cell>
          <cell r="D1451">
            <v>2085.2170000000001</v>
          </cell>
        </row>
        <row r="1452">
          <cell r="A1452" t="str">
            <v>001.22.00980</v>
          </cell>
          <cell r="B1452" t="str">
            <v>Forneciemnto e instalação de transformador trifásico 13 8 13 2 6 6kv/220v primário em triângulo secundário em estrela 30 kva</v>
          </cell>
          <cell r="C1452" t="str">
            <v>UN</v>
          </cell>
          <cell r="D1452">
            <v>3361.0868</v>
          </cell>
        </row>
        <row r="1453">
          <cell r="A1453" t="str">
            <v>001.22.01000</v>
          </cell>
          <cell r="B1453" t="str">
            <v>Forneciemnto e instalação de transformador trifásico 13 8 13 2 6 6kv/220v primário em triângulo secundário em estrela 45 kva</v>
          </cell>
          <cell r="C1453" t="str">
            <v>UN</v>
          </cell>
          <cell r="D1453">
            <v>4163.7824000000001</v>
          </cell>
        </row>
        <row r="1454">
          <cell r="A1454" t="str">
            <v>001.22.01020</v>
          </cell>
          <cell r="B1454" t="str">
            <v>Forneciemnto e instalação de transformador trifásico 13 8 13 2 6 6kv/220v primário em triângulo secundário em estrela 75 kva</v>
          </cell>
          <cell r="C1454" t="str">
            <v>UN</v>
          </cell>
          <cell r="D1454">
            <v>5813.4780000000001</v>
          </cell>
        </row>
        <row r="1455">
          <cell r="A1455" t="str">
            <v>001.22.01040</v>
          </cell>
          <cell r="B1455" t="str">
            <v>Forneciemnto e instalação de transformador trifásico 13 8 13 2 6 6kv/220v primário em triângulo secundário em estrela 112.5 kva</v>
          </cell>
          <cell r="C1455" t="str">
            <v>UN</v>
          </cell>
          <cell r="D1455">
            <v>7425.5169999999998</v>
          </cell>
        </row>
        <row r="1456">
          <cell r="A1456" t="str">
            <v>001.22.01060</v>
          </cell>
          <cell r="B1456" t="str">
            <v>Fornecimento e instalação de transformador trifásico 13 8 13 2 6 6kv/220v primário em triângulo secundário em estrela 150 kva</v>
          </cell>
          <cell r="C1456" t="str">
            <v>UN</v>
          </cell>
          <cell r="D1456">
            <v>9294.9560000000001</v>
          </cell>
        </row>
        <row r="1457">
          <cell r="A1457" t="str">
            <v>001.22.01080</v>
          </cell>
          <cell r="B1457" t="str">
            <v>Fornecimento e instalação de transformador trifásico 13 8 13 2 6 6kv/220v primário em triângulo secundário em estrela 15 kva</v>
          </cell>
          <cell r="C1457" t="str">
            <v>UN</v>
          </cell>
          <cell r="D1457">
            <v>2261.3912</v>
          </cell>
        </row>
        <row r="1458">
          <cell r="A1458" t="str">
            <v>001.22.01100</v>
          </cell>
          <cell r="B1458" t="str">
            <v>Fornecimento e instalação de transformador trifásico 13 8 13 2 6 6kv/220v primário em triângulo secundário em estrela 225 kva</v>
          </cell>
          <cell r="C1458" t="str">
            <v>UN</v>
          </cell>
          <cell r="D1458">
            <v>11986.138999999999</v>
          </cell>
        </row>
        <row r="1459">
          <cell r="A1459" t="str">
            <v>001.22.01120</v>
          </cell>
          <cell r="B1459" t="str">
            <v>Forneciemnto e instalação de transformador trifásico 13 8 13 2 6 6kv/220v primário em triângulo secundário em estrela 300 kva</v>
          </cell>
          <cell r="C1459" t="str">
            <v>UN</v>
          </cell>
          <cell r="D1459">
            <v>15607.834000000001</v>
          </cell>
        </row>
        <row r="1460">
          <cell r="A1460" t="str">
            <v>001.22.01140</v>
          </cell>
          <cell r="B1460" t="str">
            <v>Fornecimento e trasformação de trasformador de distribuição trifásico, com resfriamento em banho de óleo mineral, para uso interno, potência 500 kva - classe de tensão 15 kv, transprimários de 13.800, 13.200, 12.600 - ligação delta e 220-127v, ligação e</v>
          </cell>
          <cell r="C1460" t="str">
            <v>UN</v>
          </cell>
          <cell r="D1460">
            <v>21980.695</v>
          </cell>
        </row>
        <row r="1461">
          <cell r="A1461" t="str">
            <v>001.22.01160</v>
          </cell>
          <cell r="B1461" t="str">
            <v>Fornecimento e instalação de parafuso cabeça quadrada """"máquina"""", dim.16.00mm x 125.00mm, incl. Porca Quadrada Diam. Interno 16.00 mm</v>
          </cell>
          <cell r="C1461" t="str">
            <v>CJ</v>
          </cell>
          <cell r="D1461">
            <v>3.0575000000000001</v>
          </cell>
        </row>
        <row r="1462">
          <cell r="A1462" t="str">
            <v>001.22.01180</v>
          </cell>
          <cell r="B1462" t="str">
            <v>Fornecimento e instalação de parafuso cabeça quadrada """"máquina"""", dim.16.00mm x 150.00mm, incl. Porca Quadrada Diam. Interno 16.00 mm</v>
          </cell>
          <cell r="C1462" t="str">
            <v>CJ</v>
          </cell>
          <cell r="D1462">
            <v>3.4375</v>
          </cell>
        </row>
        <row r="1463">
          <cell r="A1463" t="str">
            <v>001.22.01200</v>
          </cell>
          <cell r="B1463" t="str">
            <v>Fornecimento e instalação de parafuso cabeça quadrada """"máquina"""", dim.16.00mm x 200.00mm, incl. Porca Quadrada Diam. Interno 16.00 mm</v>
          </cell>
          <cell r="C1463" t="str">
            <v>CJ</v>
          </cell>
          <cell r="D1463">
            <v>3.6074999999999999</v>
          </cell>
        </row>
        <row r="1464">
          <cell r="A1464" t="str">
            <v>001.22.01220</v>
          </cell>
          <cell r="B1464" t="str">
            <v>Fornecimento e instalação de parafuso cabeça quadrada """"máquina"""", dim.16.00mm x 250.00mm, incl. Porca Quadrada Diam. Interno 16.00 mm</v>
          </cell>
          <cell r="C1464" t="str">
            <v>CJ</v>
          </cell>
          <cell r="D1464">
            <v>4.0674999999999999</v>
          </cell>
        </row>
        <row r="1465">
          <cell r="A1465" t="str">
            <v>001.22.01240</v>
          </cell>
          <cell r="B1465" t="str">
            <v>Fornecimento e instalação de parafuso cabeça quadrada """"máquina"""", dim.16.00mm x 300.00mm, incl. Porca Quadrada Diam. Interno 16.00 mm</v>
          </cell>
          <cell r="C1465" t="str">
            <v>CJ</v>
          </cell>
          <cell r="D1465">
            <v>4.7074999999999996</v>
          </cell>
        </row>
        <row r="1466">
          <cell r="A1466" t="str">
            <v>001.22.01260</v>
          </cell>
          <cell r="B1466" t="str">
            <v>Fornecimento e instalação de parafuso cabeça quadrada """"máquina"""", dim.16.00mm x 350.00mm, incl. Porca Quadrada Diam. Interno 16.00 mm</v>
          </cell>
          <cell r="C1466" t="str">
            <v>CJ</v>
          </cell>
          <cell r="D1466">
            <v>5.6375000000000002</v>
          </cell>
        </row>
        <row r="1467">
          <cell r="A1467" t="str">
            <v>001.22.01280</v>
          </cell>
          <cell r="B1467" t="str">
            <v>Fornecimento e instalação de parafuso cabeça quadrada """"máquina"""", dim.16.00mm x 400.00mm, incl. Porca Quadrada Diam. Interno 16.00 mm</v>
          </cell>
          <cell r="C1467" t="str">
            <v>CJ</v>
          </cell>
          <cell r="D1467">
            <v>6.1375000000000002</v>
          </cell>
        </row>
        <row r="1468">
          <cell r="A1468" t="str">
            <v>001.22.01300</v>
          </cell>
          <cell r="B1468" t="str">
            <v>Fornecimento e instalação de parafuso cabeça quadrada """"máquina"""", dim.16.00mm x 450.00mm, incl. Porca Quadrada Diam. Interno 16.00 mm</v>
          </cell>
          <cell r="C1468" t="str">
            <v>CJ</v>
          </cell>
          <cell r="D1468">
            <v>6.5374999999999996</v>
          </cell>
        </row>
        <row r="1469">
          <cell r="A1469" t="str">
            <v>001.22.01320</v>
          </cell>
          <cell r="B1469" t="str">
            <v>Fornecimento e instalação de parafuso cabeça quadrada """"máquina"""", dim.16.00mm x 500.00mm, incl. Porca Quadrada Diam. Interno 16.00 mm</v>
          </cell>
          <cell r="C1469" t="str">
            <v>CJ</v>
          </cell>
          <cell r="D1469">
            <v>7.2374999999999998</v>
          </cell>
        </row>
        <row r="1470">
          <cell r="A1470" t="str">
            <v>001.22.01340</v>
          </cell>
          <cell r="B1470" t="str">
            <v>Fornecimento e instalação de cinta circular de aço galvanizado diam. 150.00 mm</v>
          </cell>
          <cell r="C1470" t="str">
            <v>UN</v>
          </cell>
          <cell r="D1470">
            <v>14.8439</v>
          </cell>
        </row>
        <row r="1471">
          <cell r="A1471" t="str">
            <v>001.22.01360</v>
          </cell>
          <cell r="B1471" t="str">
            <v>Fornecimento e instalação de cinta circular de aço galvanizado diam. 160.00 mm</v>
          </cell>
          <cell r="C1471" t="str">
            <v>UN</v>
          </cell>
          <cell r="D1471">
            <v>15.043900000000001</v>
          </cell>
        </row>
        <row r="1472">
          <cell r="A1472" t="str">
            <v>001.22.01380</v>
          </cell>
          <cell r="B1472" t="str">
            <v>Fornecimento e instalação de cinta circular de aço galvanizado diam. 170.00 mm</v>
          </cell>
          <cell r="C1472" t="str">
            <v>UN</v>
          </cell>
          <cell r="D1472">
            <v>15.2439</v>
          </cell>
        </row>
        <row r="1473">
          <cell r="A1473" t="str">
            <v>001.22.01400</v>
          </cell>
          <cell r="B1473" t="str">
            <v>Fornecimento e instalação de cinta circular de aço galvanizado diam. 180.00 mm</v>
          </cell>
          <cell r="C1473" t="str">
            <v>UN</v>
          </cell>
          <cell r="D1473">
            <v>15.6439</v>
          </cell>
        </row>
        <row r="1474">
          <cell r="A1474" t="str">
            <v>001.22.01420</v>
          </cell>
          <cell r="B1474" t="str">
            <v>Fornecimento e instalação de cinta circular de aço galvanizado diam. 190.00 mm</v>
          </cell>
          <cell r="C1474" t="str">
            <v>UN</v>
          </cell>
          <cell r="D1474">
            <v>17.260899999999999</v>
          </cell>
        </row>
        <row r="1475">
          <cell r="A1475" t="str">
            <v>001.22.01440</v>
          </cell>
          <cell r="B1475" t="str">
            <v>Fornecimento e instalação de cinta circular de aço galvanizado diam. 200.00 mm</v>
          </cell>
          <cell r="C1475" t="str">
            <v>UN</v>
          </cell>
          <cell r="D1475">
            <v>16.643899999999999</v>
          </cell>
        </row>
        <row r="1476">
          <cell r="A1476" t="str">
            <v>001.22.01460</v>
          </cell>
          <cell r="B1476" t="str">
            <v>Fornecimento e instalação de cinta circular de aço galvanizado diam. 210.00 mm</v>
          </cell>
          <cell r="C1476" t="str">
            <v>UN</v>
          </cell>
          <cell r="D1476">
            <v>16.943899999999999</v>
          </cell>
        </row>
        <row r="1477">
          <cell r="A1477" t="str">
            <v>001.22.01480</v>
          </cell>
          <cell r="B1477" t="str">
            <v>Fornecimento e instalação de cinta circular de aço galvanizado diam. 220.00 mm</v>
          </cell>
          <cell r="C1477" t="str">
            <v>UN</v>
          </cell>
          <cell r="D1477">
            <v>19.778199999999998</v>
          </cell>
        </row>
        <row r="1478">
          <cell r="A1478" t="str">
            <v>001.22.01500</v>
          </cell>
          <cell r="B1478" t="str">
            <v>Fornecimento e instalação de cinta circular de aço galvanizado diam. 230.00 mm</v>
          </cell>
          <cell r="C1478" t="str">
            <v>UN</v>
          </cell>
          <cell r="D1478">
            <v>18.2439</v>
          </cell>
        </row>
        <row r="1479">
          <cell r="A1479" t="str">
            <v>001.22.01520</v>
          </cell>
          <cell r="B1479" t="str">
            <v>Fornecimento e instalação de cinta circular de aço galvanizado diam. 240.00 mm</v>
          </cell>
          <cell r="C1479" t="str">
            <v>UN</v>
          </cell>
          <cell r="D1479">
            <v>18.543900000000001</v>
          </cell>
        </row>
        <row r="1480">
          <cell r="A1480" t="str">
            <v>001.22.01540</v>
          </cell>
          <cell r="B1480" t="str">
            <v>Fornecimento e instalação de cinta circular de aço galvanizado diam. 250.00 mm</v>
          </cell>
          <cell r="C1480" t="str">
            <v>UN</v>
          </cell>
          <cell r="D1480">
            <v>19.2439</v>
          </cell>
        </row>
        <row r="1481">
          <cell r="A1481" t="str">
            <v>001.22.01560</v>
          </cell>
          <cell r="B1481" t="str">
            <v>Fornecimento e instalação de parafuso rosca dupla """"passante"""" dim.16.00mm x 350.00mm, incl. Porca Quadrada Diam. Interno 16.00 mm</v>
          </cell>
          <cell r="C1481" t="str">
            <v>CJ</v>
          </cell>
          <cell r="D1481">
            <v>8.3750999999999998</v>
          </cell>
        </row>
        <row r="1482">
          <cell r="A1482" t="str">
            <v>001.22.01580</v>
          </cell>
          <cell r="B1482" t="str">
            <v>Fornecimento e instalação de parafuso rosca dupla """"passante"""" dim.16.00mm x 400.00mm, incl. Porca Quadrada Diam. Interno 16.00 mm</v>
          </cell>
          <cell r="C1482" t="str">
            <v>CJ</v>
          </cell>
          <cell r="D1482">
            <v>8.3150999999999993</v>
          </cell>
        </row>
        <row r="1483">
          <cell r="A1483" t="str">
            <v>001.22.01600</v>
          </cell>
          <cell r="B1483" t="str">
            <v>Fornecimento e instalação de parafuso rosca dupla """"passante"""" dim.16.00mm x 450.00mm, incl. Porca Quadrada Diam. Interno 16.00 mm</v>
          </cell>
          <cell r="C1483" t="str">
            <v>CJ</v>
          </cell>
          <cell r="D1483">
            <v>9.4750999999999994</v>
          </cell>
        </row>
        <row r="1484">
          <cell r="A1484" t="str">
            <v>001.22.01620</v>
          </cell>
          <cell r="B1484" t="str">
            <v>Fornecimento e instalação de parafuso rosca dupla """"passante"""" dim.16.00mm x 500.00mm, incl. Porca Quadrada Diam. Interno 16.00 mm</v>
          </cell>
          <cell r="C1484" t="str">
            <v>CJ</v>
          </cell>
          <cell r="D1484">
            <v>10.075100000000001</v>
          </cell>
        </row>
        <row r="1485">
          <cell r="A1485" t="str">
            <v>001.22.01640</v>
          </cell>
          <cell r="B1485" t="str">
            <v>Fornecimento e instalação de parafuso rosca dupla """"passante"""" dim.16.00mm x 550.00mm, incl. Porca Quadrada Diam. Interno 16.00 mm</v>
          </cell>
          <cell r="C1485" t="str">
            <v>CJ</v>
          </cell>
          <cell r="D1485">
            <v>10.3751</v>
          </cell>
        </row>
        <row r="1486">
          <cell r="A1486" t="str">
            <v>001.22.01660</v>
          </cell>
          <cell r="B1486" t="str">
            <v>Fornecimento e instalação de sela p/ cruzeta de concreto</v>
          </cell>
          <cell r="C1486" t="str">
            <v>UN</v>
          </cell>
          <cell r="D1486">
            <v>7.6238999999999999</v>
          </cell>
        </row>
        <row r="1487">
          <cell r="A1487" t="str">
            <v>001.22.01680</v>
          </cell>
          <cell r="B1487" t="str">
            <v>Fornecimento e instalação de parafuso francês (cabeça abaulada) 16.00 mm x 45.00 mm, incl. Porca Quadrada Diam. Interno 16.00 mm</v>
          </cell>
          <cell r="C1487" t="str">
            <v>CJ</v>
          </cell>
          <cell r="D1487">
            <v>2.5375000000000001</v>
          </cell>
        </row>
        <row r="1488">
          <cell r="A1488" t="str">
            <v>001.22.01700</v>
          </cell>
          <cell r="B1488" t="str">
            <v>Fornecimento e instalação de parafuso francês (cabeça abaulada) 16.00 mm x150.00 mm incl. Porca Quadrada Diam. Interno 16.00 mm</v>
          </cell>
          <cell r="C1488" t="str">
            <v>CJ</v>
          </cell>
          <cell r="D1488">
            <v>3.5375000000000001</v>
          </cell>
        </row>
        <row r="1489">
          <cell r="A1489" t="str">
            <v>001.22.01720</v>
          </cell>
          <cell r="B1489" t="str">
            <v>Fornecimento e Instalação de Laço de Topo Pref. Para Cabo 2 CAA - 15.00 KV</v>
          </cell>
          <cell r="C1489" t="str">
            <v>UN</v>
          </cell>
          <cell r="D1489">
            <v>4.2934999999999999</v>
          </cell>
        </row>
        <row r="1490">
          <cell r="A1490" t="str">
            <v>001.22.01740</v>
          </cell>
          <cell r="B1490" t="str">
            <v>Fornecimento e Instalação de Laço de Topo Pref. Para Cabo 2 CAA - 34.5 KV</v>
          </cell>
          <cell r="C1490" t="str">
            <v>UN</v>
          </cell>
          <cell r="D1490">
            <v>5.1435000000000004</v>
          </cell>
        </row>
        <row r="1491">
          <cell r="A1491" t="str">
            <v>001.22.01760</v>
          </cell>
          <cell r="B1491" t="str">
            <v>Fornecimento e Instalação de Manilha Sapatilha</v>
          </cell>
          <cell r="C1491" t="str">
            <v>UN</v>
          </cell>
          <cell r="D1491">
            <v>8.0974000000000004</v>
          </cell>
        </row>
        <row r="1492">
          <cell r="A1492" t="str">
            <v>001.22.01780</v>
          </cell>
          <cell r="B1492" t="str">
            <v>Fornecimento e Instalação de Alça Pré-Formada Cabo 2 AWG</v>
          </cell>
          <cell r="C1492" t="str">
            <v>UN</v>
          </cell>
          <cell r="D1492">
            <v>2.8675000000000002</v>
          </cell>
        </row>
        <row r="1493">
          <cell r="A1493" t="str">
            <v>001.22.01800</v>
          </cell>
          <cell r="B1493" t="str">
            <v>Fornecimento e instalação de Conector Derivação Cunha  Tipo Estribo Normal - 2 - 4</v>
          </cell>
          <cell r="C1493" t="str">
            <v>UN</v>
          </cell>
          <cell r="D1493">
            <v>12.614800000000001</v>
          </cell>
        </row>
        <row r="1494">
          <cell r="A1494" t="str">
            <v>001.22.01820</v>
          </cell>
          <cell r="B1494" t="str">
            <v>Fornecimento e Instalação de Conector Derivação Tipo Cunha - AMP - Tipo II ou Similar</v>
          </cell>
          <cell r="C1494" t="str">
            <v>UN</v>
          </cell>
          <cell r="D1494">
            <v>4.7948000000000004</v>
          </cell>
        </row>
        <row r="1495">
          <cell r="A1495" t="str">
            <v>001.22.01840</v>
          </cell>
          <cell r="B1495" t="str">
            <v>Fornecimento e Instalação de Conector Derivação Cunha 602380-2  336, 4 - 2</v>
          </cell>
          <cell r="C1495" t="str">
            <v>UN</v>
          </cell>
          <cell r="D1495">
            <v>17.134799999999998</v>
          </cell>
        </row>
        <row r="1496">
          <cell r="A1496" t="str">
            <v>001.22.01860</v>
          </cell>
          <cell r="B1496" t="str">
            <v>Fornecimento e Instalação de Conector Derivação p/Linha Viva 6 - 250</v>
          </cell>
          <cell r="C1496" t="str">
            <v>UN</v>
          </cell>
          <cell r="D1496">
            <v>12.2248</v>
          </cell>
        </row>
        <row r="1497">
          <cell r="A1497" t="str">
            <v>001.22.01880</v>
          </cell>
          <cell r="B1497" t="str">
            <v>Fornecimento e Instalação de Conector Transversal Tipo Cunha Para Aterramento 5/8"""" x ( 25 a 35 mm)</v>
          </cell>
          <cell r="C1497" t="str">
            <v>UN</v>
          </cell>
          <cell r="D1497">
            <v>16.5748</v>
          </cell>
        </row>
        <row r="1498">
          <cell r="A1498" t="str">
            <v>001.22.01900</v>
          </cell>
          <cell r="B1498" t="str">
            <v>Fornecimento e Instalação de Cabo de Cobre Isolado XLPE 15 KV 16 mm2</v>
          </cell>
          <cell r="C1498" t="str">
            <v>ML</v>
          </cell>
          <cell r="D1498">
            <v>9.1957000000000004</v>
          </cell>
        </row>
        <row r="1499">
          <cell r="A1499" t="str">
            <v>001.22.01920</v>
          </cell>
          <cell r="B1499" t="str">
            <v>Fornecimento e Instalação de Cartucho P/ Conector AMP Vermelho 444504-2</v>
          </cell>
          <cell r="C1499" t="str">
            <v>UN</v>
          </cell>
          <cell r="D1499">
            <v>5.0951000000000004</v>
          </cell>
        </row>
        <row r="1500">
          <cell r="A1500" t="str">
            <v>001.22.01940</v>
          </cell>
          <cell r="B1500" t="str">
            <v>Fornecimento e Instalação de Conector Terminal Tipo Espada P/ Chave Faca - Terminal - 336,4 MCM 34 KV</v>
          </cell>
          <cell r="C1500" t="str">
            <v>UN</v>
          </cell>
          <cell r="D1500">
            <v>32.534799999999997</v>
          </cell>
        </row>
        <row r="1501">
          <cell r="A1501" t="str">
            <v>001.22.01960</v>
          </cell>
          <cell r="B1501" t="str">
            <v>Fornecimento e Instalação de Poste Duplo T 7mts (150 kg), com Engastamento Simples, incl Escavação e Reaterro Apiloado, conf. Normatização Rede Cemat</v>
          </cell>
          <cell r="C1501" t="str">
            <v>UN</v>
          </cell>
          <cell r="D1501">
            <v>242.98140000000001</v>
          </cell>
        </row>
        <row r="1502">
          <cell r="A1502" t="str">
            <v>001.22.01980</v>
          </cell>
          <cell r="B1502" t="str">
            <v>Fornecimento e Instalação de Poste Duplo T 9mts (150 kg), com Engastamento Simples, incl Escavação e Reaterro Apiloado, conf. Normatização Rede Cemat</v>
          </cell>
          <cell r="C1502" t="str">
            <v>UN</v>
          </cell>
          <cell r="D1502">
            <v>244.20249999999999</v>
          </cell>
        </row>
        <row r="1503">
          <cell r="A1503" t="str">
            <v>001.22.02000</v>
          </cell>
          <cell r="B1503" t="str">
            <v>Fornecimento e Instalação de Poste Duplo T 10 mts (150 kg), com Engastamento Simples, incl Escavação e Reaterro Apiloado, conf. Normatização Rede Cemat</v>
          </cell>
          <cell r="C1503" t="str">
            <v>UN</v>
          </cell>
          <cell r="D1503">
            <v>255.8312</v>
          </cell>
        </row>
        <row r="1504">
          <cell r="A1504" t="str">
            <v>001.22.02020</v>
          </cell>
          <cell r="B1504" t="str">
            <v>Fornecimento e Instalação de Poste Duplo T 11 mts (200 kg), com Engastamento Simples, incl Escavação e Reaterro Apiloado, conf. Normatização Rede Cemat</v>
          </cell>
          <cell r="C1504" t="str">
            <v>UN</v>
          </cell>
          <cell r="D1504">
            <v>498.50170000000003</v>
          </cell>
        </row>
        <row r="1505">
          <cell r="A1505" t="str">
            <v>001.22.02040</v>
          </cell>
          <cell r="B1505" t="str">
            <v>Fornecimento e Instalação de Poste Duplo T 12 mts (300 kg), com Engastamento Simples, incl Escavação e Reaterro Apiloado, conf. Normatização Rede Cemat</v>
          </cell>
          <cell r="C1505" t="str">
            <v>UN</v>
          </cell>
          <cell r="D1505">
            <v>495.28809999999999</v>
          </cell>
        </row>
        <row r="1506">
          <cell r="A1506" t="str">
            <v>001.22.02060</v>
          </cell>
          <cell r="B1506" t="str">
            <v>Fornecimento e Instalação de Poste Duplo T 10mts (300 kg), com Engastamento Reforçado, incl Escavação e Reaterro Apiloado, conf. Normatização Rede Cemat</v>
          </cell>
          <cell r="C1506" t="str">
            <v>UN</v>
          </cell>
          <cell r="D1506">
            <v>422.85449999999997</v>
          </cell>
        </row>
        <row r="1507">
          <cell r="A1507" t="str">
            <v>001.22.02080</v>
          </cell>
          <cell r="B1507" t="str">
            <v>Fornecimento e Instalação de Poste Duplo T 11mts (300 kg), com Engastamento Reforçado, incl Escavação e Reaterro Apiloado, conf. Normatização Rede Cemat</v>
          </cell>
          <cell r="C1507" t="str">
            <v>UN</v>
          </cell>
          <cell r="D1507">
            <v>553.79449999999997</v>
          </cell>
        </row>
        <row r="1508">
          <cell r="A1508" t="str">
            <v>001.22.02100</v>
          </cell>
          <cell r="B1508" t="str">
            <v>Fornecimento e Instalação de Poste Duplo T 10 mts (150 kg), com Engastamento em Solo Cimento, incl Escavação e Reaterro Apiloado, conf. Normatização Rede Cemat</v>
          </cell>
          <cell r="C1508" t="str">
            <v>UN</v>
          </cell>
          <cell r="D1508">
            <v>270.33120000000002</v>
          </cell>
        </row>
        <row r="1509">
          <cell r="A1509" t="str">
            <v>001.22.02120</v>
          </cell>
          <cell r="B1509" t="str">
            <v>Fornecimento e Instalação de Poste Duplo T 10 mts (300 kg), com Engastamento em Solo Cimento, incl Escavação e Reaterro Apiloado, conf. Normatização Rede Cemat</v>
          </cell>
          <cell r="C1509" t="str">
            <v>UN</v>
          </cell>
          <cell r="D1509">
            <v>381.64120000000003</v>
          </cell>
        </row>
        <row r="1510">
          <cell r="A1510" t="str">
            <v>001.22.02140</v>
          </cell>
          <cell r="B1510" t="str">
            <v>Fornecimento e Instalação de Poste Duplo T 11 mts (200 kg), com Engastamento em Solo Cimento, incl Escavação e Reaterro Apiloado, conf. Normatização Rede Cemat</v>
          </cell>
          <cell r="C1510" t="str">
            <v>UN</v>
          </cell>
          <cell r="D1510">
            <v>513.00170000000003</v>
          </cell>
        </row>
        <row r="1511">
          <cell r="A1511" t="str">
            <v>001.22.02160</v>
          </cell>
          <cell r="B1511" t="str">
            <v>Fornecimento e Instalação de Poste Duplo T 11 mts (300 kg), com Engastamento em Solo Cimento, incl Escavação e Reaterro Apiloado, conf. Normatização Rede Cemat</v>
          </cell>
          <cell r="C1511" t="str">
            <v>UN</v>
          </cell>
          <cell r="D1511">
            <v>513.20169999999996</v>
          </cell>
        </row>
        <row r="1512">
          <cell r="A1512" t="str">
            <v>001.22.02180</v>
          </cell>
          <cell r="B1512" t="str">
            <v>Fornecimento e Instalação de Poste Duplo T 10 mts (600 kg), com Engastamento em Concreto Fck= 15 Mpa, incl Escavação e Reaterro Apiloado, conf. Normatização Rede Cemat</v>
          </cell>
          <cell r="C1512" t="str">
            <v>UN</v>
          </cell>
          <cell r="D1512">
            <v>538.46730000000002</v>
          </cell>
        </row>
        <row r="1513">
          <cell r="A1513" t="str">
            <v>001.22.02200</v>
          </cell>
          <cell r="B1513" t="str">
            <v>Fornecimento e Instalação de Poste Duplo T 10 mts (1000 kg), com Engastamento em Concreto Fck= 15 Mpa, incl Escavação e Reaterro Apiloado, conf. Normatização Rede Cemat</v>
          </cell>
          <cell r="C1513" t="str">
            <v>UN</v>
          </cell>
          <cell r="D1513">
            <v>645.46730000000002</v>
          </cell>
        </row>
        <row r="1514">
          <cell r="A1514" t="str">
            <v>001.22.02220</v>
          </cell>
          <cell r="B1514" t="str">
            <v>Fornecimento e Instalação de Poste Duplo T 11 mts (600 kg), com Engastamento em Concreto Fck= 15 Mpa, incl Escavação e Reaterro Apiloado, conf. Normatização Rede Cemat</v>
          </cell>
          <cell r="C1514" t="str">
            <v>UN</v>
          </cell>
          <cell r="D1514">
            <v>918.09780000000001</v>
          </cell>
        </row>
        <row r="1515">
          <cell r="A1515" t="str">
            <v>001.22.02240</v>
          </cell>
          <cell r="B1515" t="str">
            <v>Fornecimento e Instalação de Poste Duplo T 11 mts (1000 kg), com Engastamento em Concreto Fck= 15 Mpa, incl Escavação e Reaterro Apiloado, conf. Normatização Rede Cemat</v>
          </cell>
          <cell r="C1515" t="str">
            <v>UN</v>
          </cell>
          <cell r="D1515">
            <v>918.09780000000001</v>
          </cell>
        </row>
        <row r="1516">
          <cell r="A1516" t="str">
            <v>001.22.02260</v>
          </cell>
          <cell r="B1516" t="str">
            <v>Fornecimento e Instalação de Poste Circular 7 mts (150 kg), com Engastamento Simples, incl Escavação e Reaterro Apiloado, conf. Normatização Rede Cemat</v>
          </cell>
          <cell r="C1516" t="str">
            <v>UN</v>
          </cell>
          <cell r="D1516">
            <v>282.17140000000001</v>
          </cell>
        </row>
        <row r="1517">
          <cell r="A1517" t="str">
            <v>001.22.02280</v>
          </cell>
          <cell r="B1517" t="str">
            <v>Fornecimento e Instalação de Poste Circular 9 mts (150 kg), com Engastamento Simples, incl Escavação e Reaterro Apiloado, conf. Normatização Rede Cemat</v>
          </cell>
          <cell r="C1517" t="str">
            <v>UN</v>
          </cell>
          <cell r="D1517">
            <v>351.24250000000001</v>
          </cell>
        </row>
        <row r="1518">
          <cell r="A1518" t="str">
            <v>001.22.02300</v>
          </cell>
          <cell r="B1518" t="str">
            <v>Fornecimento e Instalação de Poste Circular 10 mts (150 kg), com Engastamento Simples, incl Escavação e Reaterro Apiloado, conf. Normatização Rede Cemat</v>
          </cell>
          <cell r="C1518" t="str">
            <v>UN</v>
          </cell>
          <cell r="D1518">
            <v>465.88119999999998</v>
          </cell>
        </row>
        <row r="1519">
          <cell r="A1519" t="str">
            <v>001.22.02320</v>
          </cell>
          <cell r="B1519" t="str">
            <v>Fornecimento e Instalação de Poste Circular 11 mts (200 kg), com Engastamento Simples, incl Escavação e Reaterro Apiloado, conf. Normatização Rede Cemat</v>
          </cell>
          <cell r="C1519" t="str">
            <v>UN</v>
          </cell>
          <cell r="D1519">
            <v>486.92169999999999</v>
          </cell>
        </row>
        <row r="1520">
          <cell r="A1520" t="str">
            <v>001.22.02340</v>
          </cell>
          <cell r="B1520" t="str">
            <v>Fornecimento e Instalação de Poste Circular 12 mts (300 kg), com Engastamento Simples, incl Escavação e Reaterro Apiloado, conf. Normatização Rede Cemat</v>
          </cell>
          <cell r="C1520" t="str">
            <v>UN</v>
          </cell>
          <cell r="D1520">
            <v>495.28809999999999</v>
          </cell>
        </row>
        <row r="1521">
          <cell r="A1521" t="str">
            <v>001.22.02360</v>
          </cell>
          <cell r="B1521" t="str">
            <v>Fornecimento e Instalação de Poste Circular 10 mts (300 kg), com Engastamento Reforçado, incl Escavação e Reaterro Apiloado, conf. Normatização Rede Cemat</v>
          </cell>
          <cell r="C1521" t="str">
            <v>UN</v>
          </cell>
          <cell r="D1521">
            <v>566.24450000000002</v>
          </cell>
        </row>
        <row r="1522">
          <cell r="A1522" t="str">
            <v>001.22.02380</v>
          </cell>
          <cell r="B1522" t="str">
            <v>Fornecimento e Instalação de Poste Circular 10 mts (150 kg), com Engastamento em Solo Cimento, incl Escavação e Reaterro Apiloado, conf. Normatização Rede Cemat</v>
          </cell>
          <cell r="C1522" t="str">
            <v>UN</v>
          </cell>
          <cell r="D1522">
            <v>480.38119999999998</v>
          </cell>
        </row>
        <row r="1523">
          <cell r="A1523" t="str">
            <v>001.22.02400</v>
          </cell>
          <cell r="B1523" t="str">
            <v>Fornecimento e Instalação de Poste Circular 10 mts (300 kg), com Engastamento em Solo Cimento, incl Escavação e Reaterro Apiloado, conf. Normatização Rede Cemat</v>
          </cell>
          <cell r="C1523" t="str">
            <v>UN</v>
          </cell>
          <cell r="D1523">
            <v>525.03120000000001</v>
          </cell>
        </row>
        <row r="1524">
          <cell r="A1524" t="str">
            <v>001.22.02420</v>
          </cell>
          <cell r="B1524" t="str">
            <v>Fornecimento e Instalação de Poste Circular 11 mts (200 kg), com Engastamento em Solo Cimento, incl Escavação e Reaterro Apiloado, conf. Normatização Rede Cemat</v>
          </cell>
          <cell r="C1524" t="str">
            <v>UN</v>
          </cell>
          <cell r="D1524">
            <v>501.42169999999999</v>
          </cell>
        </row>
        <row r="1525">
          <cell r="A1525" t="str">
            <v>001.22.02440</v>
          </cell>
          <cell r="B1525" t="str">
            <v>Fornecimento e Instalação de Poste Circular 11 mts (300 kg), com Engastamento em Solo Cimento, incl Escavação e Reaterro Apiloado, conf. Normatização Rede Cemat</v>
          </cell>
          <cell r="C1525" t="str">
            <v>UN</v>
          </cell>
          <cell r="D1525">
            <v>509.40170000000001</v>
          </cell>
        </row>
        <row r="1526">
          <cell r="A1526" t="str">
            <v>001.22.02460</v>
          </cell>
          <cell r="B1526" t="str">
            <v>Fornecimento e Instalação de Poste Circular 10 mts (600 kg), com Engastamento em Concreto Fck= 15 Mpa, incl Escavação e Reaterro Apiloado, conf. Normatização Rede Cemat</v>
          </cell>
          <cell r="C1526" t="str">
            <v>UN</v>
          </cell>
          <cell r="D1526">
            <v>513.6173</v>
          </cell>
        </row>
        <row r="1527">
          <cell r="A1527" t="str">
            <v>001.22.02480</v>
          </cell>
          <cell r="B1527" t="str">
            <v>Fornecimento e Instalação de Poste Circular 10 mts (1000 kg), com Engastamento em Concreto Fck= 15 Mpa, incl Escavação e Reaterro Apiloado, conf. Normatização Rede Cemat</v>
          </cell>
          <cell r="C1527" t="str">
            <v>UN</v>
          </cell>
          <cell r="D1527">
            <v>701.59730000000002</v>
          </cell>
        </row>
        <row r="1528">
          <cell r="A1528" t="str">
            <v>001.22.02500</v>
          </cell>
          <cell r="B1528" t="str">
            <v>Fornecimento e Instalação de Poste Circular 11 mts (600 kg), com Engastamento em Concreto Fck= 15 Mpa, incl Escavação e Reaterro Apiloado, conf. Normatização Rede Cemat</v>
          </cell>
          <cell r="C1528" t="str">
            <v>UN</v>
          </cell>
          <cell r="D1528">
            <v>574.3578</v>
          </cell>
        </row>
        <row r="1529">
          <cell r="A1529" t="str">
            <v>001.22.02520</v>
          </cell>
          <cell r="B1529" t="str">
            <v>Fornecimento e Instalação de Poste Circular 11 mts (1000 kg), com Engastamento em Concreto Fck= 15 Mpa, incl Escavação e Reaterro Apiloado, conf. Normatização Rede Cemat</v>
          </cell>
          <cell r="C1529" t="str">
            <v>UN</v>
          </cell>
          <cell r="D1529">
            <v>987.11779999999999</v>
          </cell>
        </row>
        <row r="1530">
          <cell r="A1530" t="str">
            <v>001.23</v>
          </cell>
          <cell r="B1530" t="str">
            <v>INSTALAÇÕES ELÉTRICAS - SERVIÇOS DE MANUTENÇÃO</v>
          </cell>
          <cell r="D1530">
            <v>734.33730000000003</v>
          </cell>
        </row>
        <row r="1531">
          <cell r="A1531" t="str">
            <v>001.23.00040</v>
          </cell>
          <cell r="B1531" t="str">
            <v>Revisão em ponto de energia c/ reaperto e substituição de fita isolante</v>
          </cell>
          <cell r="C1531" t="str">
            <v>PT</v>
          </cell>
          <cell r="D1531">
            <v>4.7134999999999998</v>
          </cell>
        </row>
        <row r="1532">
          <cell r="A1532" t="str">
            <v>001.23.00080</v>
          </cell>
          <cell r="B1532" t="str">
            <v>Fornecimento e substituição de espelho (ou placa) p/ tomada e/ou interruptor 4""""""""x2""""""""</v>
          </cell>
          <cell r="C1532" t="str">
            <v>UN</v>
          </cell>
          <cell r="D1532">
            <v>1.5708</v>
          </cell>
        </row>
        <row r="1533">
          <cell r="A1533" t="str">
            <v>001.23.00100</v>
          </cell>
          <cell r="B1533" t="str">
            <v>Fornecimento e substituição de espelho (ou placa) p/ tomada e/ou interruptor 4""""""""x4""""""""</v>
          </cell>
          <cell r="C1533" t="str">
            <v>UN</v>
          </cell>
          <cell r="D1533">
            <v>2.9007999999999998</v>
          </cell>
        </row>
        <row r="1534">
          <cell r="A1534" t="str">
            <v>001.23.00120</v>
          </cell>
          <cell r="B1534" t="str">
            <v>Fornecimento e substituição de tomada simples universal com espelho</v>
          </cell>
          <cell r="C1534" t="str">
            <v>UN</v>
          </cell>
          <cell r="D1534">
            <v>5.9904000000000002</v>
          </cell>
        </row>
        <row r="1535">
          <cell r="A1535" t="str">
            <v>001.23.00140</v>
          </cell>
          <cell r="B1535" t="str">
            <v>Fornecimento e substituição de interruptor c/ uma tecla simples c/ espelho</v>
          </cell>
          <cell r="C1535" t="str">
            <v>UN</v>
          </cell>
          <cell r="D1535">
            <v>6.3903999999999996</v>
          </cell>
        </row>
        <row r="1536">
          <cell r="A1536" t="str">
            <v>001.23.00160</v>
          </cell>
          <cell r="B1536" t="str">
            <v>Fornecimento e substituição de interruptor c/ duas teclas simples c/ espelho</v>
          </cell>
          <cell r="C1536" t="str">
            <v>UN</v>
          </cell>
          <cell r="D1536">
            <v>7.8316999999999997</v>
          </cell>
        </row>
        <row r="1537">
          <cell r="A1537" t="str">
            <v>001.23.00180</v>
          </cell>
          <cell r="B1537" t="str">
            <v>Forencimento e substituição de interruptor c/ tres teclas simples c/ espelho</v>
          </cell>
          <cell r="C1537" t="str">
            <v>UN</v>
          </cell>
          <cell r="D1537">
            <v>13.898999999999999</v>
          </cell>
        </row>
        <row r="1538">
          <cell r="A1538" t="str">
            <v>001.23.00200</v>
          </cell>
          <cell r="B1538" t="str">
            <v>Fornecimento e substituição de interruptor c/ uma tecla paralela e espelho</v>
          </cell>
          <cell r="C1538" t="str">
            <v>UN</v>
          </cell>
          <cell r="D1538">
            <v>13.613899999999999</v>
          </cell>
        </row>
        <row r="1539">
          <cell r="A1539" t="str">
            <v>001.23.00220</v>
          </cell>
          <cell r="B1539" t="str">
            <v>Fornecimento e substituição de reator simples a.f.p./p.r. - 1x20 w</v>
          </cell>
          <cell r="C1539" t="str">
            <v>UN</v>
          </cell>
          <cell r="D1539">
            <v>24.139099999999999</v>
          </cell>
        </row>
        <row r="1540">
          <cell r="A1540" t="str">
            <v>001.23.00240</v>
          </cell>
          <cell r="B1540" t="str">
            <v>Fornecimento e substituição de reator simples a.f.p./p.r. - 1x40 w</v>
          </cell>
          <cell r="C1540" t="str">
            <v>UN</v>
          </cell>
          <cell r="D1540">
            <v>34.139099999999999</v>
          </cell>
        </row>
        <row r="1541">
          <cell r="A1541" t="str">
            <v>001.23.00260</v>
          </cell>
          <cell r="B1541" t="str">
            <v>Fornecimento e substituição de reator duplo a.f.p./p.r. - 2x20 w</v>
          </cell>
          <cell r="C1541" t="str">
            <v>UN</v>
          </cell>
          <cell r="D1541">
            <v>34.736499999999999</v>
          </cell>
        </row>
        <row r="1542">
          <cell r="A1542" t="str">
            <v>001.23.00280</v>
          </cell>
          <cell r="B1542" t="str">
            <v>Fornecimento e substituição de reator duplo a.f.p./p.r. - 2x40 w</v>
          </cell>
          <cell r="C1542" t="str">
            <v>UN</v>
          </cell>
          <cell r="D1542">
            <v>34.736499999999999</v>
          </cell>
        </row>
        <row r="1543">
          <cell r="A1543" t="str">
            <v>001.23.00300</v>
          </cell>
          <cell r="B1543" t="str">
            <v>Fornecimento e substituição de lâmpada incandescente de 60 w</v>
          </cell>
          <cell r="C1543" t="str">
            <v>UN</v>
          </cell>
          <cell r="D1543">
            <v>1.8673999999999999</v>
          </cell>
        </row>
        <row r="1544">
          <cell r="A1544" t="str">
            <v>001.23.00320</v>
          </cell>
          <cell r="B1544" t="str">
            <v>Fornecimento e substituição de lâmpada incandescente de 100 w</v>
          </cell>
          <cell r="C1544" t="str">
            <v>UN</v>
          </cell>
          <cell r="D1544">
            <v>2.2073999999999998</v>
          </cell>
        </row>
        <row r="1545">
          <cell r="A1545" t="str">
            <v>001.23.00340</v>
          </cell>
          <cell r="B1545" t="str">
            <v>Fornecimento e substituição de lâmpada fluorescente de 20 w</v>
          </cell>
          <cell r="C1545" t="str">
            <v>UN</v>
          </cell>
          <cell r="D1545">
            <v>3.9973999999999998</v>
          </cell>
        </row>
        <row r="1546">
          <cell r="A1546" t="str">
            <v>001.23.00360</v>
          </cell>
          <cell r="B1546" t="str">
            <v>Fornecimento e substituição de lâmpada fluorescente de 40 w</v>
          </cell>
          <cell r="C1546" t="str">
            <v>UN</v>
          </cell>
          <cell r="D1546">
            <v>3.9973999999999998</v>
          </cell>
        </row>
        <row r="1547">
          <cell r="A1547" t="str">
            <v>001.23.00380</v>
          </cell>
          <cell r="B1547" t="str">
            <v>Fornecimento e substituição de disjuntor monopolar de 15 a</v>
          </cell>
          <cell r="C1547" t="str">
            <v>UN</v>
          </cell>
          <cell r="D1547">
            <v>8.6694999999999993</v>
          </cell>
        </row>
        <row r="1548">
          <cell r="A1548" t="str">
            <v>001.23.00400</v>
          </cell>
          <cell r="B1548" t="str">
            <v>Fornecimento e substituição de disjuntor monopolar de 20 a</v>
          </cell>
          <cell r="C1548" t="str">
            <v>UN</v>
          </cell>
          <cell r="D1548">
            <v>8.6694999999999993</v>
          </cell>
        </row>
        <row r="1549">
          <cell r="A1549" t="str">
            <v>001.23.00420</v>
          </cell>
          <cell r="B1549" t="str">
            <v>Fornecimento e substituição de disjuntor monopolar de 30 a</v>
          </cell>
          <cell r="C1549" t="str">
            <v>UN</v>
          </cell>
          <cell r="D1549">
            <v>8.6694999999999993</v>
          </cell>
        </row>
        <row r="1550">
          <cell r="A1550" t="str">
            <v>001.23.00440</v>
          </cell>
          <cell r="B1550" t="str">
            <v>Fornecimento e substituição de disjuntor monopolar de 40 a</v>
          </cell>
          <cell r="C1550" t="str">
            <v>UN</v>
          </cell>
          <cell r="D1550">
            <v>10.5695</v>
          </cell>
        </row>
        <row r="1551">
          <cell r="A1551" t="str">
            <v>001.23.00460</v>
          </cell>
          <cell r="B1551" t="str">
            <v>Fornecimento e substituição de disjuntor monopolar de 50 a</v>
          </cell>
          <cell r="C1551" t="str">
            <v>UN</v>
          </cell>
          <cell r="D1551">
            <v>10.5695</v>
          </cell>
        </row>
        <row r="1552">
          <cell r="A1552" t="str">
            <v>001.23.00480</v>
          </cell>
          <cell r="B1552" t="str">
            <v>Fornecimento e substituição de disjuntor bipolar de 15 a</v>
          </cell>
          <cell r="C1552" t="str">
            <v>UN</v>
          </cell>
          <cell r="D1552">
            <v>34.889099999999999</v>
          </cell>
        </row>
        <row r="1553">
          <cell r="A1553" t="str">
            <v>001.23.00500</v>
          </cell>
          <cell r="B1553" t="str">
            <v>Fornecimento e substituição de disjuntor bipolar de 20 a</v>
          </cell>
          <cell r="C1553" t="str">
            <v>UN</v>
          </cell>
          <cell r="D1553">
            <v>34.889099999999999</v>
          </cell>
        </row>
        <row r="1554">
          <cell r="A1554" t="str">
            <v>001.23.00520</v>
          </cell>
          <cell r="B1554" t="str">
            <v>Fornecimento e substituição de disjuntor bipolar de 30 a</v>
          </cell>
          <cell r="C1554" t="str">
            <v>UN</v>
          </cell>
          <cell r="D1554">
            <v>34.889099999999999</v>
          </cell>
        </row>
        <row r="1555">
          <cell r="A1555" t="str">
            <v>001.23.00540</v>
          </cell>
          <cell r="B1555" t="str">
            <v>Fornecimento e substituição de disjuntor bipolar de 40 a</v>
          </cell>
          <cell r="C1555" t="str">
            <v>UN</v>
          </cell>
          <cell r="D1555">
            <v>34.889099999999999</v>
          </cell>
        </row>
        <row r="1556">
          <cell r="A1556" t="str">
            <v>001.23.00560</v>
          </cell>
          <cell r="B1556" t="str">
            <v>Fornecimento e substituição de disjuntor bipolar de 50 a</v>
          </cell>
          <cell r="C1556" t="str">
            <v>UN</v>
          </cell>
          <cell r="D1556">
            <v>34.889099999999999</v>
          </cell>
        </row>
        <row r="1557">
          <cell r="A1557" t="str">
            <v>001.23.00580</v>
          </cell>
          <cell r="B1557" t="str">
            <v>Fornecimento e substituição de disjuntor tripolar de 15 a</v>
          </cell>
          <cell r="C1557" t="str">
            <v>UN</v>
          </cell>
          <cell r="D1557">
            <v>36.591299999999997</v>
          </cell>
        </row>
        <row r="1558">
          <cell r="A1558" t="str">
            <v>001.23.00600</v>
          </cell>
          <cell r="B1558" t="str">
            <v>Fornecimento e substituição de disjuntor tripolar de 20 a</v>
          </cell>
          <cell r="C1558" t="str">
            <v>UN</v>
          </cell>
          <cell r="D1558">
            <v>36.591299999999997</v>
          </cell>
        </row>
        <row r="1559">
          <cell r="A1559" t="str">
            <v>001.23.00620</v>
          </cell>
          <cell r="B1559" t="str">
            <v>Fornecimento e substituição de disjuntor tripolar de 30 a</v>
          </cell>
          <cell r="C1559" t="str">
            <v>UN</v>
          </cell>
          <cell r="D1559">
            <v>35.573900000000002</v>
          </cell>
        </row>
        <row r="1560">
          <cell r="A1560" t="str">
            <v>001.23.00640</v>
          </cell>
          <cell r="B1560" t="str">
            <v>Fornecimento e substituição de disjuntor tripolar de 40 a</v>
          </cell>
          <cell r="C1560" t="str">
            <v>UN</v>
          </cell>
          <cell r="D1560">
            <v>36.591299999999997</v>
          </cell>
        </row>
        <row r="1561">
          <cell r="A1561" t="str">
            <v>001.23.00660</v>
          </cell>
          <cell r="B1561" t="str">
            <v>Fornecimento e substituição de disjuntor tripolar de 50 a</v>
          </cell>
          <cell r="C1561" t="str">
            <v>UN</v>
          </cell>
          <cell r="D1561">
            <v>36.591299999999997</v>
          </cell>
        </row>
        <row r="1562">
          <cell r="A1562" t="str">
            <v>001.23.00680</v>
          </cell>
          <cell r="B1562" t="str">
            <v>Fornecimento e substituição de disjuntor tripolar de 70 a</v>
          </cell>
          <cell r="C1562" t="str">
            <v>UN</v>
          </cell>
          <cell r="D1562">
            <v>44.691299999999998</v>
          </cell>
        </row>
        <row r="1563">
          <cell r="A1563" t="str">
            <v>001.23.00700</v>
          </cell>
          <cell r="B1563" t="str">
            <v>Fornecimento e substituição de disjuntor tripolar de 90 a</v>
          </cell>
          <cell r="C1563" t="str">
            <v>UN</v>
          </cell>
          <cell r="D1563">
            <v>44.691299999999998</v>
          </cell>
        </row>
        <row r="1564">
          <cell r="A1564" t="str">
            <v>001.23.00720</v>
          </cell>
          <cell r="B1564" t="str">
            <v>Fornecimento e substituição de disjuntor tripolar de 100 a</v>
          </cell>
          <cell r="C1564" t="str">
            <v>UN</v>
          </cell>
          <cell r="D1564">
            <v>44.691299999999998</v>
          </cell>
        </row>
        <row r="1565">
          <cell r="A1565" t="str">
            <v>001.24</v>
          </cell>
          <cell r="B1565" t="str">
            <v>INSTALAÇÕES HIDRÁULICAS - PRELIMINARES</v>
          </cell>
          <cell r="D1565">
            <v>10772.4722</v>
          </cell>
        </row>
        <row r="1566">
          <cell r="A1566" t="str">
            <v>001.24.00020</v>
          </cell>
          <cell r="B1566" t="str">
            <v>Abertura e enchimento de rasgos na alvenaria para passagem de canalização diâmetro 1/2 à 1 pol</v>
          </cell>
          <cell r="C1566" t="str">
            <v>ML</v>
          </cell>
          <cell r="D1566">
            <v>2.0531000000000001</v>
          </cell>
        </row>
        <row r="1567">
          <cell r="A1567" t="str">
            <v>001.24.00040</v>
          </cell>
          <cell r="B1567" t="str">
            <v>Abertura e enchimento de rasgos na alvenaria para passagem de canalização diâmetro 1 1/4 à 2 pol</v>
          </cell>
          <cell r="C1567" t="str">
            <v>ML</v>
          </cell>
          <cell r="D1567">
            <v>2.7353999999999998</v>
          </cell>
        </row>
        <row r="1568">
          <cell r="A1568" t="str">
            <v>001.24.00060</v>
          </cell>
          <cell r="B1568" t="str">
            <v>Abertura e enchimento de rasgos na alvenaria para passagem de canalização diâmetro 2.5 à 4 pol</v>
          </cell>
          <cell r="C1568" t="str">
            <v>ML</v>
          </cell>
          <cell r="D1568">
            <v>3.8428</v>
          </cell>
        </row>
        <row r="1569">
          <cell r="A1569" t="str">
            <v>001.24.00080</v>
          </cell>
          <cell r="B1569" t="str">
            <v>Abertura e enchimento de rasgos no concreto para passagem de canalização diâmetro de 1/2 à 1 pol</v>
          </cell>
          <cell r="C1569" t="str">
            <v>ML</v>
          </cell>
          <cell r="D1569">
            <v>4.4991000000000003</v>
          </cell>
        </row>
        <row r="1570">
          <cell r="A1570" t="str">
            <v>001.24.00100</v>
          </cell>
          <cell r="B1570" t="str">
            <v>Fornecimento e instalação de entrada padrão de água através de cavalete completo em tubo de fºgº, padrão sanemat - 3/4""""""""""""""""""""""""""""""""</v>
          </cell>
          <cell r="C1570" t="str">
            <v>UN</v>
          </cell>
          <cell r="D1570">
            <v>34.4739</v>
          </cell>
        </row>
        <row r="1571">
          <cell r="A1571" t="str">
            <v>001.24.00120</v>
          </cell>
          <cell r="B1571" t="str">
            <v>Fornecimento e colocação de caixa de água de pvc, incl tampa de 1000 litros</v>
          </cell>
          <cell r="C1571" t="str">
            <v>UN</v>
          </cell>
          <cell r="D1571">
            <v>238.45779999999999</v>
          </cell>
        </row>
        <row r="1572">
          <cell r="A1572" t="str">
            <v>001.24.00140</v>
          </cell>
          <cell r="B1572" t="str">
            <v>Fornecimento e colocação de caixa de água de pvc, incl tampa de 500 litros</v>
          </cell>
          <cell r="C1572" t="str">
            <v>UN</v>
          </cell>
          <cell r="D1572">
            <v>141.7209</v>
          </cell>
        </row>
        <row r="1573">
          <cell r="A1573" t="str">
            <v>001.24.00160</v>
          </cell>
          <cell r="B1573" t="str">
            <v>Fornecimento e colocação de caixa de água de pvc, incl tampa de 310 litros</v>
          </cell>
          <cell r="C1573" t="str">
            <v>UN</v>
          </cell>
          <cell r="D1573">
            <v>138.6687</v>
          </cell>
        </row>
        <row r="1574">
          <cell r="A1574" t="str">
            <v>001.24.00180</v>
          </cell>
          <cell r="B1574" t="str">
            <v>Fornecimento e colocação de caixa de água de pvc, incl tampa de 100 litros</v>
          </cell>
          <cell r="C1574" t="str">
            <v>UN</v>
          </cell>
          <cell r="D1574">
            <v>136.63390000000001</v>
          </cell>
        </row>
        <row r="1575">
          <cell r="A1575" t="str">
            <v>001.24.00200</v>
          </cell>
          <cell r="B1575" t="str">
            <v>Fornecimento e  instalação de caixa de água metálica tipo taça com altura total de 6.00 m inclusive pintura (interna e externa)  base de fixação e instalação, de 5.000 litros</v>
          </cell>
          <cell r="C1575" t="str">
            <v>UN</v>
          </cell>
          <cell r="D1575">
            <v>9800</v>
          </cell>
        </row>
        <row r="1576">
          <cell r="A1576" t="str">
            <v>001.24.00220</v>
          </cell>
          <cell r="B1576" t="str">
            <v>Fornecimento e instalação de bóia interna tipo (são paulo) p/ caixa de água  amarelo bruto n.1350 marca deca 2 pol</v>
          </cell>
          <cell r="C1576" t="str">
            <v>UN</v>
          </cell>
          <cell r="D1576">
            <v>62.944299999999998</v>
          </cell>
        </row>
        <row r="1577">
          <cell r="A1577" t="str">
            <v>001.24.00240</v>
          </cell>
          <cell r="B1577" t="str">
            <v>Fornecimento e instalação de bóia interna tipo (são paulo) p/ caixa de água  amarelo bruto n.1350 marca deca 1 1/2 pol</v>
          </cell>
          <cell r="C1577" t="str">
            <v>UN</v>
          </cell>
          <cell r="D1577">
            <v>52.943399999999997</v>
          </cell>
        </row>
        <row r="1578">
          <cell r="A1578" t="str">
            <v>001.24.00260</v>
          </cell>
          <cell r="B1578" t="str">
            <v>Fornecimento e instalação de bóia interna tipo (são paulo) p/ caixa de água  amarelo bruto n.1350 marca deca 1 1/4 pol</v>
          </cell>
          <cell r="C1578" t="str">
            <v>UN</v>
          </cell>
          <cell r="D1578">
            <v>42.079500000000003</v>
          </cell>
        </row>
        <row r="1579">
          <cell r="A1579" t="str">
            <v>001.24.00280</v>
          </cell>
          <cell r="B1579" t="str">
            <v>Fornecimento e instalação de bóia interna tipo (são paulo) p/ caixa de água  amarelo bruto n.1350 marca deca 1 pol</v>
          </cell>
          <cell r="C1579" t="str">
            <v>UN</v>
          </cell>
          <cell r="D1579">
            <v>30.827100000000002</v>
          </cell>
        </row>
        <row r="1580">
          <cell r="A1580" t="str">
            <v>001.24.00300</v>
          </cell>
          <cell r="B1580" t="str">
            <v>Fornecimento e instalação de bóia interna tipo (são paulo) p/ caixa de água  amarelo bruto n.1350 marca deca 3/4 pol</v>
          </cell>
          <cell r="C1580" t="str">
            <v>UN</v>
          </cell>
          <cell r="D1580">
            <v>24.886299999999999</v>
          </cell>
        </row>
        <row r="1581">
          <cell r="A1581" t="str">
            <v>001.24.00320</v>
          </cell>
          <cell r="B1581" t="str">
            <v>Fornecimento e instalação de bóia interna tipo (são paulo) p/ caixa de água  amarelo bruto n.1350 marca deca 1/2 pol</v>
          </cell>
          <cell r="C1581" t="str">
            <v>UN</v>
          </cell>
          <cell r="D1581">
            <v>22.866299999999999</v>
          </cell>
        </row>
        <row r="1582">
          <cell r="A1582" t="str">
            <v>001.24.00340</v>
          </cell>
          <cell r="B1582" t="str">
            <v>Fornecimento e instalação de torneira bóia p/ caixa de água em pvc marca cipla 1 pol</v>
          </cell>
          <cell r="C1582" t="str">
            <v>UN</v>
          </cell>
          <cell r="D1582">
            <v>11.4071</v>
          </cell>
        </row>
        <row r="1583">
          <cell r="A1583" t="str">
            <v>001.24.00360</v>
          </cell>
          <cell r="B1583" t="str">
            <v>Fornecimento e instalação de torneira bóia p/ caixa de água em pvc marca cipla 3/4 pol</v>
          </cell>
          <cell r="C1583" t="str">
            <v>UN</v>
          </cell>
          <cell r="D1583">
            <v>10.7163</v>
          </cell>
        </row>
        <row r="1584">
          <cell r="A1584" t="str">
            <v>001.24.00380</v>
          </cell>
          <cell r="B1584" t="str">
            <v>Fornecimento e instalação de torneira bóia p/ caixa de água em pvc marca cipla 1/2 pol</v>
          </cell>
          <cell r="C1584" t="str">
            <v>UN</v>
          </cell>
          <cell r="D1584">
            <v>10.7163</v>
          </cell>
        </row>
        <row r="1585">
          <cell r="A1585" t="str">
            <v>001.25</v>
          </cell>
          <cell r="B1585" t="str">
            <v>INSTALAÇÕES HIDRÁULICAS - PVC SOLDÁVEL/ROSCÁVEL MARROM</v>
          </cell>
          <cell r="D1585">
            <v>2223.9286999999999</v>
          </cell>
        </row>
        <row r="1586">
          <cell r="A1586" t="str">
            <v>001.25.00020</v>
          </cell>
          <cell r="B1586" t="str">
            <v>Tubo de pvc rígido soldável marrom em barra de 6 m diâmetro 110mm (4) pol</v>
          </cell>
          <cell r="C1586" t="str">
            <v>M</v>
          </cell>
          <cell r="D1586">
            <v>28.8324</v>
          </cell>
        </row>
        <row r="1587">
          <cell r="A1587" t="str">
            <v>001.25.00040</v>
          </cell>
          <cell r="B1587" t="str">
            <v>Tubo de pvc rígido soldável marrom em barra de 6 m diâmetro 85mm (3) pol</v>
          </cell>
          <cell r="C1587" t="str">
            <v>M</v>
          </cell>
          <cell r="D1587">
            <v>24.287400000000002</v>
          </cell>
        </row>
        <row r="1588">
          <cell r="A1588" t="str">
            <v>001.25.00060</v>
          </cell>
          <cell r="B1588" t="str">
            <v>Tubo de pvc rígido soldável marrom em barra de 6 m diâmetro 75mm (2.5) pol</v>
          </cell>
          <cell r="C1588" t="str">
            <v>M</v>
          </cell>
          <cell r="D1588">
            <v>12.844099999999999</v>
          </cell>
        </row>
        <row r="1589">
          <cell r="A1589" t="str">
            <v>001.25.00080</v>
          </cell>
          <cell r="B1589" t="str">
            <v>Tubo de pvc rígido soldável marrom em barra de 6 m diâmetro 60mm (2) pl</v>
          </cell>
          <cell r="C1589" t="str">
            <v>M</v>
          </cell>
          <cell r="D1589">
            <v>8.5120000000000005</v>
          </cell>
        </row>
        <row r="1590">
          <cell r="A1590" t="str">
            <v>001.25.00100</v>
          </cell>
          <cell r="B1590" t="str">
            <v>Tubo de pvc rígido soldável marrom em barra de 6 m diâmetro 50mm (1.5) pol</v>
          </cell>
          <cell r="C1590" t="str">
            <v>M</v>
          </cell>
          <cell r="D1590">
            <v>5.1649000000000003</v>
          </cell>
        </row>
        <row r="1591">
          <cell r="A1591" t="str">
            <v>001.25.00120</v>
          </cell>
          <cell r="B1591" t="str">
            <v>Tubo de pvc rígido soldável marrom em barra de 6 m diâmetro 40mm (1.1/4) pol</v>
          </cell>
          <cell r="C1591" t="str">
            <v>M</v>
          </cell>
          <cell r="D1591">
            <v>6.1384999999999996</v>
          </cell>
        </row>
        <row r="1592">
          <cell r="A1592" t="str">
            <v>001.25.00140</v>
          </cell>
          <cell r="B1592" t="str">
            <v>Tubo de pvc rígido soldável marrom em barra de 6 m diâmetro 32mm (1) pol</v>
          </cell>
          <cell r="C1592" t="str">
            <v>M</v>
          </cell>
          <cell r="D1592">
            <v>4.7554999999999996</v>
          </cell>
        </row>
        <row r="1593">
          <cell r="A1593" t="str">
            <v>001.25.00160</v>
          </cell>
          <cell r="B1593" t="str">
            <v>Tubo de pvc rígido sodável marrom em barra de 6 m diâmetro 25mm (3/4) pol</v>
          </cell>
          <cell r="C1593" t="str">
            <v>M</v>
          </cell>
          <cell r="D1593">
            <v>1.7457</v>
          </cell>
        </row>
        <row r="1594">
          <cell r="A1594" t="str">
            <v>001.25.00180</v>
          </cell>
          <cell r="B1594" t="str">
            <v>Tubo de pvc rígido soldável marrom em barra de 6 m diâmetro 20mm (1/2) pol</v>
          </cell>
          <cell r="C1594" t="str">
            <v>M</v>
          </cell>
          <cell r="D1594">
            <v>1.7238</v>
          </cell>
        </row>
        <row r="1595">
          <cell r="A1595" t="str">
            <v>001.25.00200</v>
          </cell>
          <cell r="B1595" t="str">
            <v>Curva de 90º de pvc rígido para tubo soldável 110mm ( 4 pol )</v>
          </cell>
          <cell r="C1595" t="str">
            <v>UN</v>
          </cell>
          <cell r="D1595">
            <v>31.7151</v>
          </cell>
        </row>
        <row r="1596">
          <cell r="A1596" t="str">
            <v>001.25.00220</v>
          </cell>
          <cell r="B1596" t="str">
            <v>Curva de 90º de pvc rígido para tubo soldável 85mm ( 3 pol )</v>
          </cell>
          <cell r="C1596" t="str">
            <v>UN</v>
          </cell>
          <cell r="D1596">
            <v>15.64</v>
          </cell>
        </row>
        <row r="1597">
          <cell r="A1597" t="str">
            <v>001.25.00240</v>
          </cell>
          <cell r="B1597" t="str">
            <v>Curva de 90º de pvc rígido para tubo soldável 75mm (21/2 pol)</v>
          </cell>
          <cell r="C1597" t="str">
            <v>UN</v>
          </cell>
          <cell r="D1597">
            <v>16.07</v>
          </cell>
        </row>
        <row r="1598">
          <cell r="A1598" t="str">
            <v>001.25.00260</v>
          </cell>
          <cell r="B1598" t="str">
            <v>Curva de 90º de pvc rígido para tubo soldável 60mm (2 pol)</v>
          </cell>
          <cell r="C1598" t="str">
            <v>UN</v>
          </cell>
          <cell r="D1598">
            <v>13.555</v>
          </cell>
        </row>
        <row r="1599">
          <cell r="A1599" t="str">
            <v>001.25.00280</v>
          </cell>
          <cell r="B1599" t="str">
            <v>Curva de 90º de pvc rígido para tubo soldável 50mm (1 1/2 pol)</v>
          </cell>
          <cell r="C1599" t="str">
            <v>UN</v>
          </cell>
          <cell r="D1599">
            <v>6.5149999999999997</v>
          </cell>
        </row>
        <row r="1600">
          <cell r="A1600" t="str">
            <v>001.25.00300</v>
          </cell>
          <cell r="B1600" t="str">
            <v>Curva de 90º de pvc rígido para tubo soldável 40mm (1 1/4 pol)</v>
          </cell>
          <cell r="C1600" t="str">
            <v>UN</v>
          </cell>
          <cell r="D1600">
            <v>5.5049999999999999</v>
          </cell>
        </row>
        <row r="1601">
          <cell r="A1601" t="str">
            <v>001.25.00320</v>
          </cell>
          <cell r="B1601" t="str">
            <v>Curva de 90º de pvc rígido para tubo soldável 32mm (1 pol)</v>
          </cell>
          <cell r="C1601" t="str">
            <v>UN</v>
          </cell>
          <cell r="D1601">
            <v>5.3400999999999996</v>
          </cell>
        </row>
        <row r="1602">
          <cell r="A1602" t="str">
            <v>001.25.00340</v>
          </cell>
          <cell r="B1602" t="str">
            <v>Curva de 90º de pvc rígido para tubo soldável 25mm (3/4 pol)</v>
          </cell>
          <cell r="C1602" t="str">
            <v>UN</v>
          </cell>
          <cell r="D1602">
            <v>3.4701</v>
          </cell>
        </row>
        <row r="1603">
          <cell r="A1603" t="str">
            <v>001.25.00360</v>
          </cell>
          <cell r="B1603" t="str">
            <v>Curva de 90º de pvc rígido para tubo soldável 20mm (1/2 pol)</v>
          </cell>
          <cell r="C1603" t="str">
            <v>UN</v>
          </cell>
          <cell r="D1603">
            <v>2.6301000000000001</v>
          </cell>
        </row>
        <row r="1604">
          <cell r="A1604" t="str">
            <v>001.25.00380</v>
          </cell>
          <cell r="B1604" t="str">
            <v>Curva de 45º de pvc rígido para tubo soldável 110mm ( 4 pol )</v>
          </cell>
          <cell r="C1604" t="str">
            <v>UN</v>
          </cell>
          <cell r="D1604">
            <v>27.245100000000001</v>
          </cell>
        </row>
        <row r="1605">
          <cell r="A1605" t="str">
            <v>001.25.00400</v>
          </cell>
          <cell r="B1605" t="str">
            <v>Curva de 45º de pvc rígido para tubo soldável 85mm ( 3 pol )</v>
          </cell>
          <cell r="C1605" t="str">
            <v>UN</v>
          </cell>
          <cell r="D1605">
            <v>12.29</v>
          </cell>
        </row>
        <row r="1606">
          <cell r="A1606" t="str">
            <v>001.25.00420</v>
          </cell>
          <cell r="B1606" t="str">
            <v>Curva de 45º de pvc rígido para tubo soldável 75mm ( 2 1/2 pol )</v>
          </cell>
          <cell r="C1606" t="str">
            <v>UN</v>
          </cell>
          <cell r="D1606">
            <v>8.69</v>
          </cell>
        </row>
        <row r="1607">
          <cell r="A1607" t="str">
            <v>001.25.00440</v>
          </cell>
          <cell r="B1607" t="str">
            <v>Curva de 45º de pvc rígido para tubo soldável 60mm ( 2  pol )</v>
          </cell>
          <cell r="C1607" t="str">
            <v>UN</v>
          </cell>
          <cell r="D1607">
            <v>5.1150000000000002</v>
          </cell>
        </row>
        <row r="1608">
          <cell r="A1608" t="str">
            <v>001.25.00460</v>
          </cell>
          <cell r="B1608" t="str">
            <v>Curva de 45º de pvc rígido para tubo soldável 50mm ( 1 1/2  pol )</v>
          </cell>
          <cell r="C1608" t="str">
            <v>UN</v>
          </cell>
          <cell r="D1608">
            <v>3.5049999999999999</v>
          </cell>
        </row>
        <row r="1609">
          <cell r="A1609" t="str">
            <v>001.25.00480</v>
          </cell>
          <cell r="B1609" t="str">
            <v>Curva de 45º de pvc rígido para tubo soldável 50mm ( 1 1/4  pol )</v>
          </cell>
          <cell r="C1609" t="str">
            <v>UN</v>
          </cell>
          <cell r="D1609">
            <v>2.2850000000000001</v>
          </cell>
        </row>
        <row r="1610">
          <cell r="A1610" t="str">
            <v>001.25.00500</v>
          </cell>
          <cell r="B1610" t="str">
            <v>Curva de 45º de pvc rígido para tubo soldável 32mm ( 1  pol )</v>
          </cell>
          <cell r="C1610" t="str">
            <v>UN</v>
          </cell>
          <cell r="D1610">
            <v>1.3601000000000001</v>
          </cell>
        </row>
        <row r="1611">
          <cell r="A1611" t="str">
            <v>001.25.00520</v>
          </cell>
          <cell r="B1611" t="str">
            <v>Curva de 45º de pvc rígido para tubo soldável 25mm ( 3/4  pol )</v>
          </cell>
          <cell r="C1611" t="str">
            <v>UN</v>
          </cell>
          <cell r="D1611">
            <v>1.0901000000000001</v>
          </cell>
        </row>
        <row r="1612">
          <cell r="A1612" t="str">
            <v>001.25.00540</v>
          </cell>
          <cell r="B1612" t="str">
            <v>Curva de 45º de pvc rígido para tubo soldável 20mm ( 1/2  pol )</v>
          </cell>
          <cell r="C1612" t="str">
            <v>UN</v>
          </cell>
          <cell r="D1612">
            <v>1.2451000000000001</v>
          </cell>
        </row>
        <row r="1613">
          <cell r="A1613" t="str">
            <v>001.25.00560</v>
          </cell>
          <cell r="B1613" t="str">
            <v>Luva de pvc rígido para tubo soldável 110mm ( 4 pol )</v>
          </cell>
          <cell r="C1613" t="str">
            <v>UN</v>
          </cell>
          <cell r="D1613">
            <v>24.205100000000002</v>
          </cell>
        </row>
        <row r="1614">
          <cell r="A1614" t="str">
            <v>001.25.00580</v>
          </cell>
          <cell r="B1614" t="str">
            <v>Luva de pvc rígido para tubo soldável 85mm ( 3 pol )</v>
          </cell>
          <cell r="C1614" t="str">
            <v>UN</v>
          </cell>
          <cell r="D1614">
            <v>20.09</v>
          </cell>
        </row>
        <row r="1615">
          <cell r="A1615" t="str">
            <v>001.25.00600</v>
          </cell>
          <cell r="B1615" t="str">
            <v>Luva de pvc rígido para tubo soldável 75mm ( 2 1/2 pol )</v>
          </cell>
          <cell r="C1615" t="str">
            <v>UN</v>
          </cell>
          <cell r="D1615">
            <v>13.49</v>
          </cell>
        </row>
        <row r="1616">
          <cell r="A1616" t="str">
            <v>001.25.00620</v>
          </cell>
          <cell r="B1616" t="str">
            <v>Luva de pvc rígido para tubo soldável 60mm ( 2 pol )</v>
          </cell>
          <cell r="C1616" t="str">
            <v>UN</v>
          </cell>
          <cell r="D1616">
            <v>1.6950000000000001</v>
          </cell>
        </row>
        <row r="1617">
          <cell r="A1617" t="str">
            <v>001.25.00640</v>
          </cell>
          <cell r="B1617" t="str">
            <v>Luva de pvc rígido para tubo soldável 50mm ( 1 1/2 pol )</v>
          </cell>
          <cell r="C1617" t="str">
            <v>UN</v>
          </cell>
          <cell r="D1617">
            <v>2.9350000000000001</v>
          </cell>
        </row>
        <row r="1618">
          <cell r="A1618" t="str">
            <v>001.25.00660</v>
          </cell>
          <cell r="B1618" t="str">
            <v>Luva de pvc rígido para tubo soldável 40mm ( 1 1/4pol )</v>
          </cell>
          <cell r="C1618" t="str">
            <v>UN</v>
          </cell>
          <cell r="D1618">
            <v>2.585</v>
          </cell>
        </row>
        <row r="1619">
          <cell r="A1619" t="str">
            <v>001.25.00680</v>
          </cell>
          <cell r="B1619" t="str">
            <v>Luva de pvc rígido para tubo soldável 32mm ( 1 pol )</v>
          </cell>
          <cell r="C1619" t="str">
            <v>UN</v>
          </cell>
          <cell r="D1619">
            <v>1.4100999999999999</v>
          </cell>
        </row>
        <row r="1620">
          <cell r="A1620" t="str">
            <v>001.25.00700</v>
          </cell>
          <cell r="B1620" t="str">
            <v>Luva de pvc rígido para tubo soldável 25mm ( 3/4 pol )</v>
          </cell>
          <cell r="C1620" t="str">
            <v>UN</v>
          </cell>
          <cell r="D1620">
            <v>1.0501</v>
          </cell>
        </row>
        <row r="1621">
          <cell r="A1621" t="str">
            <v>001.25.00720</v>
          </cell>
          <cell r="B1621" t="str">
            <v>Luva de pvc rígido para tubo soldável 20mm ( 1/2 pol )</v>
          </cell>
          <cell r="C1621" t="str">
            <v>UN</v>
          </cell>
          <cell r="D1621">
            <v>1.0401</v>
          </cell>
        </row>
        <row r="1622">
          <cell r="A1622" t="str">
            <v>001.25.00740</v>
          </cell>
          <cell r="B1622" t="str">
            <v>Cotovelo de pvc rígido para tubo soldável 110 mm (4 pol)</v>
          </cell>
          <cell r="C1622" t="str">
            <v>UN</v>
          </cell>
          <cell r="D1622">
            <v>89.765100000000004</v>
          </cell>
        </row>
        <row r="1623">
          <cell r="A1623" t="str">
            <v>001.25.00760</v>
          </cell>
          <cell r="B1623" t="str">
            <v>Cotovelo de pvc rígido para tubo soldável 85 mm (3 pol)</v>
          </cell>
          <cell r="C1623" t="str">
            <v>UN</v>
          </cell>
          <cell r="D1623">
            <v>40.549999999999997</v>
          </cell>
        </row>
        <row r="1624">
          <cell r="A1624" t="str">
            <v>001.25.00780</v>
          </cell>
          <cell r="B1624" t="str">
            <v>Cotovelo de pvc rígido para tubo soldável 75 mm (2 1/2 pol)</v>
          </cell>
          <cell r="C1624" t="str">
            <v>UN</v>
          </cell>
          <cell r="D1624">
            <v>32.409999999999997</v>
          </cell>
        </row>
        <row r="1625">
          <cell r="A1625" t="str">
            <v>001.25.00800</v>
          </cell>
          <cell r="B1625" t="str">
            <v>Cotovelo de pvc rígido para tubo soldável 60 mm (2 pol)</v>
          </cell>
          <cell r="C1625" t="str">
            <v>UN</v>
          </cell>
          <cell r="D1625">
            <v>8.4250000000000007</v>
          </cell>
        </row>
        <row r="1626">
          <cell r="A1626" t="str">
            <v>001.25.00820</v>
          </cell>
          <cell r="B1626" t="str">
            <v>Cotovelo de pvc rígido para tubo soldável 50 mm ( 1 1/2 pol)</v>
          </cell>
          <cell r="C1626" t="str">
            <v>UN</v>
          </cell>
          <cell r="D1626">
            <v>3.5449999999999999</v>
          </cell>
        </row>
        <row r="1627">
          <cell r="A1627" t="str">
            <v>001.25.00840</v>
          </cell>
          <cell r="B1627" t="str">
            <v>Cotovelo de pvc rígido para tubo soldável 40 mm ( 1 1/4 pol)</v>
          </cell>
          <cell r="C1627" t="str">
            <v>UN</v>
          </cell>
          <cell r="D1627">
            <v>3.2650000000000001</v>
          </cell>
        </row>
        <row r="1628">
          <cell r="A1628" t="str">
            <v>001.25.00860</v>
          </cell>
          <cell r="B1628" t="str">
            <v>Cotovelo de pvc rígido para tubo soldável 32 mm ( 1 pol)</v>
          </cell>
          <cell r="C1628" t="str">
            <v>UN</v>
          </cell>
          <cell r="D1628">
            <v>1.5801000000000001</v>
          </cell>
        </row>
        <row r="1629">
          <cell r="A1629" t="str">
            <v>001.25.00880</v>
          </cell>
          <cell r="B1629" t="str">
            <v>Cotovelo de pvc rígido para tubo soldável 25 mm ( 3/4 pol)</v>
          </cell>
          <cell r="C1629" t="str">
            <v>UN</v>
          </cell>
          <cell r="D1629">
            <v>1.0501</v>
          </cell>
        </row>
        <row r="1630">
          <cell r="A1630" t="str">
            <v>001.25.00900</v>
          </cell>
          <cell r="B1630" t="str">
            <v>Cotovelo de pvc rígido para tubo soldável 20 mm ( 1/2 pol)</v>
          </cell>
          <cell r="C1630" t="str">
            <v>UN</v>
          </cell>
          <cell r="D1630">
            <v>0.98009999999999997</v>
          </cell>
        </row>
        <row r="1631">
          <cell r="A1631" t="str">
            <v>001.25.00920</v>
          </cell>
          <cell r="B1631" t="str">
            <v>Cotovelo 90º com redução de pvc rígido para tubo soldável 40 x 32mm ( 1.1/4 x 1 pol )</v>
          </cell>
          <cell r="C1631" t="str">
            <v>UN</v>
          </cell>
          <cell r="D1631">
            <v>2.335</v>
          </cell>
        </row>
        <row r="1632">
          <cell r="A1632" t="str">
            <v>001.25.00940</v>
          </cell>
          <cell r="B1632" t="str">
            <v>Cotovelo 90º com redução de pvc rígido para tubo soldável 32 x 25mm ( 1 x 3/4 pol )</v>
          </cell>
          <cell r="C1632" t="str">
            <v>UN</v>
          </cell>
          <cell r="D1632">
            <v>1.9601</v>
          </cell>
        </row>
        <row r="1633">
          <cell r="A1633" t="str">
            <v>001.25.00960</v>
          </cell>
          <cell r="B1633" t="str">
            <v>Cotovelo 90º com redução de pvc rígido para tubo soldável 25 x 20mm ( 3/4 x 1/2 pol )</v>
          </cell>
          <cell r="C1633" t="str">
            <v>UN</v>
          </cell>
          <cell r="D1633">
            <v>1.7401</v>
          </cell>
        </row>
        <row r="1634">
          <cell r="A1634" t="str">
            <v>001.25.00980</v>
          </cell>
          <cell r="B1634" t="str">
            <v>Cotovelo 45º de pvc rígido para tubo soldável 50mm ( 1.1/2 pol ).</v>
          </cell>
          <cell r="C1634" t="str">
            <v>UN</v>
          </cell>
          <cell r="D1634">
            <v>4.2549999999999999</v>
          </cell>
        </row>
        <row r="1635">
          <cell r="A1635" t="str">
            <v>001.25.01000</v>
          </cell>
          <cell r="B1635" t="str">
            <v>Cotovelo 45º de pvc rígido para tubo soldável 40 mm (1 1/4 pol)</v>
          </cell>
          <cell r="C1635" t="str">
            <v>UN</v>
          </cell>
          <cell r="D1635">
            <v>3.9849999999999999</v>
          </cell>
        </row>
        <row r="1636">
          <cell r="A1636" t="str">
            <v>001.25.01020</v>
          </cell>
          <cell r="B1636" t="str">
            <v>Cotovelo 45º de pvc rígido para tubo soldável 32 mm ( 1 pol)</v>
          </cell>
          <cell r="C1636" t="str">
            <v>UN</v>
          </cell>
          <cell r="D1636">
            <v>2.3401000000000001</v>
          </cell>
        </row>
        <row r="1637">
          <cell r="A1637" t="str">
            <v>001.25.01040</v>
          </cell>
          <cell r="B1637" t="str">
            <v>Cotovelo 45º de pvc rígido para tubo soldável 25 mm ( 3/4 pol)</v>
          </cell>
          <cell r="C1637" t="str">
            <v>UN</v>
          </cell>
          <cell r="D1637">
            <v>1.3801000000000001</v>
          </cell>
        </row>
        <row r="1638">
          <cell r="A1638" t="str">
            <v>001.25.01060</v>
          </cell>
          <cell r="B1638" t="str">
            <v>Cotovelo 45º de pvc rígido para tubo soldável 20 mm ( 1/2 pol)</v>
          </cell>
          <cell r="C1638" t="str">
            <v>UN</v>
          </cell>
          <cell r="D1638">
            <v>1.0801000000000001</v>
          </cell>
        </row>
        <row r="1639">
          <cell r="A1639" t="str">
            <v>001.25.01080</v>
          </cell>
          <cell r="B1639" t="str">
            <v>Tee 90º de pvc rígido para tubo soldável 110mm ( 4 pol )</v>
          </cell>
          <cell r="C1639" t="str">
            <v>UN</v>
          </cell>
          <cell r="D1639">
            <v>68.262600000000006</v>
          </cell>
        </row>
        <row r="1640">
          <cell r="A1640" t="str">
            <v>001.25.01100</v>
          </cell>
          <cell r="B1640" t="str">
            <v>Tee 90º de pvc rígido para tubo soldável 85mm ( 3 pol )</v>
          </cell>
          <cell r="C1640" t="str">
            <v>UN</v>
          </cell>
          <cell r="D1640">
            <v>34.040100000000002</v>
          </cell>
        </row>
        <row r="1641">
          <cell r="A1641" t="str">
            <v>001.25.01120</v>
          </cell>
          <cell r="B1641" t="str">
            <v>Tee 90º de pvc rígido para tubo soldável 75mm ( 2 1/2 pol )</v>
          </cell>
          <cell r="C1641" t="str">
            <v>UN</v>
          </cell>
          <cell r="D1641">
            <v>30.5001</v>
          </cell>
        </row>
        <row r="1642">
          <cell r="A1642" t="str">
            <v>001.25.01140</v>
          </cell>
          <cell r="B1642" t="str">
            <v>Tee 90º de pvc rígido para tubo soldável 60mm ( 2 pol )</v>
          </cell>
          <cell r="C1642" t="str">
            <v>UN</v>
          </cell>
          <cell r="D1642">
            <v>11.0176</v>
          </cell>
        </row>
        <row r="1643">
          <cell r="A1643" t="str">
            <v>001.25.01160</v>
          </cell>
          <cell r="B1643" t="str">
            <v>Tee 90º de pvc rígido para tubo soldável 50mm ( 11/2 pol )</v>
          </cell>
          <cell r="C1643" t="str">
            <v>UN</v>
          </cell>
          <cell r="D1643">
            <v>5.4775999999999998</v>
          </cell>
        </row>
        <row r="1644">
          <cell r="A1644" t="str">
            <v>001.25.01180</v>
          </cell>
          <cell r="B1644" t="str">
            <v>Tee 90º de pvc rígido para tubo soldável 40mm ( 11/4 pol )</v>
          </cell>
          <cell r="C1644" t="str">
            <v>UN</v>
          </cell>
          <cell r="D1644">
            <v>5.4276</v>
          </cell>
        </row>
        <row r="1645">
          <cell r="A1645" t="str">
            <v>001.25.01200</v>
          </cell>
          <cell r="B1645" t="str">
            <v>Tee 90º de pvc rígido para tubo soldável 32mm ( 1 pol )</v>
          </cell>
          <cell r="C1645" t="str">
            <v>UN</v>
          </cell>
          <cell r="D1645">
            <v>2.665</v>
          </cell>
        </row>
        <row r="1646">
          <cell r="A1646" t="str">
            <v>001.25.01220</v>
          </cell>
          <cell r="B1646" t="str">
            <v>Tee 90º de pvc rígido para tubo soldável 25mm ( 3/4 pol )</v>
          </cell>
          <cell r="C1646" t="str">
            <v>UN</v>
          </cell>
          <cell r="D1646">
            <v>1.425</v>
          </cell>
        </row>
        <row r="1647">
          <cell r="A1647" t="str">
            <v>001.25.01240</v>
          </cell>
          <cell r="B1647" t="str">
            <v>Tee 90º de pvc rígido para tubo soldável 20mm ( 1/2 pol )</v>
          </cell>
          <cell r="C1647" t="str">
            <v>UN</v>
          </cell>
          <cell r="D1647">
            <v>1.0901000000000001</v>
          </cell>
        </row>
        <row r="1648">
          <cell r="A1648" t="str">
            <v>001.25.01260</v>
          </cell>
          <cell r="B1648" t="str">
            <v>Tee de redução de pvc rígido part tubo soldável 110 x 85mm ( 4 x 3 pol )</v>
          </cell>
          <cell r="C1648" t="str">
            <v>UN</v>
          </cell>
          <cell r="D1648">
            <v>51.4026</v>
          </cell>
        </row>
        <row r="1649">
          <cell r="A1649" t="str">
            <v>001.25.01280</v>
          </cell>
          <cell r="B1649" t="str">
            <v>Tee de redução de pvc rígido para tubo soldável 110 x 75mm ( 4 x 2.1/2 pol )</v>
          </cell>
          <cell r="C1649" t="str">
            <v>UN</v>
          </cell>
          <cell r="D1649">
            <v>20.9726</v>
          </cell>
        </row>
        <row r="1650">
          <cell r="A1650" t="str">
            <v>001.25.01300</v>
          </cell>
          <cell r="B1650" t="str">
            <v>Tee de redução de pvc rígido para tubo soldável 110 x 60mm ( 4 x 2 pol )</v>
          </cell>
          <cell r="C1650" t="str">
            <v>UN</v>
          </cell>
          <cell r="D1650">
            <v>51.4026</v>
          </cell>
        </row>
        <row r="1651">
          <cell r="A1651" t="str">
            <v>001.25.01320</v>
          </cell>
          <cell r="B1651" t="str">
            <v>Tee de redução de pvc rígido para tubo soldável 85 x 75mm ( 3 x 2.1/2 pol )</v>
          </cell>
          <cell r="C1651" t="str">
            <v>UN</v>
          </cell>
          <cell r="D1651">
            <v>29.0701</v>
          </cell>
        </row>
        <row r="1652">
          <cell r="A1652" t="str">
            <v>001.25.01340</v>
          </cell>
          <cell r="B1652" t="str">
            <v>Tee de redução de pvc rígido para tubo soldável 85 x 60mm ( 3 x 2 pol )</v>
          </cell>
          <cell r="C1652" t="str">
            <v>UN</v>
          </cell>
          <cell r="D1652">
            <v>29.0701</v>
          </cell>
        </row>
        <row r="1653">
          <cell r="A1653" t="str">
            <v>001.25.01360</v>
          </cell>
          <cell r="B1653" t="str">
            <v>Tee de redução de pvc rígido para tubo soldável 75 x 60mm ( 2.1/2 x 2 pol )</v>
          </cell>
          <cell r="C1653" t="str">
            <v>UN</v>
          </cell>
          <cell r="D1653">
            <v>22.560099999999998</v>
          </cell>
        </row>
        <row r="1654">
          <cell r="A1654" t="str">
            <v>001.25.01380</v>
          </cell>
          <cell r="B1654" t="str">
            <v>Tee de redução de pvc rígido para tubo soldável 75 x 50mm ( 2.1/2 x 1.1/2 pol )</v>
          </cell>
          <cell r="C1654" t="str">
            <v>UN</v>
          </cell>
          <cell r="D1654">
            <v>25.740100000000002</v>
          </cell>
        </row>
        <row r="1655">
          <cell r="A1655" t="str">
            <v>001.25.01400</v>
          </cell>
          <cell r="B1655" t="str">
            <v>Tee de redução de pvc rígido para tubo soldável 50 x 40mm ( 1.1/2 x 1.1/4 pol )</v>
          </cell>
          <cell r="C1655" t="str">
            <v>UN</v>
          </cell>
          <cell r="D1655">
            <v>8.8376000000000001</v>
          </cell>
        </row>
        <row r="1656">
          <cell r="A1656" t="str">
            <v>001.25.01420</v>
          </cell>
          <cell r="B1656" t="str">
            <v>Tee de redução de pvc rígido para tubo soldável 50 x 32mm ( 1.1/2 x 1 pol )</v>
          </cell>
          <cell r="C1656" t="str">
            <v>UN</v>
          </cell>
          <cell r="D1656">
            <v>7.4576000000000002</v>
          </cell>
        </row>
        <row r="1657">
          <cell r="A1657" t="str">
            <v>001.25.01440</v>
          </cell>
          <cell r="B1657" t="str">
            <v>Tee de redução de pvc rígido para tubo soldável 50 x 25mm (1.1/2 x 3/4 pol )</v>
          </cell>
          <cell r="C1657" t="str">
            <v>UN</v>
          </cell>
          <cell r="D1657">
            <v>4.0575999999999999</v>
          </cell>
        </row>
        <row r="1658">
          <cell r="A1658" t="str">
            <v>001.25.01460</v>
          </cell>
          <cell r="B1658" t="str">
            <v>Tee de redução de pvc rígido para tubo soldável 50 x 20mm (1.1/2 x 1/2 pol )</v>
          </cell>
          <cell r="C1658" t="str">
            <v>UN</v>
          </cell>
          <cell r="D1658">
            <v>5.9176000000000002</v>
          </cell>
        </row>
        <row r="1659">
          <cell r="A1659" t="str">
            <v>001.25.01480</v>
          </cell>
          <cell r="B1659" t="str">
            <v>Tee de redução de pvc rígido para tubo soldável 40 x 32mm ( 1.1/4 x 1 pol )</v>
          </cell>
          <cell r="C1659" t="str">
            <v>UN</v>
          </cell>
          <cell r="D1659">
            <v>5.2076000000000002</v>
          </cell>
        </row>
        <row r="1660">
          <cell r="A1660" t="str">
            <v>001.25.01500</v>
          </cell>
          <cell r="B1660" t="str">
            <v>Tee de redução de pvc rígido para tubo soldável 32 x 25mm ( 1 x 3/4 pol )</v>
          </cell>
          <cell r="C1660" t="str">
            <v>UN</v>
          </cell>
          <cell r="D1660">
            <v>3.9849999999999999</v>
          </cell>
        </row>
        <row r="1661">
          <cell r="A1661" t="str">
            <v>001.25.01520</v>
          </cell>
          <cell r="B1661" t="str">
            <v>Tee de redução de pvc rígido para tubo soldável 25 x 20mm ( 3/4 x 1/2 pol )</v>
          </cell>
          <cell r="C1661" t="str">
            <v>UN</v>
          </cell>
          <cell r="D1661">
            <v>2.3849999999999998</v>
          </cell>
        </row>
        <row r="1662">
          <cell r="A1662" t="str">
            <v>001.25.01540</v>
          </cell>
          <cell r="B1662" t="str">
            <v>Bucha de redução de pvc rígido para tubo soldável 110 x 85mm ( 4 x 3 pol )</v>
          </cell>
          <cell r="C1662" t="str">
            <v>UN</v>
          </cell>
          <cell r="D1662">
            <v>21.585100000000001</v>
          </cell>
        </row>
        <row r="1663">
          <cell r="A1663" t="str">
            <v>001.25.01560</v>
          </cell>
          <cell r="B1663" t="str">
            <v>Bucha de redução de pvc rígido para tubo soldável 85 x 75mm ( 3 x 2.1/2 pol )</v>
          </cell>
          <cell r="C1663" t="str">
            <v>UN</v>
          </cell>
          <cell r="D1663">
            <v>8.43</v>
          </cell>
        </row>
        <row r="1664">
          <cell r="A1664" t="str">
            <v>001.25.01580</v>
          </cell>
          <cell r="B1664" t="str">
            <v>Bucha de redução de pvc rígido para tubo soldável 75 x 60mm (2.1/2 x 2 pol )</v>
          </cell>
          <cell r="C1664" t="str">
            <v>UN</v>
          </cell>
          <cell r="D1664">
            <v>7.85</v>
          </cell>
        </row>
        <row r="1665">
          <cell r="A1665" t="str">
            <v>001.25.01600</v>
          </cell>
          <cell r="B1665" t="str">
            <v>Bucha de redução de pvc rígido para tubo soldável 60 x 50mm ( 2 x 1.1/2 pol )</v>
          </cell>
          <cell r="C1665" t="str">
            <v>UN</v>
          </cell>
          <cell r="D1665">
            <v>2.7749999999999999</v>
          </cell>
        </row>
        <row r="1666">
          <cell r="A1666" t="str">
            <v>001.25.01620</v>
          </cell>
          <cell r="B1666" t="str">
            <v>Bucha de redução de pvc rígido para tubo soldável 50 x 40mm ( 1.1/2 x 1/1/4 pol )</v>
          </cell>
          <cell r="C1666" t="str">
            <v>UN</v>
          </cell>
          <cell r="D1666">
            <v>2.7749999999999999</v>
          </cell>
        </row>
        <row r="1667">
          <cell r="A1667" t="str">
            <v>001.25.01640</v>
          </cell>
          <cell r="B1667" t="str">
            <v>Bucha de redução de pvc rígido para tubo soldável 40 x 32mm ( 1.1/4 x 1 pol )</v>
          </cell>
          <cell r="C1667" t="str">
            <v>UN</v>
          </cell>
          <cell r="D1667">
            <v>2.0249999999999999</v>
          </cell>
        </row>
        <row r="1668">
          <cell r="A1668" t="str">
            <v>001.25.01660</v>
          </cell>
          <cell r="B1668" t="str">
            <v>Bucha de redução de pvc rígido para tubo soldável 32 x 25mm ( 1 x 3/4 pol )</v>
          </cell>
          <cell r="C1668" t="str">
            <v>UN</v>
          </cell>
          <cell r="D1668">
            <v>1.0801000000000001</v>
          </cell>
        </row>
        <row r="1669">
          <cell r="A1669" t="str">
            <v>001.25.01680</v>
          </cell>
          <cell r="B1669" t="str">
            <v>Bucha de redução de pvc rígido para tubo soldável 25 x 20mm ( 3/4 x 1/2 pol )</v>
          </cell>
          <cell r="C1669" t="str">
            <v>UN</v>
          </cell>
          <cell r="D1669">
            <v>1.0501</v>
          </cell>
        </row>
        <row r="1670">
          <cell r="A1670" t="str">
            <v>001.25.01700</v>
          </cell>
          <cell r="B1670" t="str">
            <v>União de pvc rígido para tubo soldável 110mm ( 4 pol )</v>
          </cell>
          <cell r="C1670" t="str">
            <v>UN</v>
          </cell>
          <cell r="D1670">
            <v>104.7851</v>
          </cell>
        </row>
        <row r="1671">
          <cell r="A1671" t="str">
            <v>001.25.01720</v>
          </cell>
          <cell r="B1671" t="str">
            <v>União de pvc rígido para tubo soldável 85mm ( 3 pol )</v>
          </cell>
          <cell r="C1671" t="str">
            <v>UN</v>
          </cell>
          <cell r="D1671">
            <v>81.400000000000006</v>
          </cell>
        </row>
        <row r="1672">
          <cell r="A1672" t="str">
            <v>001.25.01740</v>
          </cell>
          <cell r="B1672" t="str">
            <v>União de pvc rígido para tubo soldável 75mm ( 2 1/2 pol )</v>
          </cell>
          <cell r="C1672" t="str">
            <v>UN</v>
          </cell>
          <cell r="D1672">
            <v>73.989999999999995</v>
          </cell>
        </row>
        <row r="1673">
          <cell r="A1673" t="str">
            <v>001.25.01760</v>
          </cell>
          <cell r="B1673" t="str">
            <v>União de pvc rígido para tubo soldável 60mm ( 2 pol )</v>
          </cell>
          <cell r="C1673" t="str">
            <v>UN</v>
          </cell>
          <cell r="D1673">
            <v>25.594999999999999</v>
          </cell>
        </row>
        <row r="1674">
          <cell r="A1674" t="str">
            <v>001.25.01780</v>
          </cell>
          <cell r="B1674" t="str">
            <v>União de pvc rígido para tubo soldável 50mm ( 1 1/2 pol )</v>
          </cell>
          <cell r="C1674" t="str">
            <v>UN</v>
          </cell>
          <cell r="D1674">
            <v>12.895</v>
          </cell>
        </row>
        <row r="1675">
          <cell r="A1675" t="str">
            <v>001.25.01800</v>
          </cell>
          <cell r="B1675" t="str">
            <v>União de pvc rígido para tubo soldável 40mm ( 1 1/4 pol )</v>
          </cell>
          <cell r="C1675" t="str">
            <v>UN</v>
          </cell>
          <cell r="D1675">
            <v>13.365</v>
          </cell>
        </row>
        <row r="1676">
          <cell r="A1676" t="str">
            <v>001.25.01820</v>
          </cell>
          <cell r="B1676" t="str">
            <v>União de pvc rígido para tubo soldável 32mm ( 1 pol )</v>
          </cell>
          <cell r="C1676" t="str">
            <v>UN</v>
          </cell>
          <cell r="D1676">
            <v>6.5201000000000002</v>
          </cell>
        </row>
        <row r="1677">
          <cell r="A1677" t="str">
            <v>001.25.01840</v>
          </cell>
          <cell r="B1677" t="str">
            <v>União de pvc rígido para tubo soldável 25mm ( 3/4 pol )</v>
          </cell>
          <cell r="C1677" t="str">
            <v>UN</v>
          </cell>
          <cell r="D1677">
            <v>3.4801000000000002</v>
          </cell>
        </row>
        <row r="1678">
          <cell r="A1678" t="str">
            <v>001.25.01860</v>
          </cell>
          <cell r="B1678" t="str">
            <v>União de pvc rígido para tubo soldável 20mm ( 1/2 pol )</v>
          </cell>
          <cell r="C1678" t="str">
            <v>UN</v>
          </cell>
          <cell r="D1678">
            <v>3.2201</v>
          </cell>
        </row>
        <row r="1679">
          <cell r="A1679" t="str">
            <v>001.25.01880</v>
          </cell>
          <cell r="B1679" t="str">
            <v>Redução pvc soldável de pvc rígido para tubo soldável 110mm x 85mm (4 x 3 pol)</v>
          </cell>
          <cell r="C1679" t="str">
            <v>UN</v>
          </cell>
          <cell r="D1679">
            <v>21.9651</v>
          </cell>
        </row>
        <row r="1680">
          <cell r="A1680" t="str">
            <v>001.25.01900</v>
          </cell>
          <cell r="B1680" t="str">
            <v>Reduçao pvc soldável de pvc rígido para tubo soldável 110mm x 75mm (4 x 2.5 pol)</v>
          </cell>
          <cell r="C1680" t="str">
            <v>UN</v>
          </cell>
          <cell r="D1680">
            <v>19.985099999999999</v>
          </cell>
        </row>
        <row r="1681">
          <cell r="A1681" t="str">
            <v>001.25.01920</v>
          </cell>
          <cell r="B1681" t="str">
            <v>Redução pvc soldável de pvc rígido para tubo soldável 110mm x60mm (4 x 2 pol)</v>
          </cell>
          <cell r="C1681" t="str">
            <v>UN</v>
          </cell>
          <cell r="D1681">
            <v>19.1051</v>
          </cell>
        </row>
        <row r="1682">
          <cell r="A1682" t="str">
            <v>001.25.01940</v>
          </cell>
          <cell r="B1682" t="str">
            <v>Redução pvc soldável de pvc rígido para tubo soldável 85mm x 75mm (3 x 2.5 pol)</v>
          </cell>
          <cell r="C1682" t="str">
            <v>UN</v>
          </cell>
          <cell r="D1682">
            <v>12.3</v>
          </cell>
        </row>
        <row r="1683">
          <cell r="A1683" t="str">
            <v>001.25.01960</v>
          </cell>
          <cell r="B1683" t="str">
            <v>Redução pvc soldável de pvc rígido para tubo soldável 85mm x 60mm (3 x 2 pol)</v>
          </cell>
          <cell r="C1683" t="str">
            <v>UN</v>
          </cell>
          <cell r="D1683">
            <v>11.32</v>
          </cell>
        </row>
        <row r="1684">
          <cell r="A1684" t="str">
            <v>001.25.01980</v>
          </cell>
          <cell r="B1684" t="str">
            <v>Redução pvc soldável de pvc rígido para tubo soldável 75mm x 60mm (2.5 x 2 pol)</v>
          </cell>
          <cell r="C1684" t="str">
            <v>UN</v>
          </cell>
          <cell r="D1684">
            <v>8.7100000000000009</v>
          </cell>
        </row>
        <row r="1685">
          <cell r="A1685" t="str">
            <v>001.25.02000</v>
          </cell>
          <cell r="B1685" t="str">
            <v>Redução pvc soldável de pvc rígido para tubo soldável 60mm x 50mm (2 x 1.5 pol)</v>
          </cell>
          <cell r="C1685" t="str">
            <v>UN</v>
          </cell>
          <cell r="D1685">
            <v>4.74</v>
          </cell>
        </row>
        <row r="1686">
          <cell r="A1686" t="str">
            <v>001.25.02020</v>
          </cell>
          <cell r="B1686" t="str">
            <v>Redução pvc soldável de pvc rígido para tubo soldável 40mm x 32mm (1 1/4 x 1 pol)</v>
          </cell>
          <cell r="C1686" t="str">
            <v>UN</v>
          </cell>
          <cell r="D1686">
            <v>2.665</v>
          </cell>
        </row>
        <row r="1687">
          <cell r="A1687" t="str">
            <v>001.25.02040</v>
          </cell>
          <cell r="B1687" t="str">
            <v>Redução pvc soldável de pvc rígido para tubo soldável 32mm x 25mm (1 x 3/4 pol)</v>
          </cell>
          <cell r="C1687" t="str">
            <v>UN</v>
          </cell>
          <cell r="D1687">
            <v>1.7601</v>
          </cell>
        </row>
        <row r="1688">
          <cell r="A1688" t="str">
            <v>001.25.02060</v>
          </cell>
          <cell r="B1688" t="str">
            <v>Redução pvc soldável de pvc rígido para tubo soldável 25mm x 20mm (3/4 x 1/2 pol)</v>
          </cell>
          <cell r="C1688" t="str">
            <v>UN</v>
          </cell>
          <cell r="D1688">
            <v>1.2000999999999999</v>
          </cell>
        </row>
        <row r="1689">
          <cell r="A1689" t="str">
            <v>001.25.02080</v>
          </cell>
          <cell r="B1689" t="str">
            <v>Adaptador soldável com bolsa e rosca para registro de pvc rígido para tubo soldável 110m x 4 pol</v>
          </cell>
          <cell r="C1689" t="str">
            <v>UN</v>
          </cell>
          <cell r="D1689">
            <v>22.995100000000001</v>
          </cell>
        </row>
        <row r="1690">
          <cell r="A1690" t="str">
            <v>001.25.02100</v>
          </cell>
          <cell r="B1690" t="str">
            <v>Adaptador soldável com bolsa e rosca para registro de pvc rígido para tubo soldável 85mm x 3 pol</v>
          </cell>
          <cell r="C1690" t="str">
            <v>UN</v>
          </cell>
          <cell r="D1690">
            <v>13.49</v>
          </cell>
        </row>
        <row r="1691">
          <cell r="A1691" t="str">
            <v>001.25.02120</v>
          </cell>
          <cell r="B1691" t="str">
            <v>Adaptador soldável com bolsa e rosca para registro de pvc rígido para tubo soldável 75mm x 2.5 pol</v>
          </cell>
          <cell r="C1691" t="str">
            <v>UN</v>
          </cell>
          <cell r="D1691">
            <v>12.05</v>
          </cell>
        </row>
        <row r="1692">
          <cell r="A1692" t="str">
            <v>001.25.02140</v>
          </cell>
          <cell r="B1692" t="str">
            <v>Adaptador soldável com bolsa e rosca para registro de pvc rígido para tubo soldável 60mm x 2 pol</v>
          </cell>
          <cell r="C1692" t="str">
            <v>UN</v>
          </cell>
          <cell r="D1692">
            <v>4.58</v>
          </cell>
        </row>
        <row r="1693">
          <cell r="A1693" t="str">
            <v>001.25.02160</v>
          </cell>
          <cell r="B1693" t="str">
            <v>Adaptador soldável com bolsa e rosca para registro de pvc rígido para tubo soldável 50mm x 1.5 pol</v>
          </cell>
          <cell r="C1693" t="str">
            <v>UN</v>
          </cell>
          <cell r="D1693">
            <v>2.395</v>
          </cell>
        </row>
        <row r="1694">
          <cell r="A1694" t="str">
            <v>001.25.02180</v>
          </cell>
          <cell r="B1694" t="str">
            <v>Adaptador soldável com bolsa e rosca para registro de pvc rígido para tubo soldável 50mm x 1.1/4 pol</v>
          </cell>
          <cell r="C1694" t="str">
            <v>UN</v>
          </cell>
          <cell r="D1694">
            <v>2.665</v>
          </cell>
        </row>
        <row r="1695">
          <cell r="A1695" t="str">
            <v>001.25.02200</v>
          </cell>
          <cell r="B1695" t="str">
            <v>Adaptador soldável com bolsa e rosca para registro de pvc rígido para tubo soldável 40mm x 1.5 pol.</v>
          </cell>
          <cell r="C1695" t="str">
            <v>UN</v>
          </cell>
          <cell r="D1695">
            <v>4.2149999999999999</v>
          </cell>
        </row>
        <row r="1696">
          <cell r="A1696" t="str">
            <v>001.25.02220</v>
          </cell>
          <cell r="B1696" t="str">
            <v>Adaptador soldável com bolsa e rosca para registro de pvc rígido para tubo soldável 40mm x 1.1/4 pol</v>
          </cell>
          <cell r="C1696" t="str">
            <v>UN</v>
          </cell>
          <cell r="D1696">
            <v>2.665</v>
          </cell>
        </row>
        <row r="1697">
          <cell r="A1697" t="str">
            <v>001.25.02240</v>
          </cell>
          <cell r="B1697" t="str">
            <v>Adaptador soldável com bolsa e rosca para registro de pvc rígido para tubo soldável 32mm x 1 pol</v>
          </cell>
          <cell r="C1697" t="str">
            <v>UN</v>
          </cell>
          <cell r="D1697">
            <v>1.4601</v>
          </cell>
        </row>
        <row r="1698">
          <cell r="A1698" t="str">
            <v>001.25.02260</v>
          </cell>
          <cell r="B1698" t="str">
            <v>Adaptador soldável com bolsa e rosca para registro de pvc rígido para tubo soldável 25mm x 3/4 pol</v>
          </cell>
          <cell r="C1698" t="str">
            <v>UN</v>
          </cell>
          <cell r="D1698">
            <v>0.96009999999999995</v>
          </cell>
        </row>
        <row r="1699">
          <cell r="A1699" t="str">
            <v>001.25.02280</v>
          </cell>
          <cell r="B1699" t="str">
            <v>Adaptador soldável com bolsa e rosca para registro de pvc rígido para tubo soldável 20mm x 1/2 pol</v>
          </cell>
          <cell r="C1699" t="str">
            <v>UN</v>
          </cell>
          <cell r="D1699">
            <v>0.98009999999999997</v>
          </cell>
        </row>
        <row r="1700">
          <cell r="A1700" t="str">
            <v>001.25.02300</v>
          </cell>
          <cell r="B1700" t="str">
            <v>Adaptador soldável com flanges de pvc rígido para tubo soldável para caixa de água 110mm x 4 pol</v>
          </cell>
          <cell r="C1700" t="str">
            <v>UN</v>
          </cell>
          <cell r="D1700">
            <v>152.76089999999999</v>
          </cell>
        </row>
        <row r="1701">
          <cell r="A1701" t="str">
            <v>001.25.02320</v>
          </cell>
          <cell r="B1701" t="str">
            <v>Adaptador soldável com flanges de pvc rígido para tubo soldável para caixa de água  85mm x 3 pol</v>
          </cell>
          <cell r="C1701" t="str">
            <v>UN</v>
          </cell>
          <cell r="D1701">
            <v>99.639899999999997</v>
          </cell>
        </row>
        <row r="1702">
          <cell r="A1702" t="str">
            <v>001.25.02340</v>
          </cell>
          <cell r="B1702" t="str">
            <v>Adaptador soldável com flantes de pvc rígido para tubo soldável para caixa de água 75mm x 2.5 pol</v>
          </cell>
          <cell r="C1702" t="str">
            <v>UN</v>
          </cell>
          <cell r="D1702">
            <v>77.639899999999997</v>
          </cell>
        </row>
        <row r="1703">
          <cell r="A1703" t="str">
            <v>001.25.02360</v>
          </cell>
          <cell r="B1703" t="str">
            <v>Adaptador soldável com flanges de pvc rígido para tubo soldável para caixa de água 60mm x 2 pol</v>
          </cell>
          <cell r="C1703" t="str">
            <v>UN</v>
          </cell>
          <cell r="D1703">
            <v>26.187899999999999</v>
          </cell>
        </row>
        <row r="1704">
          <cell r="A1704" t="str">
            <v>001.25.02380</v>
          </cell>
          <cell r="B1704" t="str">
            <v>Adaptador soldável com flanges de pvc rígido para tubo soldável para caixa de água 50mm x 1.5 pol</v>
          </cell>
          <cell r="C1704" t="str">
            <v>UN</v>
          </cell>
          <cell r="D1704">
            <v>19.977900000000002</v>
          </cell>
        </row>
        <row r="1705">
          <cell r="A1705" t="str">
            <v>001.25.02400</v>
          </cell>
          <cell r="B1705" t="str">
            <v>Adaptador soldável com flanges de pvc rígido para tubo soldável para caixa de água 40mm x 1.1/4 pol</v>
          </cell>
          <cell r="C1705" t="str">
            <v>UN</v>
          </cell>
          <cell r="D1705">
            <v>15.1831</v>
          </cell>
        </row>
        <row r="1706">
          <cell r="A1706" t="str">
            <v>001.25.02420</v>
          </cell>
          <cell r="B1706" t="str">
            <v>Adaptador soldável com flanges de pvc rígido para tubo soldável para caixa de água 32mm x 1 pol</v>
          </cell>
          <cell r="C1706" t="str">
            <v>UN</v>
          </cell>
          <cell r="D1706">
            <v>13.752700000000001</v>
          </cell>
        </row>
        <row r="1707">
          <cell r="A1707" t="str">
            <v>001.25.02440</v>
          </cell>
          <cell r="B1707" t="str">
            <v>Adaptador soldável com flanges de pvc rígido para tubo soldável para caixa de água 25mm x 3/4</v>
          </cell>
          <cell r="C1707" t="str">
            <v>UN</v>
          </cell>
          <cell r="D1707">
            <v>10.0627</v>
          </cell>
        </row>
        <row r="1708">
          <cell r="A1708" t="str">
            <v>001.25.02460</v>
          </cell>
          <cell r="B1708" t="str">
            <v>Adaptador soldável com flanges de pvc rígido para tubo soldável para caixa de água 20mm x 1/2 pol</v>
          </cell>
          <cell r="C1708" t="str">
            <v>UN</v>
          </cell>
          <cell r="D1708">
            <v>8.4726999999999997</v>
          </cell>
        </row>
        <row r="1709">
          <cell r="A1709" t="str">
            <v>001.25.02480</v>
          </cell>
          <cell r="B1709" t="str">
            <v>Bucha de redução longa de pvc rígido para tubo soldável 110 x 75 mm ( 4 x 2.1/2 pol)</v>
          </cell>
          <cell r="C1709" t="str">
            <v>UN</v>
          </cell>
          <cell r="D1709">
            <v>21.585100000000001</v>
          </cell>
        </row>
        <row r="1710">
          <cell r="A1710" t="str">
            <v>001.25.02500</v>
          </cell>
          <cell r="B1710" t="str">
            <v>Bucha de redução longa de pvc rígido para tubo soldável 110 x 60 mm ( 4 x 2 pol)</v>
          </cell>
          <cell r="C1710" t="str">
            <v>UN</v>
          </cell>
          <cell r="D1710">
            <v>12.585100000000001</v>
          </cell>
        </row>
        <row r="1711">
          <cell r="A1711" t="str">
            <v>001.25.02520</v>
          </cell>
          <cell r="B1711" t="str">
            <v>Bucha de redução longa de pvc rígido para tubo soldável 85 x 60 mm (3 x 2 pol)</v>
          </cell>
          <cell r="C1711" t="str">
            <v>UN</v>
          </cell>
          <cell r="D1711">
            <v>6.36</v>
          </cell>
        </row>
        <row r="1712">
          <cell r="A1712" t="str">
            <v>001.25.02540</v>
          </cell>
          <cell r="B1712" t="str">
            <v>Bucha de redução longa de pvc rígido para tubo soldável 75 x 50 mm ( 2.1/2 x 1.1/2 pol)</v>
          </cell>
          <cell r="C1712" t="str">
            <v>UN</v>
          </cell>
          <cell r="D1712">
            <v>5.97</v>
          </cell>
        </row>
        <row r="1713">
          <cell r="A1713" t="str">
            <v>001.25.02560</v>
          </cell>
          <cell r="B1713" t="str">
            <v>Bucha de redução longa de pvc rígido para tubo soldável 60 x 50 mm (2 x 1.1/2 pol)</v>
          </cell>
          <cell r="C1713" t="str">
            <v>UN</v>
          </cell>
          <cell r="D1713">
            <v>5.64</v>
          </cell>
        </row>
        <row r="1714">
          <cell r="A1714" t="str">
            <v>001.25.02580</v>
          </cell>
          <cell r="B1714" t="str">
            <v>Bucha de redução longa de pvc rígido para tubo soldável 60 x 40 mm (2 x 1.1/4 pol)</v>
          </cell>
          <cell r="C1714" t="str">
            <v>UN</v>
          </cell>
          <cell r="D1714">
            <v>4.5250000000000004</v>
          </cell>
        </row>
        <row r="1715">
          <cell r="A1715" t="str">
            <v>001.25.02600</v>
          </cell>
          <cell r="B1715" t="str">
            <v>Bucha de redução longa de pvc rígido para tubo soldável 60 x 32 mm (2 x 1 pol)</v>
          </cell>
          <cell r="C1715" t="str">
            <v>UN</v>
          </cell>
          <cell r="D1715">
            <v>5.35</v>
          </cell>
        </row>
        <row r="1716">
          <cell r="A1716" t="str">
            <v>001.25.02620</v>
          </cell>
          <cell r="B1716" t="str">
            <v>Bucha de redução longa de pvc rígido para tubo soldável 60 x 25 mm ( 2 x 3/4 pol)</v>
          </cell>
          <cell r="C1716" t="str">
            <v>UN</v>
          </cell>
          <cell r="D1716">
            <v>1.81</v>
          </cell>
        </row>
        <row r="1717">
          <cell r="A1717" t="str">
            <v>001.25.02640</v>
          </cell>
          <cell r="B1717" t="str">
            <v>Bucha de redução longa de pvc rígido para tubo soldável 50 x 32 mm ( 1.1/2 x 1 pol)</v>
          </cell>
          <cell r="C1717" t="str">
            <v>UN</v>
          </cell>
          <cell r="D1717">
            <v>2.8849999999999998</v>
          </cell>
        </row>
        <row r="1718">
          <cell r="A1718" t="str">
            <v>001.25.02660</v>
          </cell>
          <cell r="B1718" t="str">
            <v>Bucha de redução longa de pvc rígido para tubo soldável 50 x 25 mm ( 1.1/2 x 3.4 pol)</v>
          </cell>
          <cell r="C1718" t="str">
            <v>UN</v>
          </cell>
          <cell r="D1718">
            <v>2.5550000000000002</v>
          </cell>
        </row>
        <row r="1719">
          <cell r="A1719" t="str">
            <v>001.25.02680</v>
          </cell>
          <cell r="B1719" t="str">
            <v>Bucha de redução longa de pvc rígido para tubo soldável 50 x 20 mm ( 1.1/2 x 1/2 pol)</v>
          </cell>
          <cell r="C1719" t="str">
            <v>UN</v>
          </cell>
          <cell r="D1719">
            <v>2.335</v>
          </cell>
        </row>
        <row r="1720">
          <cell r="A1720" t="str">
            <v>001.25.02700</v>
          </cell>
          <cell r="B1720" t="str">
            <v>Bucha de redução longa de pvc rígido para tubo soldável 40 x 25 mm ( 1.1/4 x 3/4 pol)</v>
          </cell>
          <cell r="C1720" t="str">
            <v>UN</v>
          </cell>
          <cell r="D1720">
            <v>2.605</v>
          </cell>
        </row>
        <row r="1721">
          <cell r="A1721" t="str">
            <v>001.25.02720</v>
          </cell>
          <cell r="B1721" t="str">
            <v>Bucha de redução longa de pvc rígido para tubo soldável 40 x 20 mm (1.1/4 x 1/2 pol)</v>
          </cell>
          <cell r="C1721" t="str">
            <v>UN</v>
          </cell>
          <cell r="D1721">
            <v>2.165</v>
          </cell>
        </row>
        <row r="1722">
          <cell r="A1722" t="str">
            <v>001.25.02740</v>
          </cell>
          <cell r="B1722" t="str">
            <v>Bucha de redução longa de pvc rígido para tubo soldável 32 x 20 mm (1 x 1/2 pol)</v>
          </cell>
          <cell r="C1722" t="str">
            <v>UN</v>
          </cell>
          <cell r="D1722">
            <v>1.6500999999999999</v>
          </cell>
        </row>
        <row r="1723">
          <cell r="A1723" t="str">
            <v>001.25.02760</v>
          </cell>
          <cell r="B1723" t="str">
            <v>Cap de pvc rígido para tubo soldável 50 mm ( 1.1/2 pol)</v>
          </cell>
          <cell r="C1723" t="str">
            <v>UN</v>
          </cell>
          <cell r="D1723">
            <v>3.3125</v>
          </cell>
        </row>
        <row r="1724">
          <cell r="A1724" t="str">
            <v>001.25.02780</v>
          </cell>
          <cell r="B1724" t="str">
            <v>Cap de pvc rígido para tubo soldável 40 mm (1.1/4 pol)</v>
          </cell>
          <cell r="C1724" t="str">
            <v>UN</v>
          </cell>
          <cell r="D1724">
            <v>1.9125000000000001</v>
          </cell>
        </row>
        <row r="1725">
          <cell r="A1725" t="str">
            <v>001.25.02800</v>
          </cell>
          <cell r="B1725" t="str">
            <v>Cap de pvc rígido para tubo soldável 32 mm (1 pol)</v>
          </cell>
          <cell r="C1725" t="str">
            <v>UN</v>
          </cell>
          <cell r="D1725">
            <v>1.0349999999999999</v>
          </cell>
        </row>
        <row r="1726">
          <cell r="A1726" t="str">
            <v>001.25.02820</v>
          </cell>
          <cell r="B1726" t="str">
            <v>Cap de pvc rígido para tubo soldável 25 mm (3/4 pol)</v>
          </cell>
          <cell r="C1726" t="str">
            <v>UN</v>
          </cell>
          <cell r="D1726">
            <v>1.0349999999999999</v>
          </cell>
        </row>
        <row r="1727">
          <cell r="A1727" t="str">
            <v>001.25.02840</v>
          </cell>
          <cell r="B1727" t="str">
            <v>Cap de pvc rígido para tubo soldável 20 mm (1/2 pol)</v>
          </cell>
          <cell r="C1727" t="str">
            <v>UN</v>
          </cell>
          <cell r="D1727">
            <v>0.89500000000000002</v>
          </cell>
        </row>
        <row r="1728">
          <cell r="A1728" t="str">
            <v>001.25.02860</v>
          </cell>
          <cell r="B1728" t="str">
            <v>Joelho 90º soldável/rosqueável  32mm x 1 pol</v>
          </cell>
          <cell r="C1728" t="str">
            <v>UN</v>
          </cell>
          <cell r="D1728">
            <v>3.0101</v>
          </cell>
        </row>
        <row r="1729">
          <cell r="A1729" t="str">
            <v>001.25.02880</v>
          </cell>
          <cell r="B1729" t="str">
            <v>Joelho 90º soldável/rosqueável 25mm x 3/4 pol</v>
          </cell>
          <cell r="C1729" t="str">
            <v>UN</v>
          </cell>
          <cell r="D1729">
            <v>2.1501000000000001</v>
          </cell>
        </row>
        <row r="1730">
          <cell r="A1730" t="str">
            <v>001.25.02900</v>
          </cell>
          <cell r="B1730" t="str">
            <v>Joelho 90º soldável/rosqueável  20mm x 1/2 pol</v>
          </cell>
          <cell r="C1730" t="str">
            <v>UN</v>
          </cell>
          <cell r="D1730">
            <v>1.5301</v>
          </cell>
        </row>
        <row r="1731">
          <cell r="A1731" t="str">
            <v>001.25.02920</v>
          </cell>
          <cell r="B1731" t="str">
            <v>Joelho de redução 90º soldável/rosqueável 32mm x 3/4 pol</v>
          </cell>
          <cell r="C1731" t="str">
            <v>UN</v>
          </cell>
          <cell r="D1731">
            <v>1.4701</v>
          </cell>
        </row>
        <row r="1732">
          <cell r="A1732" t="str">
            <v>001.25.02940</v>
          </cell>
          <cell r="B1732" t="str">
            <v>Joelho de redução 90º soldável/rosqueável 25mm x 1/2 pol</v>
          </cell>
          <cell r="C1732" t="str">
            <v>UN</v>
          </cell>
          <cell r="D1732">
            <v>1.5201</v>
          </cell>
        </row>
        <row r="1733">
          <cell r="A1733" t="str">
            <v>001.25.02960</v>
          </cell>
          <cell r="B1733" t="str">
            <v>Luva simples soldável/rosqueável 50mm x 1.5 pol</v>
          </cell>
          <cell r="C1733" t="str">
            <v>UN</v>
          </cell>
          <cell r="D1733">
            <v>12.565</v>
          </cell>
        </row>
        <row r="1734">
          <cell r="A1734" t="str">
            <v>001.25.02980</v>
          </cell>
          <cell r="B1734" t="str">
            <v>Luva simples soldável/rosqueável 40mm x 1.1/4 pol</v>
          </cell>
          <cell r="C1734" t="str">
            <v>UN</v>
          </cell>
          <cell r="D1734">
            <v>5.4649999999999999</v>
          </cell>
        </row>
        <row r="1735">
          <cell r="A1735" t="str">
            <v>001.25.03000</v>
          </cell>
          <cell r="B1735" t="str">
            <v>Luva simples soldável/rosqueável 32mm x 1 pol</v>
          </cell>
          <cell r="C1735" t="str">
            <v>UN</v>
          </cell>
          <cell r="D1735">
            <v>2.6200999999999999</v>
          </cell>
        </row>
        <row r="1736">
          <cell r="A1736" t="str">
            <v>001.25.03020</v>
          </cell>
          <cell r="B1736" t="str">
            <v>Luva simples soldável/rosqueável 25mm x 3/4 pol</v>
          </cell>
          <cell r="C1736" t="str">
            <v>UN</v>
          </cell>
          <cell r="D1736">
            <v>1.4100999999999999</v>
          </cell>
        </row>
        <row r="1737">
          <cell r="A1737" t="str">
            <v>001.25.03040</v>
          </cell>
          <cell r="B1737" t="str">
            <v>Luva simples soldável/rosqueável 20mm x 1/2 pol</v>
          </cell>
          <cell r="C1737" t="str">
            <v>UN</v>
          </cell>
          <cell r="D1737">
            <v>1.7401</v>
          </cell>
        </row>
        <row r="1738">
          <cell r="A1738" t="str">
            <v>001.25.03060</v>
          </cell>
          <cell r="B1738" t="str">
            <v>Luva de redução soldável/rosqueável 25mm x 1/2 pol</v>
          </cell>
          <cell r="C1738" t="str">
            <v>UN</v>
          </cell>
          <cell r="D1738">
            <v>1.5201</v>
          </cell>
        </row>
        <row r="1739">
          <cell r="A1739" t="str">
            <v>001.25.03080</v>
          </cell>
          <cell r="B1739" t="str">
            <v>Tee 90º com rosca na bolsa central soldável/rosqueável 32mm x 32mm x 1 pol</v>
          </cell>
          <cell r="C1739" t="str">
            <v>UN</v>
          </cell>
          <cell r="D1739">
            <v>2.9449999999999998</v>
          </cell>
        </row>
        <row r="1740">
          <cell r="A1740" t="str">
            <v>001.25.03100</v>
          </cell>
          <cell r="B1740" t="str">
            <v>Tee 90º com rosca na bolsa central soldável/rosqueável 25mm x 25mm 3/4 pol</v>
          </cell>
          <cell r="C1740" t="str">
            <v>UN</v>
          </cell>
          <cell r="D1740">
            <v>4.0250000000000004</v>
          </cell>
        </row>
        <row r="1741">
          <cell r="A1741" t="str">
            <v>001.25.03120</v>
          </cell>
          <cell r="B1741" t="str">
            <v>Tee 90º com rosca na bolsa central soldável/rosqueável 20mm x 20mm x 1/2 pol</v>
          </cell>
          <cell r="C1741" t="str">
            <v>UN</v>
          </cell>
          <cell r="D1741">
            <v>4.1500000000000004</v>
          </cell>
        </row>
        <row r="1742">
          <cell r="A1742" t="str">
            <v>001.25.03140</v>
          </cell>
          <cell r="B1742" t="str">
            <v>Tee 90º com rosca na bolsa central sodável/rosqueável 32mm x 32mm x 3/4 pol</v>
          </cell>
          <cell r="C1742" t="str">
            <v>UN</v>
          </cell>
          <cell r="D1742">
            <v>5.1950000000000003</v>
          </cell>
        </row>
        <row r="1743">
          <cell r="A1743" t="str">
            <v>001.25.03160</v>
          </cell>
          <cell r="B1743" t="str">
            <v>Tee 90º com rosca na bolsa central soldável/rosqueável 25mm x 25mm x 1/2 pol</v>
          </cell>
          <cell r="C1743" t="str">
            <v>UN</v>
          </cell>
          <cell r="D1743">
            <v>2.7149999999999999</v>
          </cell>
        </row>
        <row r="1744">
          <cell r="A1744" t="str">
            <v>001.25.03180</v>
          </cell>
          <cell r="B1744" t="str">
            <v>Joelho 90º soldável com bucha de latão 25mm x 3/4 pol</v>
          </cell>
          <cell r="C1744" t="str">
            <v>UN</v>
          </cell>
          <cell r="D1744">
            <v>5.0050999999999997</v>
          </cell>
        </row>
        <row r="1745">
          <cell r="A1745" t="str">
            <v>001.25.03200</v>
          </cell>
          <cell r="B1745" t="str">
            <v>Joelho 90º soldável com bucha de latão 20mm x 1/2 pol</v>
          </cell>
          <cell r="C1745" t="str">
            <v>UN</v>
          </cell>
          <cell r="D1745">
            <v>3.7850999999999999</v>
          </cell>
        </row>
        <row r="1746">
          <cell r="A1746" t="str">
            <v>001.25.03220</v>
          </cell>
          <cell r="B1746" t="str">
            <v>Joelho de redução 90º soldável com bucha de latão 32mm x 3/4 pol</v>
          </cell>
          <cell r="C1746" t="str">
            <v>UN</v>
          </cell>
          <cell r="D1746">
            <v>2.6551</v>
          </cell>
        </row>
        <row r="1747">
          <cell r="A1747" t="str">
            <v>001.25.03240</v>
          </cell>
          <cell r="B1747" t="str">
            <v>Joelho de redução 90º soldável com bucha de latão 25mm x 1/2 pol</v>
          </cell>
          <cell r="C1747" t="str">
            <v>UN</v>
          </cell>
          <cell r="D1747">
            <v>3.5550999999999999</v>
          </cell>
        </row>
        <row r="1748">
          <cell r="A1748" t="str">
            <v>001.25.03260</v>
          </cell>
          <cell r="B1748" t="str">
            <v>Luva simples soldável com bucha de latão 25mm x 3/4 pol</v>
          </cell>
          <cell r="C1748" t="str">
            <v>UN</v>
          </cell>
          <cell r="D1748">
            <v>4.5750999999999999</v>
          </cell>
        </row>
        <row r="1749">
          <cell r="A1749" t="str">
            <v>001.25.03280</v>
          </cell>
          <cell r="B1749" t="str">
            <v>Luva simples soldável com bucha de latão 20mm x 1/2 pol</v>
          </cell>
          <cell r="C1749" t="str">
            <v>UN</v>
          </cell>
          <cell r="D1749">
            <v>3.9651000000000001</v>
          </cell>
        </row>
        <row r="1750">
          <cell r="A1750" t="str">
            <v>001.25.03300</v>
          </cell>
          <cell r="B1750" t="str">
            <v>Luva de redução soldável com bucha de latão 25mm x 1/2 pol</v>
          </cell>
          <cell r="C1750" t="str">
            <v>UN</v>
          </cell>
          <cell r="D1750">
            <v>4.1750999999999996</v>
          </cell>
        </row>
        <row r="1751">
          <cell r="A1751" t="str">
            <v>001.25.03320</v>
          </cell>
          <cell r="B1751" t="str">
            <v>Tee 90º com bucha de latão central 25mm x 25mm x 3/4 pol</v>
          </cell>
          <cell r="C1751" t="str">
            <v>UN</v>
          </cell>
          <cell r="D1751">
            <v>4.7751000000000001</v>
          </cell>
        </row>
        <row r="1752">
          <cell r="A1752" t="str">
            <v>001.25.03340</v>
          </cell>
          <cell r="B1752" t="str">
            <v>Tee 90º com bucha de latão central 20mm x 20mm x 1/2 pol</v>
          </cell>
          <cell r="C1752" t="str">
            <v>UN</v>
          </cell>
          <cell r="D1752">
            <v>4.2651000000000003</v>
          </cell>
        </row>
        <row r="1753">
          <cell r="A1753" t="str">
            <v>001.25.03360</v>
          </cell>
          <cell r="B1753" t="str">
            <v>Tee redução 90º com bucha de latão na bolsa central 32mm x 32mm x 3/4 pol</v>
          </cell>
          <cell r="C1753" t="str">
            <v>UN</v>
          </cell>
          <cell r="D1753">
            <v>5.9451000000000001</v>
          </cell>
        </row>
        <row r="1754">
          <cell r="A1754" t="str">
            <v>001.25.03380</v>
          </cell>
          <cell r="B1754" t="str">
            <v>Tee reduçao 90º com bucha de latão na bolsa central 25mm x 25mm 1/2 pol</v>
          </cell>
          <cell r="C1754" t="str">
            <v>UN</v>
          </cell>
          <cell r="D1754">
            <v>3.4651000000000001</v>
          </cell>
        </row>
        <row r="1755">
          <cell r="A1755" t="str">
            <v>001.25.03400</v>
          </cell>
          <cell r="B1755" t="str">
            <v>Adaptador com rosca e flange para caixa de água de pvc inclusive assentamento 2 pol</v>
          </cell>
          <cell r="C1755" t="str">
            <v>UN</v>
          </cell>
          <cell r="D1755">
            <v>10.387700000000001</v>
          </cell>
        </row>
        <row r="1756">
          <cell r="A1756" t="str">
            <v>001.25.03420</v>
          </cell>
          <cell r="B1756" t="str">
            <v>Adaptador com rosca e flange para caixa de água de pvc inclusive assentamento 1 pol</v>
          </cell>
          <cell r="C1756" t="str">
            <v>UN</v>
          </cell>
          <cell r="D1756">
            <v>8.5825999999999993</v>
          </cell>
        </row>
        <row r="1757">
          <cell r="A1757" t="str">
            <v>001.25.03440</v>
          </cell>
          <cell r="B1757" t="str">
            <v>Adaptador com rosca e flange para caixa de água de pvc inclusive assentamento 3/4 pol</v>
          </cell>
          <cell r="C1757" t="str">
            <v>UN</v>
          </cell>
          <cell r="D1757">
            <v>6.7725999999999997</v>
          </cell>
        </row>
        <row r="1758">
          <cell r="A1758" t="str">
            <v>001.25.03460</v>
          </cell>
          <cell r="B1758" t="str">
            <v>Adaptador com rosca e flange para caixa de água de pvc inclusive assentamento 1/2 pol</v>
          </cell>
          <cell r="C1758" t="str">
            <v>UN</v>
          </cell>
          <cell r="D1758">
            <v>6.7725999999999997</v>
          </cell>
        </row>
        <row r="1759">
          <cell r="A1759" t="str">
            <v>001.25.03480</v>
          </cell>
          <cell r="B1759" t="str">
            <v>Adaptador com rosca e flange para caixa de água de pvc inclusive assentamento 3 pol</v>
          </cell>
          <cell r="C1759" t="str">
            <v>UN</v>
          </cell>
          <cell r="D1759">
            <v>57.185200000000002</v>
          </cell>
        </row>
        <row r="1760">
          <cell r="A1760" t="str">
            <v>001.25.03500</v>
          </cell>
          <cell r="B1760" t="str">
            <v>Plug ou bujão de 2"", de pvc rígido, para tubos de pvc rosqueável</v>
          </cell>
          <cell r="C1760" t="str">
            <v>UN</v>
          </cell>
          <cell r="D1760">
            <v>2.6625000000000001</v>
          </cell>
        </row>
        <row r="1761">
          <cell r="A1761" t="str">
            <v>001.25.03520</v>
          </cell>
          <cell r="B1761" t="str">
            <v>Plug ou bujão de 1 1/2"", de pvc rígido, para tubos de pvc rosqueável</v>
          </cell>
          <cell r="C1761" t="str">
            <v>UN</v>
          </cell>
          <cell r="D1761">
            <v>2.2524999999999999</v>
          </cell>
        </row>
        <row r="1762">
          <cell r="A1762" t="str">
            <v>001.25.03540</v>
          </cell>
          <cell r="B1762" t="str">
            <v>Plug ou bujão de 1 1/4"", de pvc rígido, para tubos de pvc rosqueável</v>
          </cell>
          <cell r="C1762" t="str">
            <v>UN</v>
          </cell>
          <cell r="D1762">
            <v>1.2625</v>
          </cell>
        </row>
        <row r="1763">
          <cell r="A1763" t="str">
            <v>001.25.03560</v>
          </cell>
          <cell r="B1763" t="str">
            <v>Plug ou bujão de 1"", de pvc rígido, para tubos de pvc rosqueável</v>
          </cell>
          <cell r="C1763" t="str">
            <v>UN</v>
          </cell>
          <cell r="D1763">
            <v>0.85499999999999998</v>
          </cell>
        </row>
        <row r="1764">
          <cell r="A1764" t="str">
            <v>001.25.03580</v>
          </cell>
          <cell r="B1764" t="str">
            <v>Plug ou bujão de 3/4"", de pvc rígido, para tubos de pvc rosqueável</v>
          </cell>
          <cell r="C1764" t="str">
            <v>UN</v>
          </cell>
          <cell r="D1764">
            <v>0.63900000000000001</v>
          </cell>
        </row>
        <row r="1765">
          <cell r="A1765" t="str">
            <v>001.25.03600</v>
          </cell>
          <cell r="B1765" t="str">
            <v>Plug ou bujão de 1/2"", de pvc rígido, para tubos de pvc rosqueável</v>
          </cell>
          <cell r="C1765" t="str">
            <v>UN</v>
          </cell>
          <cell r="D1765">
            <v>0.55500000000000005</v>
          </cell>
        </row>
        <row r="1766">
          <cell r="A1766" t="str">
            <v>001.25.03620</v>
          </cell>
          <cell r="B1766" t="str">
            <v>Fornecimento e instalação de mangueira marron de pvc para água de 3/4""x2,5 mm de espessura</v>
          </cell>
          <cell r="C1766" t="str">
            <v>ML</v>
          </cell>
          <cell r="D1766">
            <v>0.8367</v>
          </cell>
        </row>
        <row r="1767">
          <cell r="A1767" t="str">
            <v>001.25.03640</v>
          </cell>
          <cell r="B1767" t="str">
            <v>Fornecimento e instalação de mangueira marron de pvc para água de  1""x3,0 mm de espessura</v>
          </cell>
          <cell r="C1767" t="str">
            <v>ML</v>
          </cell>
          <cell r="D1767">
            <v>1.0891999999999999</v>
          </cell>
        </row>
        <row r="1768">
          <cell r="A1768" t="str">
            <v>001.25.03660</v>
          </cell>
          <cell r="B1768" t="str">
            <v>Fornecimento e instalação de joelho de polietileno - 3/4"" para mangueira de polietileno ou pvc marron</v>
          </cell>
          <cell r="C1768" t="str">
            <v>UN</v>
          </cell>
          <cell r="D1768">
            <v>1.2501</v>
          </cell>
        </row>
        <row r="1769">
          <cell r="A1769" t="str">
            <v>001.25.03680</v>
          </cell>
          <cell r="B1769" t="str">
            <v>Fornecimento e instalação de joelho de polietileno  - 1"" para mangueira de polietileno ou pvc marron</v>
          </cell>
          <cell r="C1769" t="str">
            <v>UN</v>
          </cell>
          <cell r="D1769">
            <v>1.7000999999999999</v>
          </cell>
        </row>
        <row r="1770">
          <cell r="A1770" t="str">
            <v>001.25.03700</v>
          </cell>
          <cell r="B1770" t="str">
            <v>Fornecimento e instalação de tee de polietileno - 3/4"" para mangueira de polietileno ou pvc marron</v>
          </cell>
          <cell r="C1770" t="str">
            <v>UN</v>
          </cell>
          <cell r="D1770">
            <v>1.9750000000000001</v>
          </cell>
        </row>
        <row r="1771">
          <cell r="A1771" t="str">
            <v>001.25.03720</v>
          </cell>
          <cell r="B1771" t="str">
            <v>Fornecimento e instalação de tee de polietileno  1""- para mangueira de polietileno ou pvc marron</v>
          </cell>
          <cell r="C1771" t="str">
            <v>UN</v>
          </cell>
          <cell r="D1771">
            <v>3.0501</v>
          </cell>
        </row>
        <row r="1772">
          <cell r="A1772" t="str">
            <v>001.25.03740</v>
          </cell>
          <cell r="B1772" t="str">
            <v>Fornecimento e instalação de uniao de polietileno - 3/4""- para mangueira de polietileno ou pvc marron</v>
          </cell>
          <cell r="C1772" t="str">
            <v>UN</v>
          </cell>
          <cell r="D1772">
            <v>1.4500999999999999</v>
          </cell>
        </row>
        <row r="1773">
          <cell r="A1773" t="str">
            <v>001.25.03760</v>
          </cell>
          <cell r="B1773" t="str">
            <v>Fornecimento e instalação de união de polietileno  - 1""-para mangueira de polietileno ou pvc marron</v>
          </cell>
          <cell r="C1773" t="str">
            <v>UN</v>
          </cell>
          <cell r="D1773">
            <v>1.8501000000000001</v>
          </cell>
        </row>
        <row r="1774">
          <cell r="A1774" t="str">
            <v>001.25.03780</v>
          </cell>
          <cell r="B1774" t="str">
            <v>Fornecimento e instalação de adaptador de polietileno  - 3/4""- para mangueira de polietileno ou pvc marron</v>
          </cell>
          <cell r="C1774" t="str">
            <v>UN</v>
          </cell>
          <cell r="D1774">
            <v>1.5501</v>
          </cell>
        </row>
        <row r="1775">
          <cell r="A1775" t="str">
            <v>001.25.03800</v>
          </cell>
          <cell r="B1775" t="str">
            <v>Fornecimento e instalação de adaptador de polietileno  - 1""- para mangueira de polietileno ou pvc marron</v>
          </cell>
          <cell r="C1775" t="str">
            <v>UN</v>
          </cell>
          <cell r="D1775">
            <v>1.7501</v>
          </cell>
        </row>
        <row r="1776">
          <cell r="A1776" t="str">
            <v>001.26</v>
          </cell>
          <cell r="B1776" t="str">
            <v>INSTALAÇÕES HIDRÁULICAS - TUBO GALVANIZADO</v>
          </cell>
          <cell r="D1776">
            <v>2510.4023999999999</v>
          </cell>
        </row>
        <row r="1777">
          <cell r="A1777" t="str">
            <v>001.26.00020</v>
          </cell>
          <cell r="B1777" t="str">
            <v>Fornecimento e Instalação de Tubo Ferro Galvanizado S/ Costura 4 Pol x  6.00 x 3.35mm</v>
          </cell>
          <cell r="C1777" t="str">
            <v>ML</v>
          </cell>
          <cell r="D1777">
            <v>87.686899999999994</v>
          </cell>
        </row>
        <row r="1778">
          <cell r="A1778" t="str">
            <v>001.26.00040</v>
          </cell>
          <cell r="B1778" t="str">
            <v>Fornecimento e Instalação de Tubo Ferro Galvanizado S/ Costura 3 Pol x  6.00 x 3.35mm</v>
          </cell>
          <cell r="C1778" t="str">
            <v>ML</v>
          </cell>
          <cell r="D1778">
            <v>61.173099999999998</v>
          </cell>
        </row>
        <row r="1779">
          <cell r="A1779" t="str">
            <v>001.26.00060</v>
          </cell>
          <cell r="B1779" t="str">
            <v>Fornecimento e Instalação de Tubo Ferro Galvanizado S/ Costura 2.5 Pol x  6.00 x 3.35mm</v>
          </cell>
          <cell r="C1779" t="str">
            <v>ML</v>
          </cell>
          <cell r="D1779">
            <v>51.073900000000002</v>
          </cell>
        </row>
        <row r="1780">
          <cell r="A1780" t="str">
            <v>001.26.00080</v>
          </cell>
          <cell r="B1780" t="str">
            <v>Fornecimento e Instalação de Tubo Ferro Galvanizado S/ Costura 2 Pol x  6.00 x 3.00mm</v>
          </cell>
          <cell r="C1780" t="str">
            <v>ML</v>
          </cell>
          <cell r="D1780">
            <v>36.705300000000001</v>
          </cell>
        </row>
        <row r="1781">
          <cell r="A1781" t="str">
            <v>001.26.00100</v>
          </cell>
          <cell r="B1781" t="str">
            <v>Fornecimento e Instalação de Tubo Ferro Galvanizado S/ Costura 1.5 Pol x  6.00 x 3.00mm</v>
          </cell>
          <cell r="C1781" t="str">
            <v>ML</v>
          </cell>
          <cell r="D1781">
            <v>28.337399999999999</v>
          </cell>
        </row>
        <row r="1782">
          <cell r="A1782" t="str">
            <v>001.26.00120</v>
          </cell>
          <cell r="B1782" t="str">
            <v>Fornecimento e Instalação de Tubo Ferro Galvanizado S/ Costura 1 1/4 Pol x 6.00 x 2.65mm</v>
          </cell>
          <cell r="C1782" t="str">
            <v>ML</v>
          </cell>
          <cell r="D1782">
            <v>23.322700000000001</v>
          </cell>
        </row>
        <row r="1783">
          <cell r="A1783" t="str">
            <v>001.26.00140</v>
          </cell>
          <cell r="B1783" t="str">
            <v>Fornecimento e Instalação de Tubo Ferro Galvanizado S/ Costura 1 Pol x 6.00 x 2.65mm</v>
          </cell>
          <cell r="C1783" t="str">
            <v>ML</v>
          </cell>
          <cell r="D1783">
            <v>18.498899999999999</v>
          </cell>
        </row>
        <row r="1784">
          <cell r="A1784" t="str">
            <v>001.26.00160</v>
          </cell>
          <cell r="B1784" t="str">
            <v>Fornecimento e Instalação de Tubo Ferro Galvanizado S/ Costura 3/4 Pol x 6.00 x 2.25mm</v>
          </cell>
          <cell r="C1784" t="str">
            <v>ML</v>
          </cell>
          <cell r="D1784">
            <v>12.9133</v>
          </cell>
        </row>
        <row r="1785">
          <cell r="A1785" t="str">
            <v>001.26.00180</v>
          </cell>
          <cell r="B1785" t="str">
            <v>Fornecimento e Instalação de Tubo Ferro Galvanizado S/ Costura 1/2 Pol x 6.00 x 2.25mm</v>
          </cell>
          <cell r="C1785" t="str">
            <v>ML</v>
          </cell>
          <cell r="D1785">
            <v>10.251899999999999</v>
          </cell>
        </row>
        <row r="1786">
          <cell r="A1786" t="str">
            <v>001.26.00200</v>
          </cell>
          <cell r="B1786" t="str">
            <v>Fornecimento e Instalação de Cotov.Redução de Ferro Galvanizado 90  2.5x2 Pol</v>
          </cell>
          <cell r="C1786" t="str">
            <v>UN</v>
          </cell>
          <cell r="D1786">
            <v>45.912599999999998</v>
          </cell>
        </row>
        <row r="1787">
          <cell r="A1787" t="str">
            <v>001.26.00220</v>
          </cell>
          <cell r="B1787" t="str">
            <v>Fornecimento e Instalação de Cotov.Redução de Ferro Galvanizado 90  2x1.5 Pol</v>
          </cell>
          <cell r="C1787" t="str">
            <v>UN</v>
          </cell>
          <cell r="D1787">
            <v>45.443899999999999</v>
          </cell>
        </row>
        <row r="1788">
          <cell r="A1788" t="str">
            <v>001.26.00240</v>
          </cell>
          <cell r="B1788" t="str">
            <v>Fornecimento e Instalação de Cotov.Redução de Ferro Galvanizado 90° 1.5x1 1/4 Pol</v>
          </cell>
          <cell r="C1788" t="str">
            <v>UN</v>
          </cell>
          <cell r="D1788">
            <v>21.543900000000001</v>
          </cell>
        </row>
        <row r="1789">
          <cell r="A1789" t="str">
            <v>001.26.00260</v>
          </cell>
          <cell r="B1789" t="str">
            <v>Fornecimento e Instalação de Cotov.Redução de Ferro Galvanizado 90° 1.5x1pol</v>
          </cell>
          <cell r="C1789" t="str">
            <v>UN</v>
          </cell>
          <cell r="D1789">
            <v>13.543900000000001</v>
          </cell>
        </row>
        <row r="1790">
          <cell r="A1790" t="str">
            <v>001.26.00280</v>
          </cell>
          <cell r="B1790" t="str">
            <v>Fornecimento e Instalação de Cotov.Redução de Ferro Galvanizado 90 1.5x3/4 Pol</v>
          </cell>
          <cell r="C1790" t="str">
            <v>UN</v>
          </cell>
          <cell r="D1790">
            <v>16.2439</v>
          </cell>
        </row>
        <row r="1791">
          <cell r="A1791" t="str">
            <v>001.26.00300</v>
          </cell>
          <cell r="B1791" t="str">
            <v>Fornecimento e Instalação de Cotov.Redução de Ferro Galvanizado 90° 1 1/4x1 Pol</v>
          </cell>
          <cell r="C1791" t="str">
            <v>UN</v>
          </cell>
          <cell r="D1791">
            <v>10.023899999999999</v>
          </cell>
        </row>
        <row r="1792">
          <cell r="A1792" t="str">
            <v>001.26.00320</v>
          </cell>
          <cell r="B1792" t="str">
            <v>Fornecimento e Instalação de Cotov.Redução de Ferro Galvanizado 90° 1 1/4x 3/4 Pol</v>
          </cell>
          <cell r="C1792" t="str">
            <v>UN</v>
          </cell>
          <cell r="D1792">
            <v>16.2439</v>
          </cell>
        </row>
        <row r="1793">
          <cell r="A1793" t="str">
            <v>001.26.00340</v>
          </cell>
          <cell r="B1793" t="str">
            <v>Fornecimento e Instalação de Cotov.Redução de Ferro Galvanizado 90° 1x3/4 Pol</v>
          </cell>
          <cell r="C1793" t="str">
            <v>UN</v>
          </cell>
          <cell r="D1793">
            <v>6.6851000000000003</v>
          </cell>
        </row>
        <row r="1794">
          <cell r="A1794" t="str">
            <v>001.26.00360</v>
          </cell>
          <cell r="B1794" t="str">
            <v>Fornecimento e Instalação de Cotov.Redução de Ferro Galvanizado 90° 1x1/2 Pol</v>
          </cell>
          <cell r="C1794" t="str">
            <v>UN</v>
          </cell>
          <cell r="D1794">
            <v>6.6851000000000003</v>
          </cell>
        </row>
        <row r="1795">
          <cell r="A1795" t="str">
            <v>001.26.00380</v>
          </cell>
          <cell r="B1795" t="str">
            <v>Fornecimento e Instalação de Cotov.Redução de Ferro Galvanizado 90° 3/4x1/2 Pol</v>
          </cell>
          <cell r="C1795" t="str">
            <v>UN</v>
          </cell>
          <cell r="D1795">
            <v>4.3851000000000004</v>
          </cell>
        </row>
        <row r="1796">
          <cell r="A1796" t="str">
            <v>001.26.00400</v>
          </cell>
          <cell r="B1796" t="str">
            <v>Fornecimento e Instalação de Bucha Redução Ferro Galvanizado 4x3 Pol</v>
          </cell>
          <cell r="C1796" t="str">
            <v>UN</v>
          </cell>
          <cell r="D1796">
            <v>31.4101</v>
          </cell>
        </row>
        <row r="1797">
          <cell r="A1797" t="str">
            <v>001.26.00420</v>
          </cell>
          <cell r="B1797" t="str">
            <v>Fornecimento e Instalação de Bucha Redução Ferro Galvanizado 4x2.5 Pol</v>
          </cell>
          <cell r="C1797" t="str">
            <v>UN</v>
          </cell>
          <cell r="D1797">
            <v>25.080100000000002</v>
          </cell>
        </row>
        <row r="1798">
          <cell r="A1798" t="str">
            <v>001.26.00440</v>
          </cell>
          <cell r="B1798" t="str">
            <v>Fornecimento e Instalação de Bucha Redução Ferro Galvanizado 4x2 Pol</v>
          </cell>
          <cell r="C1798" t="str">
            <v>UN</v>
          </cell>
          <cell r="D1798">
            <v>31.4101</v>
          </cell>
        </row>
        <row r="1799">
          <cell r="A1799" t="str">
            <v>001.26.00460</v>
          </cell>
          <cell r="B1799" t="str">
            <v>Fornecimento e Instalação de Bucha Redução Ferro Galvanizado 3x2.5 Pol</v>
          </cell>
          <cell r="C1799" t="str">
            <v>UN</v>
          </cell>
          <cell r="D1799">
            <v>18.921399999999998</v>
          </cell>
        </row>
        <row r="1800">
          <cell r="A1800" t="str">
            <v>001.26.00480</v>
          </cell>
          <cell r="B1800" t="str">
            <v>Forneicmento e Instalação de Bucha Redução Ferro Galvanizado 3x2 Pol</v>
          </cell>
          <cell r="C1800" t="str">
            <v>UN</v>
          </cell>
          <cell r="D1800">
            <v>18.921399999999998</v>
          </cell>
        </row>
        <row r="1801">
          <cell r="A1801" t="str">
            <v>001.26.00500</v>
          </cell>
          <cell r="B1801" t="str">
            <v>Fornecimento e Instalação de Bucha Redução Ferro Galvanizado 2.5x2 Pol</v>
          </cell>
          <cell r="C1801" t="str">
            <v>UN</v>
          </cell>
          <cell r="D1801">
            <v>12.5426</v>
          </cell>
        </row>
        <row r="1802">
          <cell r="A1802" t="str">
            <v>001.26.00520</v>
          </cell>
          <cell r="B1802" t="str">
            <v>Forneicmento e Instalação de Bucha Redução Ferro Galvanizado  2.5x1.5 Pol</v>
          </cell>
          <cell r="C1802" t="str">
            <v>UN</v>
          </cell>
          <cell r="D1802">
            <v>11.852600000000001</v>
          </cell>
        </row>
        <row r="1803">
          <cell r="A1803" t="str">
            <v>001.26.00540</v>
          </cell>
          <cell r="B1803" t="str">
            <v>Fornecimento e Instalação de Bucha Redução Ferro Galvanizado 2.5x1 1/4 Pol</v>
          </cell>
          <cell r="C1803" t="str">
            <v>UN</v>
          </cell>
          <cell r="D1803">
            <v>9.9925999999999995</v>
          </cell>
        </row>
        <row r="1804">
          <cell r="A1804" t="str">
            <v>001.26.00560</v>
          </cell>
          <cell r="B1804" t="str">
            <v>Fornecimento e Instalação de Bucha Redução Ferro Galvanizado. 2x1.5 Pol</v>
          </cell>
          <cell r="C1804" t="str">
            <v>UN</v>
          </cell>
          <cell r="D1804">
            <v>8.5938999999999997</v>
          </cell>
        </row>
        <row r="1805">
          <cell r="A1805" t="str">
            <v>001.26.00580</v>
          </cell>
          <cell r="B1805" t="str">
            <v>Fornecimento e Instalação de Bucha Redução Ferro Galvanizado 2x1 1/4 Pol</v>
          </cell>
          <cell r="C1805" t="str">
            <v>UN</v>
          </cell>
          <cell r="D1805">
            <v>8.2439</v>
          </cell>
        </row>
        <row r="1806">
          <cell r="A1806" t="str">
            <v>001.26.00600</v>
          </cell>
          <cell r="B1806" t="str">
            <v>Fornecimento e Instalação de Bucha Redução Ferro Galvanizado 2x1 Pol</v>
          </cell>
          <cell r="C1806" t="str">
            <v>UN</v>
          </cell>
          <cell r="D1806">
            <v>8.5338999999999992</v>
          </cell>
        </row>
        <row r="1807">
          <cell r="A1807" t="str">
            <v>001.26.00620</v>
          </cell>
          <cell r="B1807" t="str">
            <v>Fornecimento e Instalação de Bucha Redução Ferro Galvanizado 2x3/4 Pol</v>
          </cell>
          <cell r="C1807" t="str">
            <v>UN</v>
          </cell>
          <cell r="D1807">
            <v>8.5338999999999992</v>
          </cell>
        </row>
        <row r="1808">
          <cell r="A1808" t="str">
            <v>001.26.00640</v>
          </cell>
          <cell r="B1808" t="str">
            <v>Fornecimento e Instalação de Bucha Redução Ferro Galvanizado 1.5x1 1/4 Pol</v>
          </cell>
          <cell r="C1808" t="str">
            <v>UN</v>
          </cell>
          <cell r="D1808">
            <v>6.5739000000000001</v>
          </cell>
        </row>
        <row r="1809">
          <cell r="A1809" t="str">
            <v>001.26.00660</v>
          </cell>
          <cell r="B1809" t="str">
            <v>Fornecimento e Instalação de Bucha Redução Ferro Galvanizado 1.5x1 Pol</v>
          </cell>
          <cell r="C1809" t="str">
            <v>UN</v>
          </cell>
          <cell r="D1809">
            <v>6.2839</v>
          </cell>
        </row>
        <row r="1810">
          <cell r="A1810" t="str">
            <v>001.26.00680</v>
          </cell>
          <cell r="B1810" t="str">
            <v>Fornecimento e Instalação de Bucha Redução Ferro Galvanizado 1.5x3/4 Pol</v>
          </cell>
          <cell r="C1810" t="str">
            <v>UN</v>
          </cell>
          <cell r="D1810">
            <v>6.5538999999999996</v>
          </cell>
        </row>
        <row r="1811">
          <cell r="A1811" t="str">
            <v>001.26.00700</v>
          </cell>
          <cell r="B1811" t="str">
            <v>Fornecimento e Instalação de Bucha Redução Ferro Galvanizado 1 1/4x1 Pol</v>
          </cell>
          <cell r="C1811" t="str">
            <v>UN</v>
          </cell>
          <cell r="D1811">
            <v>5.8738999999999999</v>
          </cell>
        </row>
        <row r="1812">
          <cell r="A1812" t="str">
            <v>001.26.00720</v>
          </cell>
          <cell r="B1812" t="str">
            <v>Fornecimento e Instalação de Bucha Redução Ferro Galvanizado 1 1/4x3/4 Pol</v>
          </cell>
          <cell r="C1812" t="str">
            <v>UN</v>
          </cell>
          <cell r="D1812">
            <v>5.8838999999999997</v>
          </cell>
        </row>
        <row r="1813">
          <cell r="A1813" t="str">
            <v>001.26.00740</v>
          </cell>
          <cell r="B1813" t="str">
            <v>Fornecimento e Instalação de Bucha Redução Ferro Galvanizado 1 1/4x1/2 Pol</v>
          </cell>
          <cell r="C1813" t="str">
            <v>UN</v>
          </cell>
          <cell r="D1813">
            <v>5.5838999999999999</v>
          </cell>
        </row>
        <row r="1814">
          <cell r="A1814" t="str">
            <v>001.26.00760</v>
          </cell>
          <cell r="B1814" t="str">
            <v>Fornecimento e Instalação de Bucha Redução Ferro Galvanizado 1x3/4 Pol</v>
          </cell>
          <cell r="C1814" t="str">
            <v>UN</v>
          </cell>
          <cell r="D1814">
            <v>4.0850999999999997</v>
          </cell>
        </row>
        <row r="1815">
          <cell r="A1815" t="str">
            <v>001.26.00780</v>
          </cell>
          <cell r="B1815" t="str">
            <v>Fornecimento e Instalação de Bucha Redução Ferro Galvanizado 1x1/2 Pol</v>
          </cell>
          <cell r="C1815" t="str">
            <v>UN</v>
          </cell>
          <cell r="D1815">
            <v>4.0551000000000004</v>
          </cell>
        </row>
        <row r="1816">
          <cell r="A1816" t="str">
            <v>001.26.00800</v>
          </cell>
          <cell r="B1816" t="str">
            <v>Fornecimento e Instalação de Bucha Redução Ferro Galvanizado 3/4x1/2 Pol</v>
          </cell>
          <cell r="C1816" t="str">
            <v>UN</v>
          </cell>
          <cell r="D1816">
            <v>3.4350999999999998</v>
          </cell>
        </row>
        <row r="1817">
          <cell r="A1817" t="str">
            <v>001.26.00820</v>
          </cell>
          <cell r="B1817" t="str">
            <v>Fornecimento e Instalação de Luva De Redução De Ferro Galvanizado 4x3 Pol</v>
          </cell>
          <cell r="C1817" t="str">
            <v>UN</v>
          </cell>
          <cell r="D1817">
            <v>31.720099999999999</v>
          </cell>
        </row>
        <row r="1818">
          <cell r="A1818" t="str">
            <v>001.26.00840</v>
          </cell>
          <cell r="B1818" t="str">
            <v>Fornecimento e Instalação de Luva De Redução De Ferro Galvanizado 4x2.5 Pol</v>
          </cell>
          <cell r="C1818" t="str">
            <v>UN</v>
          </cell>
          <cell r="D1818">
            <v>23.440100000000001</v>
          </cell>
        </row>
        <row r="1819">
          <cell r="A1819" t="str">
            <v>001.26.00860</v>
          </cell>
          <cell r="B1819" t="str">
            <v>Fornecimento e Instalação de Luva De Redução De Ferro Galvanizado 4x2 Pol</v>
          </cell>
          <cell r="C1819" t="str">
            <v>UN</v>
          </cell>
          <cell r="D1819">
            <v>31.720099999999999</v>
          </cell>
        </row>
        <row r="1820">
          <cell r="A1820" t="str">
            <v>001.26.00880</v>
          </cell>
          <cell r="B1820" t="str">
            <v>Fornecimento e Instalação de Luva De Redução De Ferro Galvanizado 3x2.5 Pol</v>
          </cell>
          <cell r="C1820" t="str">
            <v>UN</v>
          </cell>
          <cell r="D1820">
            <v>22.481400000000001</v>
          </cell>
        </row>
        <row r="1821">
          <cell r="A1821" t="str">
            <v>001.26.00900</v>
          </cell>
          <cell r="B1821" t="str">
            <v>Fornecimento e Instalação de Luva De Redução De Ferro Galvanizado 3x2 Pol</v>
          </cell>
          <cell r="C1821" t="str">
            <v>UN</v>
          </cell>
          <cell r="D1821">
            <v>22.481400000000001</v>
          </cell>
        </row>
        <row r="1822">
          <cell r="A1822" t="str">
            <v>001.26.00920</v>
          </cell>
          <cell r="B1822" t="str">
            <v>Fornecimento e Instalação de Luva De Redução De Ferro Galvanizado 3x1.5 Pol</v>
          </cell>
          <cell r="C1822" t="str">
            <v>UN</v>
          </cell>
          <cell r="D1822">
            <v>22.481400000000001</v>
          </cell>
        </row>
        <row r="1823">
          <cell r="A1823" t="str">
            <v>001.26.00940</v>
          </cell>
          <cell r="B1823" t="str">
            <v>Fornecimento e Instalação de Luva De Redução De Ferro Galvanizado 2.5x2 Pol</v>
          </cell>
          <cell r="C1823" t="str">
            <v>UN</v>
          </cell>
          <cell r="D1823">
            <v>12.1126</v>
          </cell>
        </row>
        <row r="1824">
          <cell r="A1824" t="str">
            <v>001.26.00960</v>
          </cell>
          <cell r="B1824" t="str">
            <v>Fornecimento e Instalação de Luva De Redução De Ferro Galvanizado 2.5x1 1/4 Pol</v>
          </cell>
          <cell r="C1824" t="str">
            <v>UN</v>
          </cell>
          <cell r="D1824">
            <v>12.1126</v>
          </cell>
        </row>
        <row r="1825">
          <cell r="A1825" t="str">
            <v>001.26.00980</v>
          </cell>
          <cell r="B1825" t="str">
            <v>Fornecimento e Instalação de Luva De Redução De Ferro Galvanizado 2.5x1.5 Pol</v>
          </cell>
          <cell r="C1825" t="str">
            <v>UN</v>
          </cell>
          <cell r="D1825">
            <v>12.1126</v>
          </cell>
        </row>
        <row r="1826">
          <cell r="A1826" t="str">
            <v>001.26.01000</v>
          </cell>
          <cell r="B1826" t="str">
            <v>Fornecimento e Instalação de Luva De Redução De Ferro Galvanizado 2x1 1/4 Pol</v>
          </cell>
          <cell r="C1826" t="str">
            <v>UN</v>
          </cell>
          <cell r="D1826">
            <v>12.1126</v>
          </cell>
        </row>
        <row r="1827">
          <cell r="A1827" t="str">
            <v>001.26.01020</v>
          </cell>
          <cell r="B1827" t="str">
            <v>Fornecimento e Instalação de Luva De Redução De Ferro Galvanizado 2x1 Pol</v>
          </cell>
          <cell r="C1827" t="str">
            <v>UN</v>
          </cell>
          <cell r="D1827">
            <v>11.6439</v>
          </cell>
        </row>
        <row r="1828">
          <cell r="A1828" t="str">
            <v>001.26.01040</v>
          </cell>
          <cell r="B1828" t="str">
            <v>Fornecimento e Instalação de Luva De Redução De Ferro Galvanizado 1.5x1 Pol</v>
          </cell>
          <cell r="C1828" t="str">
            <v>UN</v>
          </cell>
          <cell r="D1828">
            <v>7.8438999999999997</v>
          </cell>
        </row>
        <row r="1829">
          <cell r="A1829" t="str">
            <v>001.26.01060</v>
          </cell>
          <cell r="B1829" t="str">
            <v>Fornecimento e Instalação de Luva De Redução De Ferro Galvanizado 11/4x1 Pol</v>
          </cell>
          <cell r="C1829" t="str">
            <v>UN</v>
          </cell>
          <cell r="D1829">
            <v>7.0438999999999998</v>
          </cell>
        </row>
        <row r="1830">
          <cell r="A1830" t="str">
            <v>001.26.01080</v>
          </cell>
          <cell r="B1830" t="str">
            <v>Fornecimento e Instalação de Luva De Redução De Ferro Galvanizado  1 1/4x3/4 Pol</v>
          </cell>
          <cell r="C1830" t="str">
            <v>UN</v>
          </cell>
          <cell r="D1830">
            <v>7.0438999999999998</v>
          </cell>
        </row>
        <row r="1831">
          <cell r="A1831" t="str">
            <v>001.26.01100</v>
          </cell>
          <cell r="B1831" t="str">
            <v>Fornecimento e Instalação de Luva De Redução De Ferro Galvanizado  1 1/4x1/2 Pol</v>
          </cell>
          <cell r="C1831" t="str">
            <v>UN</v>
          </cell>
          <cell r="D1831">
            <v>7.0438999999999998</v>
          </cell>
        </row>
        <row r="1832">
          <cell r="A1832" t="str">
            <v>001.26.01120</v>
          </cell>
          <cell r="B1832" t="str">
            <v>Fornecimento e Instalação de Luva De Redução De Ferro Galvanizado 1x3/4 Pol</v>
          </cell>
          <cell r="C1832" t="str">
            <v>UN</v>
          </cell>
          <cell r="D1832">
            <v>5.1750999999999996</v>
          </cell>
        </row>
        <row r="1833">
          <cell r="A1833" t="str">
            <v>001.26.01140</v>
          </cell>
          <cell r="B1833" t="str">
            <v>Fornecimento e Instalação de Luva De Redução De Ferro Galvanizado  1x1/2 Pol</v>
          </cell>
          <cell r="C1833" t="str">
            <v>UN</v>
          </cell>
          <cell r="D1833">
            <v>4.7751000000000001</v>
          </cell>
        </row>
        <row r="1834">
          <cell r="A1834" t="str">
            <v>001.26.01160</v>
          </cell>
          <cell r="B1834" t="str">
            <v>Fornecimento e Instalação de Luva De Redução De Ferro Galvanizado  3/4x1/2 Pol</v>
          </cell>
          <cell r="C1834" t="str">
            <v>UN</v>
          </cell>
          <cell r="D1834">
            <v>3.9750999999999999</v>
          </cell>
        </row>
        <row r="1835">
          <cell r="A1835" t="str">
            <v>001.26.01180</v>
          </cell>
          <cell r="B1835" t="str">
            <v>Fornecimento e Instalação de Cotov. De Ferro Galvanizado 90° 4 Pol</v>
          </cell>
          <cell r="C1835" t="str">
            <v>UN</v>
          </cell>
          <cell r="D1835">
            <v>50.440100000000001</v>
          </cell>
        </row>
        <row r="1836">
          <cell r="A1836" t="str">
            <v>001.26.01200</v>
          </cell>
          <cell r="B1836" t="str">
            <v>Fornecimento e Instalação de Cotov. De Ferro Galvanizado. 90° 3 Pol</v>
          </cell>
          <cell r="C1836" t="str">
            <v>UN</v>
          </cell>
          <cell r="D1836">
            <v>31.261399999999998</v>
          </cell>
        </row>
        <row r="1837">
          <cell r="A1837" t="str">
            <v>001.26.01220</v>
          </cell>
          <cell r="B1837" t="str">
            <v>Fornecimento e Instalação de Cotov. De Ferro Galvanizado 90° 2.5 Pol</v>
          </cell>
          <cell r="C1837" t="str">
            <v>UN</v>
          </cell>
          <cell r="D1837">
            <v>21.592600000000001</v>
          </cell>
        </row>
        <row r="1838">
          <cell r="A1838" t="str">
            <v>001.26.01240</v>
          </cell>
          <cell r="B1838" t="str">
            <v>Fornecimento e Instalação de Cotov. De Ferro Galvanizado 90° 2 Pol</v>
          </cell>
          <cell r="C1838" t="str">
            <v>UN</v>
          </cell>
          <cell r="D1838">
            <v>12.943899999999999</v>
          </cell>
        </row>
        <row r="1839">
          <cell r="A1839" t="str">
            <v>001.26.01260</v>
          </cell>
          <cell r="B1839" t="str">
            <v>Fornecimento e Instalação de Cotov. De Ferro Galvanizado 90° 1.5 Pol</v>
          </cell>
          <cell r="C1839" t="str">
            <v>UN</v>
          </cell>
          <cell r="D1839">
            <v>12.8439</v>
          </cell>
        </row>
        <row r="1840">
          <cell r="A1840" t="str">
            <v>001.26.01280</v>
          </cell>
          <cell r="B1840" t="str">
            <v>Fornecimento e Instalação de Cotov. De Ferro Galvanizado 90°  1 1/4 Pol</v>
          </cell>
          <cell r="C1840" t="str">
            <v>UN</v>
          </cell>
          <cell r="D1840">
            <v>10.023899999999999</v>
          </cell>
        </row>
        <row r="1841">
          <cell r="A1841" t="str">
            <v>001.26.01300</v>
          </cell>
          <cell r="B1841" t="str">
            <v>Fornecimento e Instalação de Cotov. De Ferro Galvanizado 90° 1 Pol</v>
          </cell>
          <cell r="C1841" t="str">
            <v>UN</v>
          </cell>
          <cell r="D1841">
            <v>6.6851000000000003</v>
          </cell>
        </row>
        <row r="1842">
          <cell r="A1842" t="str">
            <v>001.26.01320</v>
          </cell>
          <cell r="B1842" t="str">
            <v>Fornecimento e Instalação de Cotov. De Ferro Galvanizado 90°  3/4 Pol</v>
          </cell>
          <cell r="C1842" t="str">
            <v>UN</v>
          </cell>
          <cell r="D1842">
            <v>4.0850999999999997</v>
          </cell>
        </row>
        <row r="1843">
          <cell r="A1843" t="str">
            <v>001.26.01340</v>
          </cell>
          <cell r="B1843" t="str">
            <v>Fornecimento e Instalação de Cotov. De Ferro Galvanizado 90° 1/2 Pol</v>
          </cell>
          <cell r="C1843" t="str">
            <v>UN</v>
          </cell>
          <cell r="D1843">
            <v>3.5651000000000002</v>
          </cell>
        </row>
        <row r="1844">
          <cell r="A1844" t="str">
            <v>001.26.01360</v>
          </cell>
          <cell r="B1844" t="str">
            <v>Fornecimento e Instalação de Tee De Ferro Galvanizado 4 Pol</v>
          </cell>
          <cell r="C1844" t="str">
            <v>UN</v>
          </cell>
          <cell r="D1844">
            <v>54.587699999999998</v>
          </cell>
        </row>
        <row r="1845">
          <cell r="A1845" t="str">
            <v>001.26.01380</v>
          </cell>
          <cell r="B1845" t="str">
            <v>Fornecimento e Instalação de Tee De Ferro Galvanizado 3 Pol</v>
          </cell>
          <cell r="C1845" t="str">
            <v>UN</v>
          </cell>
          <cell r="D1845">
            <v>39.718899999999998</v>
          </cell>
        </row>
        <row r="1846">
          <cell r="A1846" t="str">
            <v>001.26.01400</v>
          </cell>
          <cell r="B1846" t="str">
            <v>Fornecimento e Instalação de Tee De Ferro Galvanizado 2.5 Pol</v>
          </cell>
          <cell r="C1846" t="str">
            <v>UN</v>
          </cell>
          <cell r="D1846">
            <v>30.2501</v>
          </cell>
        </row>
        <row r="1847">
          <cell r="A1847" t="str">
            <v>001.26.01420</v>
          </cell>
          <cell r="B1847" t="str">
            <v>Fornecimento e Instalação de Tee De Ferro Galvanizado 2 Pol</v>
          </cell>
          <cell r="C1847" t="str">
            <v>UN</v>
          </cell>
          <cell r="D1847">
            <v>17.303000000000001</v>
          </cell>
        </row>
        <row r="1848">
          <cell r="A1848" t="str">
            <v>001.26.01440</v>
          </cell>
          <cell r="B1848" t="str">
            <v>Fornecimento e Instalação de Tee De Ferro Galvanizado 1.5 Pol</v>
          </cell>
          <cell r="C1848" t="str">
            <v>UN</v>
          </cell>
          <cell r="D1848">
            <v>11.8314</v>
          </cell>
        </row>
        <row r="1849">
          <cell r="A1849" t="str">
            <v>001.26.01460</v>
          </cell>
          <cell r="B1849" t="str">
            <v>Fornecimento e Instalação de Tee De Ferro Galvanizado 1 1/4 Pol</v>
          </cell>
          <cell r="C1849" t="str">
            <v>UN</v>
          </cell>
          <cell r="D1849">
            <v>10.6814</v>
          </cell>
        </row>
        <row r="1850">
          <cell r="A1850" t="str">
            <v>001.26.01480</v>
          </cell>
          <cell r="B1850" t="str">
            <v>Fornecimento e Instalação de Tee De Ferro Galvanizado 1 Pol</v>
          </cell>
          <cell r="C1850" t="str">
            <v>UN</v>
          </cell>
          <cell r="D1850">
            <v>7.5625999999999998</v>
          </cell>
        </row>
        <row r="1851">
          <cell r="A1851" t="str">
            <v>001.26.01500</v>
          </cell>
          <cell r="B1851" t="str">
            <v>Fornecimento e Instalação de Tee De Ferro Galvanizado 3/4 Pol</v>
          </cell>
          <cell r="C1851" t="str">
            <v>UN</v>
          </cell>
          <cell r="D1851">
            <v>5.5125999999999999</v>
          </cell>
        </row>
        <row r="1852">
          <cell r="A1852" t="str">
            <v>001.26.01520</v>
          </cell>
          <cell r="B1852" t="str">
            <v>Fornecimento e Instalação de Tee De Ferro Galvanizado 1/2 Pol</v>
          </cell>
          <cell r="C1852" t="str">
            <v>UN</v>
          </cell>
          <cell r="D1852">
            <v>4.1525999999999996</v>
          </cell>
        </row>
        <row r="1853">
          <cell r="A1853" t="str">
            <v>001.26.01540</v>
          </cell>
          <cell r="B1853" t="str">
            <v>Fornecimento e Instalação de Tee Redução De Ferro Galvanizado 4x3 Pol</v>
          </cell>
          <cell r="C1853" t="str">
            <v>UN</v>
          </cell>
          <cell r="D1853">
            <v>90.187700000000007</v>
          </cell>
        </row>
        <row r="1854">
          <cell r="A1854" t="str">
            <v>001.26.01560</v>
          </cell>
          <cell r="B1854" t="str">
            <v>Fornecimento e Instalação de Tee Redução De Ferro Galvanizado 4x2 Pol</v>
          </cell>
          <cell r="C1854" t="str">
            <v>UN</v>
          </cell>
          <cell r="D1854">
            <v>90.187700000000007</v>
          </cell>
        </row>
        <row r="1855">
          <cell r="A1855" t="str">
            <v>001.26.01580</v>
          </cell>
          <cell r="B1855" t="str">
            <v>Fornecimento e Instalação de Tee Redução De Ferro Galvanizado 3x2.5 Pol</v>
          </cell>
          <cell r="C1855" t="str">
            <v>UN</v>
          </cell>
          <cell r="D1855">
            <v>49.218899999999998</v>
          </cell>
        </row>
        <row r="1856">
          <cell r="A1856" t="str">
            <v>001.26.01600</v>
          </cell>
          <cell r="B1856" t="str">
            <v>Fornecimento e Instalação de Tee Redução De Ferro Galvanizado 3x2 Pol</v>
          </cell>
          <cell r="C1856" t="str">
            <v>UN</v>
          </cell>
          <cell r="D1856">
            <v>31.6189</v>
          </cell>
        </row>
        <row r="1857">
          <cell r="A1857" t="str">
            <v>001.26.01620</v>
          </cell>
          <cell r="B1857" t="str">
            <v>Fornecimento e Instalação de Tee Redução De Ferro Galvanizado 3x1.5 Pol</v>
          </cell>
          <cell r="C1857" t="str">
            <v>UN</v>
          </cell>
          <cell r="D1857">
            <v>31.6189</v>
          </cell>
        </row>
        <row r="1858">
          <cell r="A1858" t="str">
            <v>001.26.01640</v>
          </cell>
          <cell r="B1858" t="str">
            <v>Fornecimento e Instalação de Tee Redução De Ferro Galvanizado 2.5x2 Pol</v>
          </cell>
          <cell r="C1858" t="str">
            <v>UN</v>
          </cell>
          <cell r="D1858">
            <v>38.190100000000001</v>
          </cell>
        </row>
        <row r="1859">
          <cell r="A1859" t="str">
            <v>001.26.01660</v>
          </cell>
          <cell r="B1859" t="str">
            <v>Fornecimento e Instalação de Tee Redução De Ferro Galvanizado 2.5x1 1/4 Pol</v>
          </cell>
          <cell r="C1859" t="str">
            <v>UN</v>
          </cell>
          <cell r="D1859">
            <v>26.2501</v>
          </cell>
        </row>
        <row r="1860">
          <cell r="A1860" t="str">
            <v>001.26.01680</v>
          </cell>
          <cell r="B1860" t="str">
            <v>Fornecimento e Instalação de Tee Redução De Ferro Galvanizado 2x11/2pol</v>
          </cell>
          <cell r="C1860" t="str">
            <v>UN</v>
          </cell>
          <cell r="D1860">
            <v>14.700100000000001</v>
          </cell>
        </row>
        <row r="1861">
          <cell r="A1861" t="str">
            <v>001.26.01700</v>
          </cell>
          <cell r="B1861" t="str">
            <v>Fornecimento e Instalação de Tee Redução De Ferro Galvanizado 2x11/4pol</v>
          </cell>
          <cell r="C1861" t="str">
            <v>UN</v>
          </cell>
          <cell r="D1861">
            <v>17.700099999999999</v>
          </cell>
        </row>
        <row r="1862">
          <cell r="A1862" t="str">
            <v>001.26.01720</v>
          </cell>
          <cell r="B1862" t="str">
            <v>Fornecimento e Instalação de Tee Redução De Ferro Galvanizado 2x1 Pol</v>
          </cell>
          <cell r="C1862" t="str">
            <v>UN</v>
          </cell>
          <cell r="D1862">
            <v>13.7814</v>
          </cell>
        </row>
        <row r="1863">
          <cell r="A1863" t="str">
            <v>001.26.01740</v>
          </cell>
          <cell r="B1863" t="str">
            <v>Fornecimento e Instalação de Tee Redução De Ferro Galvanizado 1.5 X 1.1/4 Pol</v>
          </cell>
          <cell r="C1863" t="str">
            <v>UN</v>
          </cell>
          <cell r="D1863">
            <v>9.8513999999999999</v>
          </cell>
        </row>
        <row r="1864">
          <cell r="A1864" t="str">
            <v>001.26.01760</v>
          </cell>
          <cell r="B1864" t="str">
            <v>Fornecimento e Instalação de Tee Redução De Ferro Galvanizado 1.5 X 1 Pol</v>
          </cell>
          <cell r="C1864" t="str">
            <v>UN</v>
          </cell>
          <cell r="D1864">
            <v>14.1014</v>
          </cell>
        </row>
        <row r="1865">
          <cell r="A1865" t="str">
            <v>001.26.01780</v>
          </cell>
          <cell r="B1865" t="str">
            <v>Fornecimento e Instalação de Tee Redução De Ferro Galvanizado 1.5x3/4 Pol</v>
          </cell>
          <cell r="C1865" t="str">
            <v>UN</v>
          </cell>
          <cell r="D1865">
            <v>10.571400000000001</v>
          </cell>
        </row>
        <row r="1866">
          <cell r="A1866" t="str">
            <v>001.26.01800</v>
          </cell>
          <cell r="B1866" t="str">
            <v>Fornecimento e Instalação de Tee Redução De Ferro Galvanizado 1 1/4x1 Pol</v>
          </cell>
          <cell r="C1866" t="str">
            <v>UN</v>
          </cell>
          <cell r="D1866">
            <v>9.4814000000000007</v>
          </cell>
        </row>
        <row r="1867">
          <cell r="A1867" t="str">
            <v>001.26.01820</v>
          </cell>
          <cell r="B1867" t="str">
            <v>Fornecimento e Instalação de Tee Redução De Ferro Galvanizado 1 1/4x3/4 Pol</v>
          </cell>
          <cell r="C1867" t="str">
            <v>UN</v>
          </cell>
          <cell r="D1867">
            <v>9.4814000000000007</v>
          </cell>
        </row>
        <row r="1868">
          <cell r="A1868" t="str">
            <v>001.26.01840</v>
          </cell>
          <cell r="B1868" t="str">
            <v>Fornecimento e Instalação de Tee Redução De Ferro Galvanizado 1 1/4x1/2 Pol</v>
          </cell>
          <cell r="C1868" t="str">
            <v>UN</v>
          </cell>
          <cell r="D1868">
            <v>8.5814000000000004</v>
          </cell>
        </row>
        <row r="1869">
          <cell r="A1869" t="str">
            <v>001.26.01860</v>
          </cell>
          <cell r="B1869" t="str">
            <v>Fornecimento e Instalação de Tee Redução De Ferro Galvanizado 1x3/4 Pol</v>
          </cell>
          <cell r="C1869" t="str">
            <v>UN</v>
          </cell>
          <cell r="D1869">
            <v>5.8525999999999998</v>
          </cell>
        </row>
        <row r="1870">
          <cell r="A1870" t="str">
            <v>001.26.01880</v>
          </cell>
          <cell r="B1870" t="str">
            <v>Fornecimento e Instalação de Tee Redução De Ferro Galvanizado 1x1/2 Pol</v>
          </cell>
          <cell r="C1870" t="str">
            <v>UN</v>
          </cell>
          <cell r="D1870">
            <v>8.6026000000000007</v>
          </cell>
        </row>
        <row r="1871">
          <cell r="A1871" t="str">
            <v>001.26.01900</v>
          </cell>
          <cell r="B1871" t="str">
            <v>Fornecimento e Instalação de Tee Redução De Ferro Galvanizado 3/4x1/2 Pol</v>
          </cell>
          <cell r="C1871" t="str">
            <v>UN</v>
          </cell>
          <cell r="D1871">
            <v>4.4526000000000003</v>
          </cell>
        </row>
        <row r="1872">
          <cell r="A1872" t="str">
            <v>001.26.01920</v>
          </cell>
          <cell r="B1872" t="str">
            <v>Fornecimento e Instalação de Luva Simples De Ferro Galvanizado 4 Pol</v>
          </cell>
          <cell r="C1872" t="str">
            <v>UN</v>
          </cell>
          <cell r="D1872">
            <v>33.700099999999999</v>
          </cell>
        </row>
        <row r="1873">
          <cell r="A1873" t="str">
            <v>001.26.01940</v>
          </cell>
          <cell r="B1873" t="str">
            <v>Fornecimento e Instalação de Luva Simples De Ferro Galvanizado 3 Pol</v>
          </cell>
          <cell r="C1873" t="str">
            <v>UN</v>
          </cell>
          <cell r="D1873">
            <v>26.1814</v>
          </cell>
        </row>
        <row r="1874">
          <cell r="A1874" t="str">
            <v>001.26.01960</v>
          </cell>
          <cell r="B1874" t="str">
            <v>Fornecimento e Instalação de Luva Simples De Ferro Galvanizado 2.5 Pol</v>
          </cell>
          <cell r="C1874" t="str">
            <v>UN</v>
          </cell>
          <cell r="D1874">
            <v>18.3126</v>
          </cell>
        </row>
        <row r="1875">
          <cell r="A1875" t="str">
            <v>001.26.01980</v>
          </cell>
          <cell r="B1875" t="str">
            <v>Fornecimento e Instalação de Luva Simples De Ferro Galvanizado 2 Pol</v>
          </cell>
          <cell r="C1875" t="str">
            <v>UN</v>
          </cell>
          <cell r="D1875">
            <v>10.443899999999999</v>
          </cell>
        </row>
        <row r="1876">
          <cell r="A1876" t="str">
            <v>001.26.02000</v>
          </cell>
          <cell r="B1876" t="str">
            <v>Fornecimento e Instalação de Luva Simples De Ferro Galvanizado 1.5 Pol</v>
          </cell>
          <cell r="C1876" t="str">
            <v>UN</v>
          </cell>
          <cell r="D1876">
            <v>7.8438999999999997</v>
          </cell>
        </row>
        <row r="1877">
          <cell r="A1877" t="str">
            <v>001.26.02020</v>
          </cell>
          <cell r="B1877" t="str">
            <v>Fornecimento e Instalação de Luva Simples De Ferro Galvanizado 1 1/4/Pol</v>
          </cell>
          <cell r="C1877" t="str">
            <v>UN</v>
          </cell>
          <cell r="D1877">
            <v>6.2938999999999998</v>
          </cell>
        </row>
        <row r="1878">
          <cell r="A1878" t="str">
            <v>001.26.02040</v>
          </cell>
          <cell r="B1878" t="str">
            <v>Fornecimento e Instalação de Luva Simples De Ferro Galvanizado 1 Pol</v>
          </cell>
          <cell r="C1878" t="str">
            <v>UN</v>
          </cell>
          <cell r="D1878">
            <v>5.0251000000000001</v>
          </cell>
        </row>
        <row r="1879">
          <cell r="A1879" t="str">
            <v>001.26.02060</v>
          </cell>
          <cell r="B1879" t="str">
            <v>Fornecimento e Instalação de Luva Simples De Ferro Galvanizado 3/4 Pol</v>
          </cell>
          <cell r="C1879" t="str">
            <v>UN</v>
          </cell>
          <cell r="D1879">
            <v>3.8250999999999999</v>
          </cell>
        </row>
        <row r="1880">
          <cell r="A1880" t="str">
            <v>001.26.02080</v>
          </cell>
          <cell r="B1880" t="str">
            <v>Fornecimento e Instalação de Luva Simples De Ferro Galvanizado 1/2 Pol</v>
          </cell>
          <cell r="C1880" t="str">
            <v>UN</v>
          </cell>
          <cell r="D1880">
            <v>3.1251000000000002</v>
          </cell>
        </row>
        <row r="1881">
          <cell r="A1881" t="str">
            <v>001.26.02100</v>
          </cell>
          <cell r="B1881" t="str">
            <v>Fornecimento e Instalação de União Assento Plano De Ferro Galvanizado 4 Pol</v>
          </cell>
          <cell r="C1881" t="str">
            <v>UN</v>
          </cell>
          <cell r="D1881">
            <v>56.250100000000003</v>
          </cell>
        </row>
        <row r="1882">
          <cell r="A1882" t="str">
            <v>001.26.02120</v>
          </cell>
          <cell r="B1882" t="str">
            <v>Fornecimento e Instalação de União Assento Plano De Ferro Galvanizado 3 Pol</v>
          </cell>
          <cell r="C1882" t="str">
            <v>UN</v>
          </cell>
          <cell r="D1882">
            <v>45.781399999999998</v>
          </cell>
        </row>
        <row r="1883">
          <cell r="A1883" t="str">
            <v>001.26.02140</v>
          </cell>
          <cell r="B1883" t="str">
            <v>Fornecimento e Instalação de União Assento Plano De Ferro Galvanizado 2.5 Pol</v>
          </cell>
          <cell r="C1883" t="str">
            <v>UN</v>
          </cell>
          <cell r="D1883">
            <v>37.231400000000001</v>
          </cell>
        </row>
        <row r="1884">
          <cell r="A1884" t="str">
            <v>001.26.02160</v>
          </cell>
          <cell r="B1884" t="str">
            <v>Fornecimento e Instalação de União Assento Plano De Ferro Galvanizado 2 Pol</v>
          </cell>
          <cell r="C1884" t="str">
            <v>UN</v>
          </cell>
          <cell r="D1884">
            <v>26.3126</v>
          </cell>
        </row>
        <row r="1885">
          <cell r="A1885" t="str">
            <v>001.26.02180</v>
          </cell>
          <cell r="B1885" t="str">
            <v>Fornecimento e Instalação de União Assento Plano De Ferro Galvanizado 1.5 Pol</v>
          </cell>
          <cell r="C1885" t="str">
            <v>UN</v>
          </cell>
          <cell r="D1885">
            <v>18.712599999999998</v>
          </cell>
        </row>
        <row r="1886">
          <cell r="A1886" t="str">
            <v>001.26.02200</v>
          </cell>
          <cell r="B1886" t="str">
            <v>Fornecimento e Instalação de União Assento Plano De Ferro Galvanizado 1 1/4 Pol</v>
          </cell>
          <cell r="C1886" t="str">
            <v>UN</v>
          </cell>
          <cell r="D1886">
            <v>15.7126</v>
          </cell>
        </row>
        <row r="1887">
          <cell r="A1887" t="str">
            <v>001.26.02220</v>
          </cell>
          <cell r="B1887" t="str">
            <v>Fornecimento e Instalação de União Assento Plano De Ferro Galvanizado 1 Pol</v>
          </cell>
          <cell r="C1887" t="str">
            <v>UN</v>
          </cell>
          <cell r="D1887">
            <v>10.8439</v>
          </cell>
        </row>
        <row r="1888">
          <cell r="A1888" t="str">
            <v>001.26.02240</v>
          </cell>
          <cell r="B1888" t="str">
            <v>Fornecimento e Instalação de União Assento Plano De Ferro Galvanizado 3/4 Pol</v>
          </cell>
          <cell r="C1888" t="str">
            <v>UN</v>
          </cell>
          <cell r="D1888">
            <v>10.2439</v>
          </cell>
        </row>
        <row r="1889">
          <cell r="A1889" t="str">
            <v>001.26.02260</v>
          </cell>
          <cell r="B1889" t="str">
            <v>Fornecimento e Instalação de União Assento Plano De Ferro Galvanizado 1/2 Pol</v>
          </cell>
          <cell r="C1889" t="str">
            <v>UN</v>
          </cell>
          <cell r="D1889">
            <v>7.8438999999999997</v>
          </cell>
        </row>
        <row r="1890">
          <cell r="A1890" t="str">
            <v>001.26.02280</v>
          </cell>
          <cell r="B1890" t="str">
            <v>Fornecimento e Instalação de Flanges C/Sextavados De Ferro Galvanizado 4 Pol</v>
          </cell>
          <cell r="C1890" t="str">
            <v>UN</v>
          </cell>
          <cell r="D1890">
            <v>44.067399999999999</v>
          </cell>
        </row>
        <row r="1891">
          <cell r="A1891" t="str">
            <v>001.26.02300</v>
          </cell>
          <cell r="B1891" t="str">
            <v>Fornecimento e Instalação de Flanges C/Sextavados De Ferro Galvanizado 3 Pol</v>
          </cell>
          <cell r="C1891" t="str">
            <v>UN</v>
          </cell>
          <cell r="D1891">
            <v>34.680100000000003</v>
          </cell>
        </row>
        <row r="1892">
          <cell r="A1892" t="str">
            <v>001.26.02320</v>
          </cell>
          <cell r="B1892" t="str">
            <v>Fornecimento e Instalação de Flanges C/Sextavados De Ferro Galvanizado  2.5 Pol</v>
          </cell>
          <cell r="C1892" t="str">
            <v>UN</v>
          </cell>
          <cell r="D1892">
            <v>23.7514</v>
          </cell>
        </row>
        <row r="1893">
          <cell r="A1893" t="str">
            <v>001.26.02340</v>
          </cell>
          <cell r="B1893" t="str">
            <v>Fornecimento e Instalação de Flanges C/Sextavados De Ferro Galvanizado 2 Pol</v>
          </cell>
          <cell r="C1893" t="str">
            <v>UN</v>
          </cell>
          <cell r="D1893">
            <v>17.262599999999999</v>
          </cell>
        </row>
        <row r="1894">
          <cell r="A1894" t="str">
            <v>001.26.02360</v>
          </cell>
          <cell r="B1894" t="str">
            <v>Fornecimento e Instalação de Flanges C/Sextavados De Ferro Galvanizado 1.5 Pol</v>
          </cell>
          <cell r="C1894" t="str">
            <v>UN</v>
          </cell>
          <cell r="D1894">
            <v>7.2938999999999998</v>
          </cell>
        </row>
        <row r="1895">
          <cell r="A1895" t="str">
            <v>001.26.02380</v>
          </cell>
          <cell r="B1895" t="str">
            <v>Fornecimento e Instalação de Flanges C/Sextavados De Ferro Galvanizado 1 1/4 Pol</v>
          </cell>
          <cell r="C1895" t="str">
            <v>UN</v>
          </cell>
          <cell r="D1895">
            <v>6.5438999999999998</v>
          </cell>
        </row>
        <row r="1896">
          <cell r="A1896" t="str">
            <v>001.26.02400</v>
          </cell>
          <cell r="B1896" t="str">
            <v>Fornecimento e Instalação de Flanges C/Sextavados De  Ferro Galvanizado 1 Pol</v>
          </cell>
          <cell r="C1896" t="str">
            <v>UN</v>
          </cell>
          <cell r="D1896">
            <v>5.6750999999999996</v>
          </cell>
        </row>
        <row r="1897">
          <cell r="A1897" t="str">
            <v>001.26.02420</v>
          </cell>
          <cell r="B1897" t="str">
            <v>Fornecimento e Instalação de Flanges C/Sextavados De Ferro Galvanizado  3/4 Pol</v>
          </cell>
          <cell r="C1897" t="str">
            <v>UN</v>
          </cell>
          <cell r="D1897">
            <v>7.0050999999999997</v>
          </cell>
        </row>
        <row r="1898">
          <cell r="A1898" t="str">
            <v>001.26.02440</v>
          </cell>
          <cell r="B1898" t="str">
            <v>Fornecimento e Instalação de Flanges C/Sextavados De Ferro Galvanizado 1/2 Pol</v>
          </cell>
          <cell r="C1898" t="str">
            <v>UN</v>
          </cell>
          <cell r="D1898">
            <v>6.0450999999999997</v>
          </cell>
        </row>
        <row r="1899">
          <cell r="A1899" t="str">
            <v>001.26.02460</v>
          </cell>
          <cell r="B1899" t="str">
            <v>Fornecimento e Instalação de Niples Duplos De Ferro Galvanizado 4 Pol</v>
          </cell>
          <cell r="C1899" t="str">
            <v>UN</v>
          </cell>
          <cell r="D1899">
            <v>35.250100000000003</v>
          </cell>
        </row>
        <row r="1900">
          <cell r="A1900" t="str">
            <v>001.26.02480</v>
          </cell>
          <cell r="B1900" t="str">
            <v>Fornecimento e Instalação de Niples Duplos De Ferro Galvanizado 3 Pol</v>
          </cell>
          <cell r="C1900" t="str">
            <v>UN</v>
          </cell>
          <cell r="D1900">
            <v>19.581399999999999</v>
          </cell>
        </row>
        <row r="1901">
          <cell r="A1901" t="str">
            <v>001.26.02500</v>
          </cell>
          <cell r="B1901" t="str">
            <v>Fornecimento e Instalação de Niples Duplos De Ferro Galvanizado 2.5 Pol</v>
          </cell>
          <cell r="C1901" t="str">
            <v>UN</v>
          </cell>
          <cell r="D1901">
            <v>13.762600000000001</v>
          </cell>
        </row>
        <row r="1902">
          <cell r="A1902" t="str">
            <v>001.26.02520</v>
          </cell>
          <cell r="B1902" t="str">
            <v>Fornecimento e Instalação de Niples Duplos De Ferro Galvanizado 2 Pol</v>
          </cell>
          <cell r="C1902" t="str">
            <v>UN</v>
          </cell>
          <cell r="D1902">
            <v>10.943899999999999</v>
          </cell>
        </row>
        <row r="1903">
          <cell r="A1903" t="str">
            <v>001.26.02540</v>
          </cell>
          <cell r="B1903" t="str">
            <v>Fornecimento e Instalação de Niples Duplos De Ferro Galvanizado 1.5 Pol</v>
          </cell>
          <cell r="C1903" t="str">
            <v>UN</v>
          </cell>
          <cell r="D1903">
            <v>6.2938999999999998</v>
          </cell>
        </row>
        <row r="1904">
          <cell r="A1904" t="str">
            <v>001.26.02560</v>
          </cell>
          <cell r="B1904" t="str">
            <v>Fornecimento e Instalação de Niples Duplos De Ferro Galvanizado 1 1/4 Pol</v>
          </cell>
          <cell r="C1904" t="str">
            <v>UN</v>
          </cell>
          <cell r="D1904">
            <v>5.8438999999999997</v>
          </cell>
        </row>
        <row r="1905">
          <cell r="A1905" t="str">
            <v>001.26.02580</v>
          </cell>
          <cell r="B1905" t="str">
            <v>Fornecimento e Instalação de Niples Duplos De Ferro Galvanizado 1 Pol</v>
          </cell>
          <cell r="C1905" t="str">
            <v>UN</v>
          </cell>
          <cell r="D1905">
            <v>4.4751000000000003</v>
          </cell>
        </row>
        <row r="1906">
          <cell r="A1906" t="str">
            <v>001.26.02600</v>
          </cell>
          <cell r="B1906" t="str">
            <v>Fornecimento e Instalação de Niples Duplos De Ferro Galvanizado 3/4 Pol</v>
          </cell>
          <cell r="C1906" t="str">
            <v>UN</v>
          </cell>
          <cell r="D1906">
            <v>3.4251</v>
          </cell>
        </row>
        <row r="1907">
          <cell r="A1907" t="str">
            <v>001.26.02620</v>
          </cell>
          <cell r="B1907" t="str">
            <v>Fornecimento e Instalação de Niples Duplos De Ferro Galvanizado 1/2 Pol</v>
          </cell>
          <cell r="C1907" t="str">
            <v>UN</v>
          </cell>
          <cell r="D1907">
            <v>2.9750999999999999</v>
          </cell>
        </row>
        <row r="1908">
          <cell r="A1908" t="str">
            <v>001.26.02640</v>
          </cell>
          <cell r="B1908" t="str">
            <v>Fornecimento e Instalação de Tampão Ou Cap De Ferro Galvanizado 4 Pol</v>
          </cell>
          <cell r="C1908" t="str">
            <v>UN</v>
          </cell>
          <cell r="D1908">
            <v>23.1814</v>
          </cell>
        </row>
        <row r="1909">
          <cell r="A1909" t="str">
            <v>001.26.02660</v>
          </cell>
          <cell r="B1909" t="str">
            <v>Fornecimento e Instalação de Tampão Ou Cap De Ferro Galvanizado 3 Pol</v>
          </cell>
          <cell r="C1909" t="str">
            <v>UN</v>
          </cell>
          <cell r="D1909">
            <v>16.512599999999999</v>
          </cell>
        </row>
        <row r="1910">
          <cell r="A1910" t="str">
            <v>001.26.02680</v>
          </cell>
          <cell r="B1910" t="str">
            <v>Fornecimento e Instalação de Tampão Ou Cap De Ferro Galvanizado 2.5 Pol</v>
          </cell>
          <cell r="C1910" t="str">
            <v>UN</v>
          </cell>
          <cell r="D1910">
            <v>9.4438999999999993</v>
          </cell>
        </row>
        <row r="1911">
          <cell r="A1911" t="str">
            <v>001.26.02700</v>
          </cell>
          <cell r="B1911" t="str">
            <v>Fornecimento e Instalação de Tampão Ou Cap De Ferro Galvanizado 2 Pol</v>
          </cell>
          <cell r="C1911" t="str">
            <v>UN</v>
          </cell>
          <cell r="D1911">
            <v>7.0251000000000001</v>
          </cell>
        </row>
        <row r="1912">
          <cell r="A1912" t="str">
            <v>001.26.02720</v>
          </cell>
          <cell r="B1912" t="str">
            <v>Fornecimento e Instalação de Tampão Ou Cap De Ferro Galvanizado 1.5 Pol</v>
          </cell>
          <cell r="C1912" t="str">
            <v>UN</v>
          </cell>
          <cell r="D1912">
            <v>5.4751000000000003</v>
          </cell>
        </row>
        <row r="1913">
          <cell r="A1913" t="str">
            <v>001.26.02740</v>
          </cell>
          <cell r="B1913" t="str">
            <v>Fornecimento e Instalação de Tampão Ou Cap De Ferro Galvanizado 1 1/4 Pol</v>
          </cell>
          <cell r="C1913" t="str">
            <v>UN</v>
          </cell>
          <cell r="D1913">
            <v>5.5251000000000001</v>
          </cell>
        </row>
        <row r="1914">
          <cell r="A1914" t="str">
            <v>001.26.02760</v>
          </cell>
          <cell r="B1914" t="str">
            <v>Fornecimento e Instalação de Tampão Ou Cap De Ferro Galvanizado 1 Pol</v>
          </cell>
          <cell r="C1914" t="str">
            <v>UN</v>
          </cell>
          <cell r="D1914">
            <v>3.6063000000000001</v>
          </cell>
        </row>
        <row r="1915">
          <cell r="A1915" t="str">
            <v>001.26.02780</v>
          </cell>
          <cell r="B1915" t="str">
            <v>Fornecimento e Instalação de Tampão Ou Cap De Ferro Galvanizado 3/4 Pol</v>
          </cell>
          <cell r="C1915" t="str">
            <v>UN</v>
          </cell>
          <cell r="D1915">
            <v>2.7363</v>
          </cell>
        </row>
        <row r="1916">
          <cell r="A1916" t="str">
            <v>001.26.02800</v>
          </cell>
          <cell r="B1916" t="str">
            <v>Fornecimento e Instalação de Tampão Ou Cap De Ferro Galvanizado 1/2 Pol</v>
          </cell>
          <cell r="C1916" t="str">
            <v>UN</v>
          </cell>
          <cell r="D1916">
            <v>2.5063</v>
          </cell>
        </row>
        <row r="1917">
          <cell r="A1917" t="str">
            <v>001.27</v>
          </cell>
          <cell r="B1917" t="str">
            <v>INSTALAÇÕES HIDRÁULICAS - VÁLVULAS E REGISTROS</v>
          </cell>
          <cell r="D1917">
            <v>3047.9119999999998</v>
          </cell>
        </row>
        <row r="1918">
          <cell r="A1918" t="str">
            <v>001.27.00020</v>
          </cell>
          <cell r="B1918" t="str">
            <v>Registro de gaveta em acabamento bruto (amarelo) s/ canopla n.1502 4 pol</v>
          </cell>
          <cell r="C1918" t="str">
            <v>UN</v>
          </cell>
          <cell r="D1918">
            <v>266.3886</v>
          </cell>
        </row>
        <row r="1919">
          <cell r="A1919" t="str">
            <v>001.27.00040</v>
          </cell>
          <cell r="B1919" t="str">
            <v>Registro de gaveta em acabamento bruto (amarelo) s/ canopla n.1502 3 pol</v>
          </cell>
          <cell r="C1919" t="str">
            <v>UN</v>
          </cell>
          <cell r="D1919">
            <v>160.45590000000001</v>
          </cell>
        </row>
        <row r="1920">
          <cell r="A1920" t="str">
            <v>001.27.00060</v>
          </cell>
          <cell r="B1920" t="str">
            <v>Registro de gaveta em acabamento bruto (amarelo) s/ canopla n.1502 2 1/2 pol</v>
          </cell>
          <cell r="C1920" t="str">
            <v>UN</v>
          </cell>
          <cell r="D1920">
            <v>144.72550000000001</v>
          </cell>
        </row>
        <row r="1921">
          <cell r="A1921" t="str">
            <v>001.27.00080</v>
          </cell>
          <cell r="B1921" t="str">
            <v>Registro de gaveta em acabamento bruto (amarelo) s/ canopla n.1502 2 pol</v>
          </cell>
          <cell r="C1921" t="str">
            <v>UN</v>
          </cell>
          <cell r="D1921">
            <v>50.418700000000001</v>
          </cell>
        </row>
        <row r="1922">
          <cell r="A1922" t="str">
            <v>001.27.00100</v>
          </cell>
          <cell r="B1922" t="str">
            <v>Registro de gaveta em acabamento bruto (amarelo) s/ canopla n.1502 1 1/2 pol</v>
          </cell>
          <cell r="C1922" t="str">
            <v>UN</v>
          </cell>
          <cell r="D1922">
            <v>33.988300000000002</v>
          </cell>
        </row>
        <row r="1923">
          <cell r="A1923" t="str">
            <v>001.27.00120</v>
          </cell>
          <cell r="B1923" t="str">
            <v>Registro de gaveta em acabamento bruto (amarelo) s/ canopla n.1502 1 1/4 pol</v>
          </cell>
          <cell r="C1923" t="str">
            <v>UN</v>
          </cell>
          <cell r="D1923">
            <v>29.117899999999999</v>
          </cell>
        </row>
        <row r="1924">
          <cell r="A1924" t="str">
            <v>001.27.00140</v>
          </cell>
          <cell r="B1924" t="str">
            <v>Registro de gaveta em acabamento bruto (amarelo) s/ canopla n.1502 1 pol</v>
          </cell>
          <cell r="C1924" t="str">
            <v>UN</v>
          </cell>
          <cell r="D1924">
            <v>21.979900000000001</v>
          </cell>
        </row>
        <row r="1925">
          <cell r="A1925" t="str">
            <v>001.27.00160</v>
          </cell>
          <cell r="B1925" t="str">
            <v>Registro de gaveta em acabamento bruto (amarelo) s/ canopla n.1502 3/4 pol</v>
          </cell>
          <cell r="C1925" t="str">
            <v>UN</v>
          </cell>
          <cell r="D1925">
            <v>16.5091</v>
          </cell>
        </row>
        <row r="1926">
          <cell r="A1926" t="str">
            <v>001.27.00180</v>
          </cell>
          <cell r="B1926" t="str">
            <v>Registro de gaveta em acabamento bruto (amarelo) s/ canopla n.1502 1/2 pol</v>
          </cell>
          <cell r="C1926" t="str">
            <v>UN</v>
          </cell>
          <cell r="D1926">
            <v>30.7287</v>
          </cell>
        </row>
        <row r="1927">
          <cell r="A1927" t="str">
            <v>001.27.00200</v>
          </cell>
          <cell r="B1927" t="str">
            <v>Registro de gaveta cromado linha gemini embutir c/ canopla mod 44 n. 1509 deca 1 1/4 pol</v>
          </cell>
          <cell r="C1927" t="str">
            <v>UN</v>
          </cell>
          <cell r="D1927">
            <v>57.767899999999997</v>
          </cell>
        </row>
        <row r="1928">
          <cell r="A1928" t="str">
            <v>001.27.00220</v>
          </cell>
          <cell r="B1928" t="str">
            <v>Registro de gaveta cromado linha gemini embutir c/ canopla mod 44 n. 1509 deca 1  pol</v>
          </cell>
          <cell r="C1928" t="str">
            <v>UN</v>
          </cell>
          <cell r="D1928">
            <v>47.5899</v>
          </cell>
        </row>
        <row r="1929">
          <cell r="A1929" t="str">
            <v>001.27.00240</v>
          </cell>
          <cell r="B1929" t="str">
            <v>Registro de gaveta cromado linha gemini embutir c/ canopla mod 44 n. 1509 deca 3/4 pol</v>
          </cell>
          <cell r="C1929" t="str">
            <v>UN</v>
          </cell>
          <cell r="D1929">
            <v>41.979100000000003</v>
          </cell>
        </row>
        <row r="1930">
          <cell r="A1930" t="str">
            <v>001.27.00260</v>
          </cell>
          <cell r="B1930" t="str">
            <v>Registro de gaveta cromado linha gemini embutir c/ canopla mod 44 n. 1509 deca  1/2 pol</v>
          </cell>
          <cell r="C1930" t="str">
            <v>UN</v>
          </cell>
          <cell r="D1930">
            <v>38.428699999999999</v>
          </cell>
        </row>
        <row r="1931">
          <cell r="A1931" t="str">
            <v>001.27.00280</v>
          </cell>
          <cell r="B1931" t="str">
            <v>Registro de gaveta cromado linha prata de embutir c/ canopla modelo 50 n 1509 deca 2 pol</v>
          </cell>
          <cell r="C1931" t="str">
            <v>UN</v>
          </cell>
          <cell r="D1931">
            <v>94.628699999999995</v>
          </cell>
        </row>
        <row r="1932">
          <cell r="A1932" t="str">
            <v>001.27.00300</v>
          </cell>
          <cell r="B1932" t="str">
            <v>Registro de gaveta cromado linha prata de embutir c/ canopla modelo 50 n 1509 deca 1 1/2 pol</v>
          </cell>
          <cell r="C1932" t="str">
            <v>UN</v>
          </cell>
          <cell r="D1932">
            <v>94.5959</v>
          </cell>
        </row>
        <row r="1933">
          <cell r="A1933" t="str">
            <v>001.27.00320</v>
          </cell>
          <cell r="B1933" t="str">
            <v>Registro de gaveta cromado linha prata de embutir c/ canopla modelo 50 n 1509 deca 1 1/4 pol</v>
          </cell>
          <cell r="C1933" t="str">
            <v>UN</v>
          </cell>
          <cell r="D1933">
            <v>45.107900000000001</v>
          </cell>
        </row>
        <row r="1934">
          <cell r="A1934" t="str">
            <v>001.27.00340</v>
          </cell>
          <cell r="B1934" t="str">
            <v>Registro de gaveta cromado linha prata de embutir c/ canopla modelo 50 n 1509 deca 1 pol</v>
          </cell>
          <cell r="C1934" t="str">
            <v>UN</v>
          </cell>
          <cell r="D1934">
            <v>31.379899999999999</v>
          </cell>
        </row>
        <row r="1935">
          <cell r="A1935" t="str">
            <v>001.27.00360</v>
          </cell>
          <cell r="B1935" t="str">
            <v>Registro de gaveta cromado linha prata de embutir c/ canopla modelo 50 n 1509 deca 3/4 pol</v>
          </cell>
          <cell r="C1935" t="str">
            <v>UN</v>
          </cell>
          <cell r="D1935">
            <v>52.4191</v>
          </cell>
        </row>
        <row r="1936">
          <cell r="A1936" t="str">
            <v>001.27.00380</v>
          </cell>
          <cell r="B1936" t="str">
            <v>Registro de gaveta cromado linha prata de embutir c/ canopla modelo 50 n 1509 deca 1/2 pol</v>
          </cell>
          <cell r="C1936" t="str">
            <v>UN</v>
          </cell>
          <cell r="D1936">
            <v>26.7987</v>
          </cell>
        </row>
        <row r="1937">
          <cell r="A1937" t="str">
            <v>001.27.00400</v>
          </cell>
          <cell r="B1937" t="str">
            <v>Registro de gaveta  cromado - c 39 - deca c/ canopla 1 1/2 pol</v>
          </cell>
          <cell r="C1937" t="str">
            <v>UN</v>
          </cell>
          <cell r="D1937">
            <v>57.418300000000002</v>
          </cell>
        </row>
        <row r="1938">
          <cell r="A1938" t="str">
            <v>001.27.00420</v>
          </cell>
          <cell r="B1938" t="str">
            <v>Registro de gaveta  cromado - c 39 - deca c/ canopla 1 pol</v>
          </cell>
          <cell r="C1938" t="str">
            <v>UN</v>
          </cell>
          <cell r="D1938">
            <v>34.5199</v>
          </cell>
        </row>
        <row r="1939">
          <cell r="A1939" t="str">
            <v>001.27.00440</v>
          </cell>
          <cell r="B1939" t="str">
            <v>Registro de gaveta  cromado - c 39 - deca c/ canopla 3/4 pol</v>
          </cell>
          <cell r="C1939" t="str">
            <v>UN</v>
          </cell>
          <cell r="D1939">
            <v>29.769100000000002</v>
          </cell>
        </row>
        <row r="1940">
          <cell r="A1940" t="str">
            <v>001.27.00460</v>
          </cell>
          <cell r="B1940" t="str">
            <v>Registro de gaveta c/ acabamento bruto (amarelo) sem canopla abnt - docol -3 pol</v>
          </cell>
          <cell r="C1940" t="str">
            <v>UN</v>
          </cell>
          <cell r="D1940">
            <v>102.6159</v>
          </cell>
        </row>
        <row r="1941">
          <cell r="A1941" t="str">
            <v>001.27.00480</v>
          </cell>
          <cell r="B1941" t="str">
            <v>Registro de gaveta c/ acabamento bruto (amarelo) sem canopla abnt - docol -2pol</v>
          </cell>
          <cell r="C1941" t="str">
            <v>UN</v>
          </cell>
          <cell r="D1941">
            <v>34.2087</v>
          </cell>
        </row>
        <row r="1942">
          <cell r="A1942" t="str">
            <v>001.27.00500</v>
          </cell>
          <cell r="B1942" t="str">
            <v>Registro de gaveta c/ acabamento bruto (amarelo) sem canopla abnt - docol -1 pol</v>
          </cell>
          <cell r="C1942" t="str">
            <v>UN</v>
          </cell>
          <cell r="D1942">
            <v>14.2599</v>
          </cell>
        </row>
        <row r="1943">
          <cell r="A1943" t="str">
            <v>001.27.00520</v>
          </cell>
          <cell r="B1943" t="str">
            <v>Registro de gaveta c/ acabamento bruto (amarelo) sem canopla abnt - docol -3/4 pol</v>
          </cell>
          <cell r="C1943" t="str">
            <v>UN</v>
          </cell>
          <cell r="D1943">
            <v>11.649100000000001</v>
          </cell>
        </row>
        <row r="1944">
          <cell r="A1944" t="str">
            <v>001.27.00540</v>
          </cell>
          <cell r="B1944" t="str">
            <v>Acabamento cromado - linha prata de embutir c/ canopla mod itapema - docol -2 pol</v>
          </cell>
          <cell r="C1944" t="str">
            <v>UN</v>
          </cell>
          <cell r="D1944">
            <v>36.328699999999998</v>
          </cell>
        </row>
        <row r="1945">
          <cell r="A1945" t="str">
            <v>001.27.00560</v>
          </cell>
          <cell r="B1945" t="str">
            <v>Acabamento cromado - linha prata de embutir c/ canopla mod itapema - docol -1 1/2 pol</v>
          </cell>
          <cell r="C1945" t="str">
            <v>UN</v>
          </cell>
          <cell r="D1945">
            <v>37.668700000000001</v>
          </cell>
        </row>
        <row r="1946">
          <cell r="A1946" t="str">
            <v>001.27.00580</v>
          </cell>
          <cell r="B1946" t="str">
            <v>Acabamento cromado - linha prata de embutir c/ canopla mod itapema - docol -1  pol</v>
          </cell>
          <cell r="C1946" t="str">
            <v>UN</v>
          </cell>
          <cell r="D1946">
            <v>28.1599</v>
          </cell>
        </row>
        <row r="1947">
          <cell r="A1947" t="str">
            <v>001.27.00600</v>
          </cell>
          <cell r="B1947" t="str">
            <v>Acabamento cromado - linha prata de embutir c/ canopla mod itapema - docol -3/4  pol</v>
          </cell>
          <cell r="C1947" t="str">
            <v>UN</v>
          </cell>
          <cell r="D1947">
            <v>25.679099999999998</v>
          </cell>
        </row>
        <row r="1948">
          <cell r="A1948" t="str">
            <v>001.27.00620</v>
          </cell>
          <cell r="B1948" t="str">
            <v>Acabamento bruto linha popular 3/4 pol</v>
          </cell>
          <cell r="C1948" t="str">
            <v>UN</v>
          </cell>
          <cell r="D1948">
            <v>15.069100000000001</v>
          </cell>
        </row>
        <row r="1949">
          <cell r="A1949" t="str">
            <v>001.27.00640</v>
          </cell>
          <cell r="B1949" t="str">
            <v>Acabamento bruto linha popular 1/2 pol</v>
          </cell>
          <cell r="C1949" t="str">
            <v>UN</v>
          </cell>
          <cell r="D1949">
            <v>13.469099999999999</v>
          </cell>
        </row>
        <row r="1950">
          <cell r="A1950" t="str">
            <v>001.27.00660</v>
          </cell>
          <cell r="B1950" t="str">
            <v>Registro de gaveta cromado linha italiana de embutir c/ canopla mod. 45 n.1509 1 1/2 pol</v>
          </cell>
          <cell r="C1950" t="str">
            <v>UN</v>
          </cell>
          <cell r="D1950">
            <v>87.9983</v>
          </cell>
        </row>
        <row r="1951">
          <cell r="A1951" t="str">
            <v>001.27.00680</v>
          </cell>
          <cell r="B1951" t="str">
            <v>Registro de gaveta cromado linha italiana de embutir c/ canopla mod. 45 n.1509 1 1/4 pol</v>
          </cell>
          <cell r="C1951" t="str">
            <v>UN</v>
          </cell>
          <cell r="D1951">
            <v>86.707899999999995</v>
          </cell>
        </row>
        <row r="1952">
          <cell r="A1952" t="str">
            <v>001.27.00700</v>
          </cell>
          <cell r="B1952" t="str">
            <v>Registro de gaveta cromado linha italiana de embutir c/ canopla mod. 45 n.1509 1 pol</v>
          </cell>
          <cell r="C1952" t="str">
            <v>UN</v>
          </cell>
          <cell r="D1952">
            <v>60.989899999999999</v>
          </cell>
        </row>
        <row r="1953">
          <cell r="A1953" t="str">
            <v>001.27.00720</v>
          </cell>
          <cell r="B1953" t="str">
            <v>Registro de gaveta cromado linha italiana de embutir c/ canopla mod. 45 n.1509 3/4 pol</v>
          </cell>
          <cell r="C1953" t="str">
            <v>UN</v>
          </cell>
          <cell r="D1953">
            <v>52.459099999999999</v>
          </cell>
        </row>
        <row r="1954">
          <cell r="A1954" t="str">
            <v>001.27.00740</v>
          </cell>
          <cell r="B1954" t="str">
            <v>Registro de gaveta cromado linha italiana de embutir c/ canopla mod. 45 n.1509  1/2 pol</v>
          </cell>
          <cell r="C1954" t="str">
            <v>UN</v>
          </cell>
          <cell r="D1954">
            <v>48.658700000000003</v>
          </cell>
        </row>
        <row r="1955">
          <cell r="A1955" t="str">
            <v>001.27.00760</v>
          </cell>
          <cell r="B1955" t="str">
            <v>Registro de pressão cromado linha gemini de embutir c/ canopla mod 44 n 1416 3/4 pol</v>
          </cell>
          <cell r="C1955" t="str">
            <v>UN</v>
          </cell>
          <cell r="D1955">
            <v>38.6691</v>
          </cell>
        </row>
        <row r="1956">
          <cell r="A1956" t="str">
            <v>001.27.00780</v>
          </cell>
          <cell r="B1956" t="str">
            <v>Registro de pressão cromado linha gemini de embutir c/ canopla mod 44 n 1416 1/2 pol</v>
          </cell>
          <cell r="C1956" t="str">
            <v>UN</v>
          </cell>
          <cell r="D1956">
            <v>37.748699999999999</v>
          </cell>
        </row>
        <row r="1957">
          <cell r="A1957" t="str">
            <v>001.27.00800</v>
          </cell>
          <cell r="B1957" t="str">
            <v>Registro de pressão cromado linha italiana de embutir c/ canopla mod 45 n 1416 deca 3/4 pol</v>
          </cell>
          <cell r="C1957" t="str">
            <v>UN</v>
          </cell>
          <cell r="D1957">
            <v>53.869100000000003</v>
          </cell>
        </row>
        <row r="1958">
          <cell r="A1958" t="str">
            <v>001.27.00820</v>
          </cell>
          <cell r="B1958" t="str">
            <v>Registro de pressão cromado linha italiana de embutir c/ canopla mod 45 n 1416 deca 1/2 pol</v>
          </cell>
          <cell r="C1958" t="str">
            <v>UN</v>
          </cell>
          <cell r="D1958">
            <v>48.238700000000001</v>
          </cell>
        </row>
        <row r="1959">
          <cell r="A1959" t="str">
            <v>001.27.00840</v>
          </cell>
          <cell r="B1959" t="str">
            <v>Registro de pressão cromado linha prata embutir c/ canopla mod 50 n 1416 deca 3/4 pol</v>
          </cell>
          <cell r="C1959" t="str">
            <v>UN</v>
          </cell>
          <cell r="D1959">
            <v>34.769100000000002</v>
          </cell>
        </row>
        <row r="1960">
          <cell r="A1960" t="str">
            <v>001.27.00860</v>
          </cell>
          <cell r="B1960" t="str">
            <v>Registro de pressão cromado linha prata embutir c/ canopla mod 50 n 1416 deca 1/2 pol</v>
          </cell>
          <cell r="C1960" t="str">
            <v>UN</v>
          </cell>
          <cell r="D1960">
            <v>26.0687</v>
          </cell>
        </row>
        <row r="1961">
          <cell r="A1961" t="str">
            <v>001.27.00880</v>
          </cell>
          <cell r="B1961" t="str">
            <v>Registro de pressão cromado de embutir c/ canopla 1193 - c 39 deca 3/4 pol</v>
          </cell>
          <cell r="C1961" t="str">
            <v>UN</v>
          </cell>
          <cell r="D1961">
            <v>38.459099999999999</v>
          </cell>
        </row>
        <row r="1962">
          <cell r="A1962" t="str">
            <v>001.27.00900</v>
          </cell>
          <cell r="B1962" t="str">
            <v>Registro de pressão cromado de embutir c/ canopla 1193 - c 39 deca 1/2 pol</v>
          </cell>
          <cell r="C1962" t="str">
            <v>UN</v>
          </cell>
          <cell r="D1962">
            <v>38.459099999999999</v>
          </cell>
        </row>
        <row r="1963">
          <cell r="A1963" t="str">
            <v>001.27.00920</v>
          </cell>
          <cell r="B1963" t="str">
            <v>Registro de pressão acabamento cromado - linha prata de embutir c/ canopla modelo itapema  - docol - 3/4 pol</v>
          </cell>
          <cell r="C1963" t="str">
            <v>UN</v>
          </cell>
          <cell r="D1963">
            <v>27.659099999999999</v>
          </cell>
        </row>
        <row r="1964">
          <cell r="A1964" t="str">
            <v>001.27.00940</v>
          </cell>
          <cell r="B1964" t="str">
            <v>Registro de pressão acabamento cromado - linha prata de embutir c/ canopla modelo itapema  - docol - 1/2 pol</v>
          </cell>
          <cell r="C1964" t="str">
            <v>UN</v>
          </cell>
          <cell r="D1964">
            <v>27.635100000000001</v>
          </cell>
        </row>
        <row r="1965">
          <cell r="A1965" t="str">
            <v>001.27.00960</v>
          </cell>
          <cell r="B1965" t="str">
            <v>Registro de pressão acabamento simples linha popular 1/2 pol</v>
          </cell>
          <cell r="C1965" t="str">
            <v>UN</v>
          </cell>
          <cell r="D1965">
            <v>20.569099999999999</v>
          </cell>
        </row>
        <row r="1966">
          <cell r="A1966" t="str">
            <v>001.27.00980</v>
          </cell>
          <cell r="B1966" t="str">
            <v>Registro de pressão de 1/2"""""""""""""""""""""""""""""""" (chuveiro) (mic)</v>
          </cell>
          <cell r="C1966" t="str">
            <v>UN</v>
          </cell>
          <cell r="D1966">
            <v>38.459099999999999</v>
          </cell>
        </row>
        <row r="1967">
          <cell r="A1967" t="str">
            <v>001.27.01000</v>
          </cell>
          <cell r="B1967" t="str">
            <v>Válvula de descarga hydra c/ embolo de bronze n.2515 canopla lisa cromada deca 1 1/2 pol</v>
          </cell>
          <cell r="C1967" t="str">
            <v>UN</v>
          </cell>
          <cell r="D1967">
            <v>91.990899999999996</v>
          </cell>
        </row>
        <row r="1968">
          <cell r="A1968" t="str">
            <v>001.27.01020</v>
          </cell>
          <cell r="B1968" t="str">
            <v>Válvula de descarga hydra c/ embolo de bronze n.2515 canopla lisa cromada deca 1 1/4 pol</v>
          </cell>
          <cell r="C1968" t="str">
            <v>UN</v>
          </cell>
          <cell r="D1968">
            <v>94.930899999999994</v>
          </cell>
        </row>
        <row r="1969">
          <cell r="A1969" t="str">
            <v>001.27.01040</v>
          </cell>
          <cell r="B1969" t="str">
            <v>Válvula de descarga hydra master n.2530 cromada deca 1 1/2 pol</v>
          </cell>
          <cell r="C1969" t="str">
            <v>UN</v>
          </cell>
          <cell r="D1969">
            <v>71.971299999999999</v>
          </cell>
        </row>
        <row r="1970">
          <cell r="A1970" t="str">
            <v>001.27.01060</v>
          </cell>
          <cell r="B1970" t="str">
            <v>Válvula de descarga hydra master n.2530 cromada deca 1 1/4 pol</v>
          </cell>
          <cell r="C1970" t="str">
            <v>UN</v>
          </cell>
          <cell r="D1970">
            <v>71.940899999999999</v>
          </cell>
        </row>
        <row r="1971">
          <cell r="A1971" t="str">
            <v>001.27.01080</v>
          </cell>
          <cell r="B1971" t="str">
            <v>Válvula de descarga docol-stander 1 1/2 pol</v>
          </cell>
          <cell r="C1971" t="str">
            <v>UN</v>
          </cell>
          <cell r="D1971">
            <v>60.031300000000002</v>
          </cell>
        </row>
        <row r="1972">
          <cell r="A1972" t="str">
            <v>001.27.01100</v>
          </cell>
          <cell r="B1972" t="str">
            <v>Válvula p/ pia cromada deca n.1600 p/ lav 1x2 pol</v>
          </cell>
          <cell r="C1972" t="str">
            <v>UN</v>
          </cell>
          <cell r="D1972">
            <v>32.618699999999997</v>
          </cell>
        </row>
        <row r="1973">
          <cell r="A1973" t="str">
            <v>001.27.01120</v>
          </cell>
          <cell r="B1973" t="str">
            <v>Valvula p/pia americana cromada n.1623 marca deca 1.5x3 3/4 pol</v>
          </cell>
          <cell r="C1973" t="str">
            <v>UN</v>
          </cell>
          <cell r="D1973">
            <v>58.818199999999997</v>
          </cell>
        </row>
        <row r="1974">
          <cell r="A1974" t="str">
            <v>001.27.01140</v>
          </cell>
          <cell r="B1974" t="str">
            <v>Válvula de pvc para pia</v>
          </cell>
          <cell r="C1974" t="str">
            <v>UN</v>
          </cell>
          <cell r="D1974">
            <v>5.9503000000000004</v>
          </cell>
        </row>
        <row r="1975">
          <cell r="A1975" t="str">
            <v>001.27.01160</v>
          </cell>
          <cell r="B1975" t="str">
            <v>Válvula para lavatorio</v>
          </cell>
          <cell r="C1975" t="str">
            <v>UN</v>
          </cell>
          <cell r="D1975">
            <v>6.4503000000000004</v>
          </cell>
        </row>
        <row r="1976">
          <cell r="A1976" t="str">
            <v>001.27.01180</v>
          </cell>
          <cell r="B1976" t="str">
            <v>Válvula para pia n. 1600 - steves 1 x 2 pol</v>
          </cell>
          <cell r="C1976" t="str">
            <v>UN</v>
          </cell>
          <cell r="D1976">
            <v>29.688700000000001</v>
          </cell>
        </row>
        <row r="1977">
          <cell r="A1977" t="str">
            <v>001.27.01200</v>
          </cell>
          <cell r="B1977" t="str">
            <v>Válvula para pia n. 1600 - steves 1 1/2 x 3.3/4</v>
          </cell>
          <cell r="C1977" t="str">
            <v>UN</v>
          </cell>
          <cell r="D1977">
            <v>30.278700000000001</v>
          </cell>
        </row>
        <row r="1978">
          <cell r="A1978" t="str">
            <v>001.28</v>
          </cell>
          <cell r="B1978" t="str">
            <v>INSTALAÇÕES HIDRÁULICAS - LOUÇAS E METAIS</v>
          </cell>
          <cell r="D1978">
            <v>7156.9705999999996</v>
          </cell>
        </row>
        <row r="1979">
          <cell r="A1979" t="str">
            <v>001.28.00020</v>
          </cell>
          <cell r="B1979" t="str">
            <v>Fornecimento e instalação de torneira de pressão para pia marca deca ref. c 1157 comprimento 210mm com arejador</v>
          </cell>
          <cell r="C1979" t="str">
            <v>UN</v>
          </cell>
          <cell r="D1979">
            <v>70.435400000000001</v>
          </cell>
        </row>
        <row r="1980">
          <cell r="A1980" t="str">
            <v>001.28.00040</v>
          </cell>
          <cell r="B1980" t="str">
            <v>Fornecimento e instalação de torneira de pressão para pia marca deca ref. 1158 c 39 de 1/2 pol</v>
          </cell>
          <cell r="C1980" t="str">
            <v>UN</v>
          </cell>
          <cell r="D1980">
            <v>44.525399999999998</v>
          </cell>
        </row>
        <row r="1981">
          <cell r="A1981" t="str">
            <v>001.28.00060</v>
          </cell>
          <cell r="B1981" t="str">
            <v>Fornecimento e instalação de torneira de pressão para pia marca deca ref. 1158 c 39 de 3/4 pol</v>
          </cell>
          <cell r="C1981" t="str">
            <v>UN</v>
          </cell>
          <cell r="D1981">
            <v>50.575400000000002</v>
          </cell>
        </row>
        <row r="1982">
          <cell r="A1982" t="str">
            <v>001.28.00080</v>
          </cell>
          <cell r="B1982" t="str">
            <v>Fornecimento e instalação de torneira de pressão para pia marca deca ref. 1159 c 39 de 1/2 pol com arejador</v>
          </cell>
          <cell r="C1982" t="str">
            <v>UN</v>
          </cell>
          <cell r="D1982">
            <v>58.635399999999997</v>
          </cell>
        </row>
        <row r="1983">
          <cell r="A1983" t="str">
            <v>001.28.00100</v>
          </cell>
          <cell r="B1983" t="str">
            <v>Fornecimento e instalação de torneira de pressão para pia marca deca ref. 1159 c 39 de 3/4 pol com arejador</v>
          </cell>
          <cell r="C1983" t="str">
            <v>UN</v>
          </cell>
          <cell r="D1983">
            <v>58.635399999999997</v>
          </cell>
        </row>
        <row r="1984">
          <cell r="A1984" t="str">
            <v>001.28.00120</v>
          </cell>
          <cell r="B1984" t="str">
            <v>Fornecimento e instalação de torneira de pressão para pia marca deca ref. 1167 c 40 tip mesa bica móvel</v>
          </cell>
          <cell r="C1984" t="str">
            <v>UN</v>
          </cell>
          <cell r="D1984">
            <v>82.535399999999996</v>
          </cell>
        </row>
        <row r="1985">
          <cell r="A1985" t="str">
            <v>001.28.00140</v>
          </cell>
          <cell r="B1985" t="str">
            <v>Fornecimento e instalação de torneira de pressão para pia marca deca cromada - tipo parede - bica móvelc 50 1168</v>
          </cell>
          <cell r="C1985" t="str">
            <v>UN</v>
          </cell>
          <cell r="D1985">
            <v>81.635400000000004</v>
          </cell>
        </row>
        <row r="1986">
          <cell r="A1986" t="str">
            <v>001.28.00160</v>
          </cell>
          <cell r="B1986" t="str">
            <v>Fornecimento e instalação de torneira de pressao p/ pia de cozinha - tipo parede - c 39 - bica móvel de 3/4 pol</v>
          </cell>
          <cell r="C1986" t="str">
            <v>UN</v>
          </cell>
          <cell r="D1986">
            <v>51.5154</v>
          </cell>
        </row>
        <row r="1987">
          <cell r="A1987" t="str">
            <v>001.28.00180</v>
          </cell>
          <cell r="B1987" t="str">
            <v>Fornecmento e instalação de torneira de pressão para pia de cozinha - docol mod. 1158 - 1/2 pol</v>
          </cell>
          <cell r="C1987" t="str">
            <v>UN</v>
          </cell>
          <cell r="D1987">
            <v>37.7254</v>
          </cell>
        </row>
        <row r="1988">
          <cell r="A1988" t="str">
            <v>001.28.00200</v>
          </cell>
          <cell r="B1988" t="str">
            <v>Fornecimento e instalação de torneira de pressão para pia de cozinha mod. 1544 - tipo parede - bica movel</v>
          </cell>
          <cell r="C1988" t="str">
            <v>UN</v>
          </cell>
          <cell r="D1988">
            <v>84.735399999999998</v>
          </cell>
        </row>
        <row r="1989">
          <cell r="A1989" t="str">
            <v>001.28.00220</v>
          </cell>
          <cell r="B1989" t="str">
            <v>Fornecimento e instalação de torneira de pressão para pia de cozinha - marca docol mod. 1158 - 3/4 pol</v>
          </cell>
          <cell r="C1989" t="str">
            <v>UN</v>
          </cell>
          <cell r="D1989">
            <v>37.675400000000003</v>
          </cell>
        </row>
        <row r="1990">
          <cell r="A1990" t="str">
            <v>001.28.00240</v>
          </cell>
          <cell r="B1990" t="str">
            <v>Fornecimento e instalação de torneira de pressão para pia de cozinha  - marca docol  mod. 1542 - tipo misturador p/ pia</v>
          </cell>
          <cell r="C1990" t="str">
            <v>UN</v>
          </cell>
          <cell r="D1990">
            <v>382.75689999999997</v>
          </cell>
        </row>
        <row r="1991">
          <cell r="A1991" t="str">
            <v>001.28.00260</v>
          </cell>
          <cell r="B1991" t="str">
            <v>Fornecimento e instalação de torneira de pvc para pia</v>
          </cell>
          <cell r="C1991" t="str">
            <v>UN</v>
          </cell>
          <cell r="D1991">
            <v>4.8796999999999997</v>
          </cell>
        </row>
        <row r="1992">
          <cell r="A1992" t="str">
            <v>001.28.00280</v>
          </cell>
          <cell r="B1992" t="str">
            <v>Fornecimento e instalação de torneira de pressão para lavatório marca deca ref. 1193 c 39 de 1/2 pol</v>
          </cell>
          <cell r="C1992" t="str">
            <v>UN</v>
          </cell>
          <cell r="D1992">
            <v>85.535399999999996</v>
          </cell>
        </row>
        <row r="1993">
          <cell r="A1993" t="str">
            <v>001.28.00300</v>
          </cell>
          <cell r="B1993" t="str">
            <v>Fornecimento e instalação de torneira de pressão para lavatório marca deca ref. 1194 c 45 de 1/2 pol</v>
          </cell>
          <cell r="C1993" t="str">
            <v>UN</v>
          </cell>
          <cell r="D1993">
            <v>117.1254</v>
          </cell>
        </row>
        <row r="1994">
          <cell r="A1994" t="str">
            <v>001.28.00320</v>
          </cell>
          <cell r="B1994" t="str">
            <v>Fornecimento e instalação de torneira de pressão para lavatório marca deca ref. 1199 c 50 de 1/2 pol</v>
          </cell>
          <cell r="C1994" t="str">
            <v>UN</v>
          </cell>
          <cell r="D1994">
            <v>62.145400000000002</v>
          </cell>
        </row>
        <row r="1995">
          <cell r="A1995" t="str">
            <v>001.28.00340</v>
          </cell>
          <cell r="B1995" t="str">
            <v>Fornecimento e instalação de torneira de pressão para lavatório 1/2 pol - mod. itapema - docol</v>
          </cell>
          <cell r="C1995" t="str">
            <v>UN</v>
          </cell>
          <cell r="D1995">
            <v>37.935400000000001</v>
          </cell>
        </row>
        <row r="1996">
          <cell r="A1996" t="str">
            <v>001.28.00360</v>
          </cell>
          <cell r="B1996" t="str">
            <v>Fornecimento e instalação de torneira de pvc para lavatorio</v>
          </cell>
          <cell r="C1996" t="str">
            <v>UN</v>
          </cell>
          <cell r="D1996">
            <v>7.2797000000000001</v>
          </cell>
        </row>
        <row r="1997">
          <cell r="A1997" t="str">
            <v>001.28.00380</v>
          </cell>
          <cell r="B1997" t="str">
            <v>Fornecimento e instalação de torneira para uso geral marca deca ref. 1152 c 39 de 1/2 pol</v>
          </cell>
          <cell r="C1997" t="str">
            <v>UN</v>
          </cell>
          <cell r="D1997">
            <v>37.255400000000002</v>
          </cell>
        </row>
        <row r="1998">
          <cell r="A1998" t="str">
            <v>001.28.00400</v>
          </cell>
          <cell r="B1998" t="str">
            <v>Fornecimento e instalação de torneira para uso geral marca deca ref. 1152 c 39 de 3/4 pol</v>
          </cell>
          <cell r="C1998" t="str">
            <v>UN</v>
          </cell>
          <cell r="D1998">
            <v>40.315399999999997</v>
          </cell>
        </row>
        <row r="1999">
          <cell r="A1999" t="str">
            <v>001.28.00420</v>
          </cell>
          <cell r="B1999" t="str">
            <v>Fornecimento e instalação de torneira para uso geral marca deca ref. 1154 c 39 de 1/2 pol com arejador</v>
          </cell>
          <cell r="C1999" t="str">
            <v>UN</v>
          </cell>
          <cell r="D1999">
            <v>43.685400000000001</v>
          </cell>
        </row>
        <row r="2000">
          <cell r="A2000" t="str">
            <v>001.28.00440</v>
          </cell>
          <cell r="B2000" t="str">
            <v>Fornecimento e instalação de torneira para uso geral marca deca ref. 1154 c 39 de 3/4 pol com arejador</v>
          </cell>
          <cell r="C2000" t="str">
            <v>UN</v>
          </cell>
          <cell r="D2000">
            <v>43.685400000000001</v>
          </cell>
        </row>
        <row r="2001">
          <cell r="A2001" t="str">
            <v>001.28.00460</v>
          </cell>
          <cell r="B2001" t="str">
            <v>Fornecimento e instalação de torneira para uso geral marca deca metalica para jardim com adaptador para mangueira</v>
          </cell>
          <cell r="C2001" t="str">
            <v>UN</v>
          </cell>
          <cell r="D2001">
            <v>29.885400000000001</v>
          </cell>
        </row>
        <row r="2002">
          <cell r="A2002" t="str">
            <v>001.28.00480</v>
          </cell>
          <cell r="B2002" t="str">
            <v>Fornecimento e instalação de torneira para uso geral marca deca ref. 1153 c 39 com adaptador para mangueira</v>
          </cell>
          <cell r="C2002" t="str">
            <v>UN</v>
          </cell>
          <cell r="D2002">
            <v>47.367600000000003</v>
          </cell>
        </row>
        <row r="2003">
          <cell r="A2003" t="str">
            <v>001.28.00500</v>
          </cell>
          <cell r="B2003" t="str">
            <v>Fornecimento e instalação de torneira para uso geral marca deca ref. 1153 c 39 de 1/2 pol (maq tauque)</v>
          </cell>
          <cell r="C2003" t="str">
            <v>UN</v>
          </cell>
          <cell r="D2003">
            <v>40.645400000000002</v>
          </cell>
        </row>
        <row r="2004">
          <cell r="A2004" t="str">
            <v>001.28.00520</v>
          </cell>
          <cell r="B2004" t="str">
            <v>Fornecimento e instalação de torneira p/ uso geral metálica p/ jardim c/ adaptador p/ mangueira mod.1130 -</v>
          </cell>
          <cell r="C2004" t="str">
            <v>UN</v>
          </cell>
          <cell r="D2004">
            <v>39.525399999999998</v>
          </cell>
        </row>
        <row r="2005">
          <cell r="A2005" t="str">
            <v>001.28.00540</v>
          </cell>
          <cell r="B2005" t="str">
            <v>Fornecimento e instalação de torneira p/ uso geral  metálica p/ tanque mod. 1130</v>
          </cell>
          <cell r="C2005" t="str">
            <v>UN</v>
          </cell>
          <cell r="D2005">
            <v>39.525399999999998</v>
          </cell>
        </row>
        <row r="2006">
          <cell r="A2006" t="str">
            <v>001.28.00560</v>
          </cell>
          <cell r="B2006" t="str">
            <v>Fornecimento e instalação de torneira de pvc para uso geral</v>
          </cell>
          <cell r="C2006" t="str">
            <v>UN</v>
          </cell>
          <cell r="D2006">
            <v>4.8796999999999997</v>
          </cell>
        </row>
        <row r="2007">
          <cell r="A2007" t="str">
            <v>001.28.00580</v>
          </cell>
          <cell r="B2007" t="str">
            <v>Fornecimento e instalação de torneira de pvc para tanque</v>
          </cell>
          <cell r="C2007" t="str">
            <v>UN</v>
          </cell>
          <cell r="D2007">
            <v>5.2797000000000001</v>
          </cell>
        </row>
        <row r="2008">
          <cell r="A2008" t="str">
            <v>001.28.00600</v>
          </cell>
          <cell r="B2008" t="str">
            <v>Fornecimento e instalação de ducha manual linha prata mod. c-50</v>
          </cell>
          <cell r="C2008" t="str">
            <v>UN</v>
          </cell>
          <cell r="D2008">
            <v>77.6554</v>
          </cell>
        </row>
        <row r="2009">
          <cell r="A2009" t="str">
            <v>001.28.00620</v>
          </cell>
          <cell r="B2009" t="str">
            <v>Fornecimento e instalação de lavatório c/ coluna mondiale - azalia - celite</v>
          </cell>
          <cell r="C2009" t="str">
            <v>UN</v>
          </cell>
          <cell r="D2009">
            <v>142.24780000000001</v>
          </cell>
        </row>
        <row r="2010">
          <cell r="A2010" t="str">
            <v>001.28.00640</v>
          </cell>
          <cell r="B2010" t="str">
            <v>Fornecimento e instalação de lavatório de plastico</v>
          </cell>
          <cell r="C2010" t="str">
            <v>UN</v>
          </cell>
          <cell r="D2010">
            <v>38.297800000000002</v>
          </cell>
        </row>
        <row r="2011">
          <cell r="A2011" t="str">
            <v>001.28.00660</v>
          </cell>
          <cell r="B2011" t="str">
            <v>Fornecimento e instalação de lavatório de louça l. ravena deca ou similar c/ col. na cor normal inclusive acessórios de fixação</v>
          </cell>
          <cell r="C2011" t="str">
            <v>UN</v>
          </cell>
          <cell r="D2011">
            <v>94.047799999999995</v>
          </cell>
        </row>
        <row r="2012">
          <cell r="A2012" t="str">
            <v>001.28.00680</v>
          </cell>
          <cell r="B2012" t="str">
            <v>Fornecimento e instalação de lavatório de louça ravena deca ou similar s/ coluna na cor normal inclusive acessorios de fixacao</v>
          </cell>
          <cell r="C2012" t="str">
            <v>UN</v>
          </cell>
          <cell r="D2012">
            <v>69.517799999999994</v>
          </cell>
        </row>
        <row r="2013">
          <cell r="A2013" t="str">
            <v>001.28.00700</v>
          </cell>
          <cell r="B2013" t="str">
            <v>Fornecimento e instalação de lavatório de louça branca com coluna de primeira inclusive acessórios de fixação</v>
          </cell>
          <cell r="C2013" t="str">
            <v>UN</v>
          </cell>
          <cell r="D2013">
            <v>75.647800000000004</v>
          </cell>
        </row>
        <row r="2014">
          <cell r="A2014" t="str">
            <v>001.28.00720</v>
          </cell>
          <cell r="B2014" t="str">
            <v>Fornecimento e instalação de lavatório de louça branca sem coluna de primeira inclusive acessórios de fixação</v>
          </cell>
          <cell r="C2014" t="str">
            <v>UN</v>
          </cell>
          <cell r="D2014">
            <v>52.437800000000003</v>
          </cell>
        </row>
        <row r="2015">
          <cell r="A2015" t="str">
            <v>001.28.00740</v>
          </cell>
          <cell r="B2015" t="str">
            <v>Fornecimento e instalação de cuba de sobrepor mod. l 35 da deca</v>
          </cell>
          <cell r="C2015" t="str">
            <v>UN</v>
          </cell>
          <cell r="D2015">
            <v>87.887799999999999</v>
          </cell>
        </row>
        <row r="2016">
          <cell r="A2016" t="str">
            <v>001.28.00760</v>
          </cell>
          <cell r="B2016" t="str">
            <v>Fornecimento e instalação de cuba de embutir(oval)mod.l.33</v>
          </cell>
          <cell r="C2016" t="str">
            <v>UN</v>
          </cell>
          <cell r="D2016">
            <v>53.590899999999998</v>
          </cell>
        </row>
        <row r="2017">
          <cell r="A2017" t="str">
            <v>001.28.00780</v>
          </cell>
          <cell r="B2017" t="str">
            <v>Fornecimento e instalação de cuba de louça para bancadas e lavatório de embutir oval 49.00 x 36.00 cm</v>
          </cell>
          <cell r="C2017" t="str">
            <v>UN</v>
          </cell>
          <cell r="D2017">
            <v>50.102400000000003</v>
          </cell>
        </row>
        <row r="2018">
          <cell r="A2018" t="str">
            <v>001.28.00800</v>
          </cell>
          <cell r="B2018" t="str">
            <v>Fornecimento e instalação de louça sanitária composto por bacia, lavatório com coluna da linha ravena deca ou similar inclusive assento ap oo nas cores normais</v>
          </cell>
          <cell r="C2018" t="str">
            <v>CJ</v>
          </cell>
          <cell r="D2018">
            <v>284.02440000000001</v>
          </cell>
        </row>
        <row r="2019">
          <cell r="A2019" t="str">
            <v>001.28.00820</v>
          </cell>
          <cell r="B2019" t="str">
            <v>Fornecimento e instalação de bacia santária de louça ravena deca ou similar na cor normal inclusive acessorios de fixacao</v>
          </cell>
          <cell r="C2019" t="str">
            <v>UN</v>
          </cell>
          <cell r="D2019">
            <v>102.68980000000001</v>
          </cell>
        </row>
        <row r="2020">
          <cell r="A2020" t="str">
            <v>001.28.00840</v>
          </cell>
          <cell r="B2020" t="str">
            <v>Fornecimento e instalação de bacia sanitária modelo ravena com cx. acoplada</v>
          </cell>
          <cell r="C2020" t="str">
            <v>UN</v>
          </cell>
          <cell r="D2020">
            <v>179.29169999999999</v>
          </cell>
        </row>
        <row r="2021">
          <cell r="A2021" t="str">
            <v>001.28.00860</v>
          </cell>
          <cell r="B2021" t="str">
            <v>Fornecimento e instalação de bacia sanitária modelo vogue  com cx. acoplada</v>
          </cell>
          <cell r="C2021" t="str">
            <v>UN</v>
          </cell>
          <cell r="D2021">
            <v>179.29169999999999</v>
          </cell>
        </row>
        <row r="2022">
          <cell r="A2022" t="str">
            <v>001.28.00880</v>
          </cell>
          <cell r="B2022" t="str">
            <v>Fornecimento e instalação de bacia sanitária de louça - celite mondiale marfim - incl. acessório para fixação</v>
          </cell>
          <cell r="C2022" t="str">
            <v>UN</v>
          </cell>
          <cell r="D2022">
            <v>124.48480000000001</v>
          </cell>
        </row>
        <row r="2023">
          <cell r="A2023" t="str">
            <v>001.28.00900</v>
          </cell>
          <cell r="B2023" t="str">
            <v>Fornecimento e instalação de bacia sanitária de louça - celite azalia com acessórios</v>
          </cell>
          <cell r="C2023" t="str">
            <v>UN</v>
          </cell>
          <cell r="D2023">
            <v>96.204800000000006</v>
          </cell>
        </row>
        <row r="2024">
          <cell r="A2024" t="str">
            <v>001.28.00920</v>
          </cell>
          <cell r="B2024" t="str">
            <v>Fornecimento e instalação de caixa de descarga para acoplar em bacia sanitaria</v>
          </cell>
          <cell r="C2024" t="str">
            <v>UN</v>
          </cell>
          <cell r="D2024">
            <v>110.5909</v>
          </cell>
        </row>
        <row r="2025">
          <cell r="A2025" t="str">
            <v>001.28.00940</v>
          </cell>
          <cell r="B2025" t="str">
            <v>Fornecimento e instalação de assento plastico p/ vaso sanitario, """"""""""""""""""""""""""""""""astra"""""""""""""""""""""""""""""""" ou similar</v>
          </cell>
          <cell r="C2025" t="str">
            <v>UN</v>
          </cell>
          <cell r="D2025">
            <v>15.052199999999999</v>
          </cell>
        </row>
        <row r="2026">
          <cell r="A2026" t="str">
            <v>001.28.00960</v>
          </cell>
          <cell r="B2026" t="str">
            <v>Fornecimento e instalação de assento celite mondiale - 090 gelo polar</v>
          </cell>
          <cell r="C2026" t="str">
            <v>UN</v>
          </cell>
          <cell r="D2026">
            <v>118.7522</v>
          </cell>
        </row>
        <row r="2027">
          <cell r="A2027" t="str">
            <v>001.28.00980</v>
          </cell>
          <cell r="B2027" t="str">
            <v>Fornecimento e instalação de assento azalia - celite</v>
          </cell>
          <cell r="C2027" t="str">
            <v>UN</v>
          </cell>
          <cell r="D2027">
            <v>28.0822</v>
          </cell>
        </row>
        <row r="2028">
          <cell r="A2028" t="str">
            <v>001.28.01000</v>
          </cell>
          <cell r="B2028" t="str">
            <v>Fornecimento e instalação de bidê de louça linha ravena deca ou similar na cor normal inclusive acessórios de fixação</v>
          </cell>
          <cell r="C2028" t="str">
            <v>UN</v>
          </cell>
          <cell r="D2028">
            <v>83.797799999999995</v>
          </cell>
        </row>
        <row r="2029">
          <cell r="A2029" t="str">
            <v>001.28.01020</v>
          </cell>
          <cell r="B2029" t="str">
            <v>Fornecimento e instalação de bidê de louça branca inclusive acessórios de fixação</v>
          </cell>
          <cell r="C2029" t="str">
            <v>UN</v>
          </cell>
          <cell r="D2029">
            <v>75.947800000000001</v>
          </cell>
        </row>
        <row r="2030">
          <cell r="A2030" t="str">
            <v>001.28.01040</v>
          </cell>
          <cell r="B2030" t="str">
            <v>Fornecimento e instalação de mictório de aço inoxidável de 1.20 m inclusive acessórios de fixação</v>
          </cell>
          <cell r="C2030" t="str">
            <v>UN</v>
          </cell>
          <cell r="D2030">
            <v>380.52390000000003</v>
          </cell>
        </row>
        <row r="2031">
          <cell r="A2031" t="str">
            <v>001.28.01060</v>
          </cell>
          <cell r="B2031" t="str">
            <v>Fornecimento e instalação de sifão de metal cromado de 1 x 1.5 pol para lavatório ou pia</v>
          </cell>
          <cell r="C2031" t="str">
            <v>UN</v>
          </cell>
          <cell r="D2031">
            <v>75.429100000000005</v>
          </cell>
        </row>
        <row r="2032">
          <cell r="A2032" t="str">
            <v>001.28.01080</v>
          </cell>
          <cell r="B2032" t="str">
            <v>Fornecimento e instalação de sifão de metal cromado de 1.5 x 1.5 pol para pia americana</v>
          </cell>
          <cell r="C2032" t="str">
            <v>UN</v>
          </cell>
          <cell r="D2032">
            <v>79.639099999999999</v>
          </cell>
        </row>
        <row r="2033">
          <cell r="A2033" t="str">
            <v>001.28.01100</v>
          </cell>
          <cell r="B2033" t="str">
            <v>Fornecimento e instalação de sifão de metal cromado de 2 x 1 pol para mictorio</v>
          </cell>
          <cell r="C2033" t="str">
            <v>UN</v>
          </cell>
          <cell r="D2033">
            <v>85.339100000000002</v>
          </cell>
        </row>
        <row r="2034">
          <cell r="A2034" t="str">
            <v>001.28.01120</v>
          </cell>
          <cell r="B2034" t="str">
            <v>Fornecimento e instalação de sifão de metal cromado de 1.1/4 x 1.5 pol para tanque</v>
          </cell>
          <cell r="C2034" t="str">
            <v>UN</v>
          </cell>
          <cell r="D2034">
            <v>79.909099999999995</v>
          </cell>
        </row>
        <row r="2035">
          <cell r="A2035" t="str">
            <v>001.28.01140</v>
          </cell>
          <cell r="B2035" t="str">
            <v>Fornecimento e instalação de sifão de pvc cromado de 1 x 1.5 pol para pia ou lavatorio</v>
          </cell>
          <cell r="C2035" t="str">
            <v>UN</v>
          </cell>
          <cell r="D2035">
            <v>8.9870000000000001</v>
          </cell>
        </row>
        <row r="2036">
          <cell r="A2036" t="str">
            <v>001.28.01160</v>
          </cell>
          <cell r="B2036" t="str">
            <v>Fornecimento e instalação de porta papel de louça  com rolete</v>
          </cell>
          <cell r="C2036" t="str">
            <v>UN</v>
          </cell>
          <cell r="D2036">
            <v>20.046299999999999</v>
          </cell>
        </row>
        <row r="2037">
          <cell r="A2037" t="str">
            <v>001.28.01180</v>
          </cell>
          <cell r="B2037" t="str">
            <v>Fornecimento e instalação de porta papel de metal cromado, fixado com bucha e parafuso</v>
          </cell>
          <cell r="C2037" t="str">
            <v>UN</v>
          </cell>
          <cell r="D2037">
            <v>13.391400000000001</v>
          </cell>
        </row>
        <row r="2038">
          <cell r="A2038" t="str">
            <v>001.28.01200</v>
          </cell>
          <cell r="B2038" t="str">
            <v>Fornecimento e instalação de porta papel de louça c/ rolete - celite</v>
          </cell>
          <cell r="C2038" t="str">
            <v>UN</v>
          </cell>
          <cell r="D2038">
            <v>28.372499999999999</v>
          </cell>
        </row>
        <row r="2039">
          <cell r="A2039" t="str">
            <v>001.28.01220</v>
          </cell>
          <cell r="B2039" t="str">
            <v>Fornecimento e instalação de porta papel de louça c/ rolete elegant - celite</v>
          </cell>
          <cell r="C2039" t="str">
            <v>UN</v>
          </cell>
          <cell r="D2039">
            <v>34.762500000000003</v>
          </cell>
        </row>
        <row r="2040">
          <cell r="A2040" t="str">
            <v>001.28.01240</v>
          </cell>
          <cell r="B2040" t="str">
            <v>Fornecimento e instalação de saboneteira de louça de primeira sem alça</v>
          </cell>
          <cell r="C2040" t="str">
            <v>UN</v>
          </cell>
          <cell r="D2040">
            <v>19.878499999999999</v>
          </cell>
        </row>
        <row r="2041">
          <cell r="A2041" t="str">
            <v>001.28.01260</v>
          </cell>
          <cell r="B2041" t="str">
            <v>Fornecimento e instalação de saboneteira para sabão líquido marca lalekla ou similar</v>
          </cell>
          <cell r="C2041" t="str">
            <v>UN</v>
          </cell>
          <cell r="D2041">
            <v>24.893899999999999</v>
          </cell>
        </row>
        <row r="2042">
          <cell r="A2042" t="str">
            <v>001.28.01280</v>
          </cell>
          <cell r="B2042" t="str">
            <v>Fornecimento e instalação de saboneteira de metal cromado, fixada com bucha e parafuso</v>
          </cell>
          <cell r="C2042" t="str">
            <v>UN</v>
          </cell>
          <cell r="D2042">
            <v>10.0814</v>
          </cell>
        </row>
        <row r="2043">
          <cell r="A2043" t="str">
            <v>001.28.01300</v>
          </cell>
          <cell r="B2043" t="str">
            <v>Fornecimento e instalação de porta toalha de louça tipo cabide simples</v>
          </cell>
          <cell r="C2043" t="str">
            <v>UN</v>
          </cell>
          <cell r="D2043">
            <v>13.7563</v>
          </cell>
        </row>
        <row r="2044">
          <cell r="A2044" t="str">
            <v>001.28.01320</v>
          </cell>
          <cell r="B2044" t="str">
            <v>Fornecimento e instalação de porta toalha de louça c/ barra de plástico</v>
          </cell>
          <cell r="C2044" t="str">
            <v>UN</v>
          </cell>
          <cell r="D2044">
            <v>28.372499999999999</v>
          </cell>
        </row>
        <row r="2045">
          <cell r="A2045" t="str">
            <v>001.28.01340</v>
          </cell>
          <cell r="B2045" t="str">
            <v>Fornecimento e instalação de porta toalha metálica para papel marca lalekla ou similar</v>
          </cell>
          <cell r="C2045" t="str">
            <v>UN</v>
          </cell>
          <cell r="D2045">
            <v>31.863900000000001</v>
          </cell>
        </row>
        <row r="2046">
          <cell r="A2046" t="str">
            <v>001.28.01360</v>
          </cell>
          <cell r="B2046" t="str">
            <v>Fornecimento e instalação de toalheiro - celite - argola</v>
          </cell>
          <cell r="C2046" t="str">
            <v>UN</v>
          </cell>
          <cell r="D2046">
            <v>26.036300000000001</v>
          </cell>
        </row>
        <row r="2047">
          <cell r="A2047" t="str">
            <v>001.28.01380</v>
          </cell>
          <cell r="B2047" t="str">
            <v>Fornecimento e instalação de cabide de louça simples - celite</v>
          </cell>
          <cell r="C2047" t="str">
            <v>UND</v>
          </cell>
          <cell r="D2047">
            <v>33.214799999999997</v>
          </cell>
        </row>
        <row r="2048">
          <cell r="A2048" t="str">
            <v>001.28.01400</v>
          </cell>
          <cell r="B2048" t="str">
            <v>Fornecimento e instalação de cabide de metal cromado, fixado com bucha e parafuso</v>
          </cell>
          <cell r="C2048" t="str">
            <v>UN</v>
          </cell>
          <cell r="D2048">
            <v>16.1614</v>
          </cell>
        </row>
        <row r="2049">
          <cell r="A2049" t="str">
            <v>001.28.01420</v>
          </cell>
          <cell r="B2049" t="str">
            <v>Fornecimento e instalação  de espelho para lavatorio com moldura simples e proteção de madeira na parte não espelhada dimensão 0.50 x 0.60 m</v>
          </cell>
          <cell r="C2049" t="str">
            <v>UN</v>
          </cell>
          <cell r="D2049">
            <v>37.372799999999998</v>
          </cell>
        </row>
        <row r="2050">
          <cell r="A2050" t="str">
            <v>001.28.01440</v>
          </cell>
          <cell r="B2050" t="str">
            <v>Fornecimento e instalação de espelho  para lavatório com moldura simples e proteção de madeira na parte não espelhada dim. 1.50 x 0.60 m</v>
          </cell>
          <cell r="C2050" t="str">
            <v>UN</v>
          </cell>
          <cell r="D2050">
            <v>50.115600000000001</v>
          </cell>
        </row>
        <row r="2051">
          <cell r="A2051" t="str">
            <v>001.28.01460</v>
          </cell>
          <cell r="B2051" t="str">
            <v>Fornecimento e instalação de chuveiro de pvc branco n. 1 da cipla ou similar</v>
          </cell>
          <cell r="C2051" t="str">
            <v>UN</v>
          </cell>
          <cell r="D2051">
            <v>7.3869999999999996</v>
          </cell>
        </row>
        <row r="2052">
          <cell r="A2052" t="str">
            <v>001.28.01480</v>
          </cell>
          <cell r="B2052" t="str">
            <v>Fornecimento e instalação de chuveiro de pvc cromado n. 2 da cipla ou similar</v>
          </cell>
          <cell r="C2052" t="str">
            <v>UN</v>
          </cell>
          <cell r="D2052">
            <v>15.077</v>
          </cell>
        </row>
        <row r="2053">
          <cell r="A2053" t="str">
            <v>001.28.01500</v>
          </cell>
          <cell r="B2053" t="str">
            <v>Fornecimento e instalação de chuveiro de luxo com articulacao cromada ref. 1994 deca ou similar 1/2 pol</v>
          </cell>
          <cell r="C2053" t="str">
            <v>UN</v>
          </cell>
          <cell r="D2053">
            <v>147.99430000000001</v>
          </cell>
        </row>
        <row r="2054">
          <cell r="A2054" t="str">
            <v>001.28.01520</v>
          </cell>
          <cell r="B2054" t="str">
            <v>Fornecimento e instalação de chuveiro simples com articulacao cromada ref. 1995 deca ou similar 1/2 pol</v>
          </cell>
          <cell r="C2054" t="str">
            <v>UN</v>
          </cell>
          <cell r="D2054">
            <v>108.9943</v>
          </cell>
        </row>
        <row r="2055">
          <cell r="A2055" t="str">
            <v>001.28.01540</v>
          </cell>
          <cell r="B2055" t="str">
            <v>Fornecimento e instalação de chuveiro eletrico para 2500 w / 220 v lorenzetti ou similar</v>
          </cell>
          <cell r="C2055" t="str">
            <v>UN</v>
          </cell>
          <cell r="D2055">
            <v>98.631799999999998</v>
          </cell>
        </row>
        <row r="2056">
          <cell r="A2056" t="str">
            <v>001.28.01560</v>
          </cell>
          <cell r="B2056" t="str">
            <v>Fornecimento e instalação sistema conjugado chuveiro lava olhos acionamento instantãneo ref. wl-1cl5 da mont lab ou similar</v>
          </cell>
          <cell r="C2056" t="str">
            <v>UN</v>
          </cell>
          <cell r="D2056">
            <v>1422.635</v>
          </cell>
        </row>
        <row r="2057">
          <cell r="A2057" t="str">
            <v>001.28.01580</v>
          </cell>
          <cell r="B2057" t="str">
            <v>Fornecimento e instalação de ducha de pvc cromado articulavel 1/2 pol cipla ou similar</v>
          </cell>
          <cell r="C2057" t="str">
            <v>UN</v>
          </cell>
          <cell r="D2057">
            <v>7.3869999999999996</v>
          </cell>
        </row>
        <row r="2058">
          <cell r="A2058" t="str">
            <v>001.28.01600</v>
          </cell>
          <cell r="B2058" t="str">
            <v>Fornecimento e instalação de ducha ss corona com 3 temperaturas</v>
          </cell>
          <cell r="C2058" t="str">
            <v>UN</v>
          </cell>
          <cell r="D2058">
            <v>27.681799999999999</v>
          </cell>
        </row>
        <row r="2059">
          <cell r="A2059" t="str">
            <v>001.28.01620</v>
          </cell>
          <cell r="B2059" t="str">
            <v>Fornecimento e instalação de tubo de descida para vávula de descarga de 1 1/2 pol de pvc rigido</v>
          </cell>
          <cell r="C2059" t="str">
            <v>UN</v>
          </cell>
          <cell r="D2059">
            <v>8.3670000000000009</v>
          </cell>
        </row>
        <row r="2060">
          <cell r="A2060" t="str">
            <v>001.28.01640</v>
          </cell>
          <cell r="B2060" t="str">
            <v>Fornecimento e instalação de ligação  para bacia sanitária em tubo em pvc rigido branco de 40mm</v>
          </cell>
          <cell r="C2060" t="str">
            <v>UN</v>
          </cell>
          <cell r="D2060">
            <v>7.2195</v>
          </cell>
        </row>
        <row r="2061">
          <cell r="A2061" t="str">
            <v>001.28.01660</v>
          </cell>
          <cell r="B2061" t="str">
            <v>Fornecimento e instalação de ligação para bacia sanitária tubo em pvc rigido cromado de 40mm</v>
          </cell>
          <cell r="C2061" t="str">
            <v>UN</v>
          </cell>
          <cell r="D2061">
            <v>11.269500000000001</v>
          </cell>
        </row>
        <row r="2062">
          <cell r="A2062" t="str">
            <v>001.28.01680</v>
          </cell>
          <cell r="B2062" t="str">
            <v>Fornecimento e instalação de ligação para bacia sanitária tubo em metal cromado de 40mm</v>
          </cell>
          <cell r="C2062" t="str">
            <v>UN</v>
          </cell>
          <cell r="D2062">
            <v>15.2195</v>
          </cell>
        </row>
        <row r="2063">
          <cell r="A2063" t="str">
            <v>001.28.01700</v>
          </cell>
          <cell r="B2063" t="str">
            <v>Fornecimento e instalação de ligação para bacia sanitária em bolsa de borracha</v>
          </cell>
          <cell r="C2063" t="str">
            <v>UN</v>
          </cell>
          <cell r="D2063">
            <v>2.9904999999999999</v>
          </cell>
        </row>
        <row r="2064">
          <cell r="A2064" t="str">
            <v>001.28.01720</v>
          </cell>
          <cell r="B2064" t="str">
            <v>Fornecimento e instalação de caixa de descarga externa inclusive tubo de descarga e acessórios</v>
          </cell>
          <cell r="C2064" t="str">
            <v>CJ</v>
          </cell>
          <cell r="D2064">
            <v>79.4739</v>
          </cell>
        </row>
        <row r="2065">
          <cell r="A2065" t="str">
            <v>001.28.01740</v>
          </cell>
          <cell r="B2065" t="str">
            <v>Fornecimento e instalação de caixa de descarga de emb. inclusive tubo de descarga e acessórios</v>
          </cell>
          <cell r="C2065" t="str">
            <v>CJ</v>
          </cell>
          <cell r="D2065">
            <v>79.4739</v>
          </cell>
        </row>
        <row r="2066">
          <cell r="A2066" t="str">
            <v>001.28.01760</v>
          </cell>
          <cell r="B2066" t="str">
            <v>Fornecimento e instalação de caixa de descarga para acoplar em bacia sanitária</v>
          </cell>
          <cell r="C2066" t="str">
            <v>UN</v>
          </cell>
          <cell r="D2066">
            <v>110.5909</v>
          </cell>
        </row>
        <row r="2067">
          <cell r="A2067" t="str">
            <v>001.28.01780</v>
          </cell>
          <cell r="B2067" t="str">
            <v>Fornecimento e instalação de engate no. 3 com terminais de 1/2 pol e mangueira flexíel branca, de 30 cm,</v>
          </cell>
          <cell r="C2067" t="str">
            <v>UN</v>
          </cell>
          <cell r="D2067">
            <v>3.9535</v>
          </cell>
        </row>
        <row r="2068">
          <cell r="A2068" t="str">
            <v>001.28.01800</v>
          </cell>
          <cell r="B2068" t="str">
            <v>Fornecimento e colocação de engate no. 5 com terminais cromados de 1/2 pol e mangueira flexível, de 40 cm,</v>
          </cell>
          <cell r="C2068" t="str">
            <v>UN</v>
          </cell>
          <cell r="D2068">
            <v>15.0435</v>
          </cell>
        </row>
        <row r="2069">
          <cell r="A2069" t="str">
            <v>001.28.01820</v>
          </cell>
          <cell r="B2069" t="str">
            <v>Fornecimento e instalação de ligação para saída de vaso sanitário pvc branco  diam.100 mm</v>
          </cell>
          <cell r="C2069" t="str">
            <v>UN</v>
          </cell>
          <cell r="D2069">
            <v>21.452200000000001</v>
          </cell>
        </row>
        <row r="2070">
          <cell r="A2070" t="str">
            <v>001.29</v>
          </cell>
          <cell r="B2070" t="str">
            <v>INSTALAÇÕES HIDRÁULICAS - CUBAS E TANQUE</v>
          </cell>
          <cell r="D2070">
            <v>6835.7408999999998</v>
          </cell>
        </row>
        <row r="2071">
          <cell r="A2071" t="str">
            <v>001.29.00020</v>
          </cell>
          <cell r="B2071" t="str">
            <v>Fornecimento e instalação de cuba de aço inox inclusive válvula americana n.1 - 46.5 x 31 x 15 cm</v>
          </cell>
          <cell r="C2071" t="str">
            <v>UN</v>
          </cell>
          <cell r="D2071">
            <v>102.02630000000001</v>
          </cell>
        </row>
        <row r="2072">
          <cell r="A2072" t="str">
            <v>001.29.00040</v>
          </cell>
          <cell r="B2072" t="str">
            <v>Fornecimento e instalação de cuba de aço inox inclusive válvula americana n.2 - 56.0 x 33.5 x 15 cm</v>
          </cell>
          <cell r="C2072" t="str">
            <v>UN</v>
          </cell>
          <cell r="D2072">
            <v>118.02630000000001</v>
          </cell>
        </row>
        <row r="2073">
          <cell r="A2073" t="str">
            <v>001.29.00060</v>
          </cell>
          <cell r="B2073" t="str">
            <v>Forneicmento e instalação de cuba de aço inox inclusive válvula americana - 40x40x20 cm</v>
          </cell>
          <cell r="C2073" t="str">
            <v>UN</v>
          </cell>
          <cell r="D2073">
            <v>45.988100000000003</v>
          </cell>
        </row>
        <row r="2074">
          <cell r="A2074" t="str">
            <v>001.29.00080</v>
          </cell>
          <cell r="B2074" t="str">
            <v>Fornecimento e instalação de cuba de aço inox inclusive válvula americana dupla 82 x 34 x 15 cm</v>
          </cell>
          <cell r="C2074" t="str">
            <v>UN</v>
          </cell>
          <cell r="D2074">
            <v>114.7409</v>
          </cell>
        </row>
        <row r="2075">
          <cell r="A2075" t="str">
            <v>001.29.00100</v>
          </cell>
          <cell r="B2075" t="str">
            <v>Fornecimento e instalação de banca ou tampo em aço inoxidável n.o de 1.20x0.60m com 1 cuba</v>
          </cell>
          <cell r="C2075" t="str">
            <v>UN</v>
          </cell>
          <cell r="D2075">
            <v>277.16820000000001</v>
          </cell>
        </row>
        <row r="2076">
          <cell r="A2076" t="str">
            <v>001.29.00120</v>
          </cell>
          <cell r="B2076" t="str">
            <v>Fornecimento e instalação de banca ou tampo em aço inoxidável n.2 de 1.50x0.60m com 1 cuba</v>
          </cell>
          <cell r="C2076" t="str">
            <v>UN</v>
          </cell>
          <cell r="D2076">
            <v>162.47819999999999</v>
          </cell>
        </row>
        <row r="2077">
          <cell r="A2077" t="str">
            <v>001.29.00140</v>
          </cell>
          <cell r="B2077" t="str">
            <v>Fornecimento e instalação de banca ou tampo em aço inoxidável n.2 de 1.80x0.60m com 1 cuba</v>
          </cell>
          <cell r="C2077" t="str">
            <v>UN</v>
          </cell>
          <cell r="D2077">
            <v>256.21820000000002</v>
          </cell>
        </row>
        <row r="2078">
          <cell r="A2078" t="str">
            <v>001.29.00160</v>
          </cell>
          <cell r="B2078" t="str">
            <v>Fornecimento e instalação de banca ou tampo em aço inoxidável n.2 de 2.00x0.60m com 1 cuba</v>
          </cell>
          <cell r="C2078" t="str">
            <v>UN</v>
          </cell>
          <cell r="D2078">
            <v>293.85820000000001</v>
          </cell>
        </row>
        <row r="2079">
          <cell r="A2079" t="str">
            <v>001.29.00180</v>
          </cell>
          <cell r="B2079" t="str">
            <v>Fornecimento e instalação de banca ou tampo em aço inoxidável n.334 de 2.00x0.60m com 2 cubas p/ ud</v>
          </cell>
          <cell r="C2079" t="str">
            <v>UN</v>
          </cell>
          <cell r="D2079">
            <v>355.21820000000002</v>
          </cell>
        </row>
        <row r="2080">
          <cell r="A2080" t="str">
            <v>001.29.00200</v>
          </cell>
          <cell r="B2080" t="str">
            <v>Fornecimento e instalação de banca ou tampo em aço inoxidável da eternox revestida d1800mb c/ 1 cuba no centro, de 1,80m</v>
          </cell>
          <cell r="C2080" t="str">
            <v>UN</v>
          </cell>
          <cell r="D2080">
            <v>276.8682</v>
          </cell>
        </row>
        <row r="2081">
          <cell r="A2081" t="str">
            <v>001.29.00220</v>
          </cell>
          <cell r="B2081" t="str">
            <v>Fornecimento e instalação de banca ou tampo em aço inoxidável da eternox revestida e1800mb c/ 1 cuba no centro, de 1,80m</v>
          </cell>
          <cell r="C2081" t="str">
            <v>UN</v>
          </cell>
          <cell r="D2081">
            <v>277.16820000000001</v>
          </cell>
        </row>
        <row r="2082">
          <cell r="A2082" t="str">
            <v>001.29.00240</v>
          </cell>
          <cell r="B2082" t="str">
            <v>Fornecimento e instalação de banca ou tampo em aço inoxidável da eternox revestida 2000mb 2c c/ 2 cubas no centro, de 2,00m</v>
          </cell>
          <cell r="C2082" t="str">
            <v>UN</v>
          </cell>
          <cell r="D2082">
            <v>331.21820000000002</v>
          </cell>
        </row>
        <row r="2083">
          <cell r="A2083" t="str">
            <v>001.29.00260</v>
          </cell>
          <cell r="B2083" t="str">
            <v>Fornecimento e instalação de banca ou tampo em aço inoxidável da eternox revestida d1600mb c/ 1 cuba no centro</v>
          </cell>
          <cell r="C2083" t="str">
            <v>UN</v>
          </cell>
          <cell r="D2083">
            <v>162.47819999999999</v>
          </cell>
        </row>
        <row r="2084">
          <cell r="A2084" t="str">
            <v>001.29.00280</v>
          </cell>
          <cell r="B2084" t="str">
            <v>Fornecimento e instalação de banca ou tampo em aço inoxidável da eternox revestida 1800mb 2c c/ 2 cubas no centro</v>
          </cell>
          <cell r="C2084" t="str">
            <v>UN</v>
          </cell>
          <cell r="D2084">
            <v>313.25819999999999</v>
          </cell>
        </row>
        <row r="2085">
          <cell r="A2085" t="str">
            <v>001.29.00300</v>
          </cell>
          <cell r="B2085" t="str">
            <v>Fornecimento e instalação de banca ou tampo em aço inoxidável da eternox revestida cuba dupla de 82x34x14cm</v>
          </cell>
          <cell r="C2085" t="str">
            <v>UN</v>
          </cell>
          <cell r="D2085">
            <v>106.1982</v>
          </cell>
        </row>
        <row r="2086">
          <cell r="A2086" t="str">
            <v>001.29.00320</v>
          </cell>
          <cell r="B2086" t="str">
            <v>Fornecimento e instalação de banca ou tampo em aço inoxidável da eternox revestido e1800mb com 2 cubas lado direito</v>
          </cell>
          <cell r="C2086" t="str">
            <v>UN</v>
          </cell>
          <cell r="D2086">
            <v>313.25819999999999</v>
          </cell>
        </row>
        <row r="2087">
          <cell r="A2087" t="str">
            <v>001.29.00340</v>
          </cell>
          <cell r="B2087" t="str">
            <v>Fornecimento e instalação de banca ou tampo em aço inoxidável da eternox revestido e1800mb com 2 cubas lado direito</v>
          </cell>
          <cell r="C2087" t="str">
            <v>UN</v>
          </cell>
          <cell r="D2087">
            <v>313.25819999999999</v>
          </cell>
        </row>
        <row r="2088">
          <cell r="A2088" t="str">
            <v>001.29.00360</v>
          </cell>
          <cell r="B2088" t="str">
            <v>Fornecimento e instalação de banca ou tampo em aço inoxidável da eternox revestida de 2.60 x 0.55 m c/ 1 cuba e valvula</v>
          </cell>
          <cell r="C2088" t="str">
            <v>UN</v>
          </cell>
          <cell r="D2088">
            <v>162.47819999999999</v>
          </cell>
        </row>
        <row r="2089">
          <cell r="A2089" t="str">
            <v>001.29.00380</v>
          </cell>
          <cell r="B2089" t="str">
            <v>Fornecimento e instalação de banca de granilite fundida na obra com espessura de 0.05 m</v>
          </cell>
          <cell r="C2089" t="str">
            <v>M2</v>
          </cell>
          <cell r="D2089">
            <v>79.511399999999995</v>
          </cell>
        </row>
        <row r="2090">
          <cell r="A2090" t="str">
            <v>001.29.00400</v>
          </cell>
          <cell r="B2090" t="str">
            <v>Fornecimento e instalação de bancada em ardósia polida 1.50 x 0.60 com 1 cuba inox 40.00x40.00x15.00</v>
          </cell>
          <cell r="C2090" t="str">
            <v>UN</v>
          </cell>
          <cell r="D2090">
            <v>178.5839</v>
          </cell>
        </row>
        <row r="2091">
          <cell r="A2091" t="str">
            <v>001.29.00420</v>
          </cell>
          <cell r="B2091" t="str">
            <v>Fornecimento e instalação de banca de mármore sintético c/ 01 cuba no centro , de 1.80m</v>
          </cell>
          <cell r="C2091" t="str">
            <v>UN</v>
          </cell>
          <cell r="D2091">
            <v>76.8416</v>
          </cell>
        </row>
        <row r="2092">
          <cell r="A2092" t="str">
            <v>001.29.00440</v>
          </cell>
          <cell r="B2092" t="str">
            <v>Forneicmento e instalação de banca de mármore sintético c/ 02 cubas no centro , de 1.80m</v>
          </cell>
          <cell r="C2092" t="str">
            <v>UN</v>
          </cell>
          <cell r="D2092">
            <v>76.8416</v>
          </cell>
        </row>
        <row r="2093">
          <cell r="A2093" t="str">
            <v>001.29.00460</v>
          </cell>
          <cell r="B2093" t="str">
            <v>Fornecimento e instalação de banca de mármore sintético com uma cuba - 120.00x54.00cm</v>
          </cell>
          <cell r="C2093" t="str">
            <v>UN</v>
          </cell>
          <cell r="D2093">
            <v>47.221600000000002</v>
          </cell>
        </row>
        <row r="2094">
          <cell r="A2094" t="str">
            <v>001.29.00480</v>
          </cell>
          <cell r="B2094" t="str">
            <v>Fornecimento e instalação de bancada em aço inox 316 1.90 x 0.80 formado por peças estampadas sem emendas visíveis, com 2 cubas em aço inox 316 estampado sem cantos vivos, nas dimensões (40x60x40)cm</v>
          </cell>
          <cell r="C2094" t="str">
            <v>UN</v>
          </cell>
          <cell r="D2094">
            <v>349.62389999999999</v>
          </cell>
        </row>
        <row r="2095">
          <cell r="A2095" t="str">
            <v>001.29.00500</v>
          </cell>
          <cell r="B2095" t="str">
            <v>Fornecimento e instalação de bancada em aço inox 316 2.20 x 0.80 formado por peças estampadas sem emendas visíveis, com 2 cubas em aço inox 316 estampado sem cantos vivos, nas dimensões (40x60x40)cm</v>
          </cell>
          <cell r="C2095" t="str">
            <v>UN</v>
          </cell>
          <cell r="D2095">
            <v>368.09390000000002</v>
          </cell>
        </row>
        <row r="2096">
          <cell r="A2096" t="str">
            <v>001.29.00520</v>
          </cell>
          <cell r="B2096" t="str">
            <v>Fornecimento e instalação de bancada seca em aço inox 316 1.80 x 0.80 formado por peças estampadas sem emendas visíveis</v>
          </cell>
          <cell r="C2096" t="str">
            <v>UN</v>
          </cell>
          <cell r="D2096">
            <v>313.23390000000001</v>
          </cell>
        </row>
        <row r="2097">
          <cell r="A2097" t="str">
            <v>001.29.00540</v>
          </cell>
          <cell r="B2097" t="str">
            <v>Fornecimento e instalação de cuba dupla com válvula, 82x34x14 cm</v>
          </cell>
          <cell r="C2097" t="str">
            <v>UN</v>
          </cell>
          <cell r="D2097">
            <v>112.8124</v>
          </cell>
        </row>
        <row r="2098">
          <cell r="A2098" t="str">
            <v>001.29.00560</v>
          </cell>
          <cell r="B2098" t="str">
            <v>Fornecimento e instalação de cuba simples de 400.00mmx340.00mmx140.00mm (p) , aco inox eternox</v>
          </cell>
          <cell r="C2098" t="str">
            <v>UN</v>
          </cell>
          <cell r="D2098">
            <v>92.621600000000001</v>
          </cell>
        </row>
        <row r="2099">
          <cell r="A2099" t="str">
            <v>001.29.00580</v>
          </cell>
          <cell r="B2099" t="str">
            <v>Fornecimento e instalação de cuba de aço inox, inclusive válvula americana nº 1 - 46.50 x 31.00 x 15.00 cm</v>
          </cell>
          <cell r="C2099" t="str">
            <v>UN</v>
          </cell>
          <cell r="D2099">
            <v>100.9881</v>
          </cell>
        </row>
        <row r="2100">
          <cell r="A2100" t="str">
            <v>001.29.00600</v>
          </cell>
          <cell r="B2100" t="str">
            <v>Fornecimento e instalação de cuba de aço inox, inclusive válvula americana nº 2 - 56.00 x 33.50 x 15.00 cm</v>
          </cell>
          <cell r="C2100" t="str">
            <v>UN</v>
          </cell>
          <cell r="D2100">
            <v>116.9881</v>
          </cell>
        </row>
        <row r="2101">
          <cell r="A2101" t="str">
            <v>001.29.00620</v>
          </cell>
          <cell r="B2101" t="str">
            <v>Fornecimento e instalação de cuba dupla 82.00 x 34.00 x 15.00 cm</v>
          </cell>
          <cell r="C2101" t="str">
            <v>UN</v>
          </cell>
          <cell r="D2101">
            <v>116.9881</v>
          </cell>
        </row>
        <row r="2102">
          <cell r="A2102" t="str">
            <v>001.29.00640</v>
          </cell>
          <cell r="B2102" t="str">
            <v>Fornecimento e instalação de tanque para lavar roupa pré-moldado de concreto modelo simples dim. 60 x 60 cm</v>
          </cell>
          <cell r="C2102" t="str">
            <v>UN</v>
          </cell>
          <cell r="D2102">
            <v>37.030299999999997</v>
          </cell>
        </row>
        <row r="2103">
          <cell r="A2103" t="str">
            <v>001.29.00660</v>
          </cell>
          <cell r="B2103" t="str">
            <v>Fornecimento e instalação de tanque para lavar roupa pre-moldado de concreto, 3 cubas, dim. 0,60x1,80m</v>
          </cell>
          <cell r="C2103" t="str">
            <v>UN</v>
          </cell>
          <cell r="D2103">
            <v>62.443199999999997</v>
          </cell>
        </row>
        <row r="2104">
          <cell r="A2104" t="str">
            <v>001.29.00680</v>
          </cell>
          <cell r="B2104" t="str">
            <v>Fornecimento e instalação de tanque para lavar roupa de louca branca tamanho médio com coluna</v>
          </cell>
          <cell r="C2104" t="str">
            <v>UN</v>
          </cell>
          <cell r="D2104">
            <v>186.5102</v>
          </cell>
        </row>
        <row r="2105">
          <cell r="A2105" t="str">
            <v>001.29.00700</v>
          </cell>
          <cell r="B2105" t="str">
            <v>Fornecimento e instalação de tanque para lavar roupa de louca branca tamanho médio sem coluna</v>
          </cell>
          <cell r="C2105" t="str">
            <v>UN</v>
          </cell>
          <cell r="D2105">
            <v>155.9102</v>
          </cell>
        </row>
        <row r="2106">
          <cell r="A2106" t="str">
            <v>001.29.00720</v>
          </cell>
          <cell r="B2106" t="str">
            <v>Fornecimento e instalação de tanque - celite - medio branco - c/ coluna r-002.05 c/ válvula</v>
          </cell>
          <cell r="C2106" t="str">
            <v>UN</v>
          </cell>
          <cell r="D2106">
            <v>157.33029999999999</v>
          </cell>
        </row>
        <row r="2107">
          <cell r="A2107" t="str">
            <v>001.29.00740</v>
          </cell>
          <cell r="B2107" t="str">
            <v>Fornecimento e instalação de tanque decoralite simples - tam-03 - c/ valvula</v>
          </cell>
          <cell r="C2107" t="str">
            <v>UN</v>
          </cell>
          <cell r="D2107">
            <v>188.3124</v>
          </cell>
        </row>
        <row r="2108">
          <cell r="A2108" t="str">
            <v>001.29.00760</v>
          </cell>
          <cell r="B2108" t="str">
            <v>Fornecimento e instalação de tanque de plástico - pequeno</v>
          </cell>
          <cell r="C2108" t="str">
            <v>UN</v>
          </cell>
          <cell r="D2108">
            <v>35.947800000000001</v>
          </cell>
        </row>
        <row r="2109">
          <cell r="A2109" t="str">
            <v>001.30</v>
          </cell>
          <cell r="B2109" t="str">
            <v>INSTALAÇÕES SANITÁRIAS - PRIMÁRIO E SECUNDÁRIO</v>
          </cell>
          <cell r="D2109">
            <v>35716.085599999999</v>
          </cell>
        </row>
        <row r="2110">
          <cell r="A2110" t="str">
            <v>001.30.00020</v>
          </cell>
          <cell r="B2110" t="str">
            <v>Fornecimento e instalação de tubo leve de pvc rígido branco c/ ponta e bolsa lisa em barra 6 m diâmetro 450 mm</v>
          </cell>
          <cell r="C2110" t="str">
            <v>ML</v>
          </cell>
          <cell r="D2110">
            <v>78.284999999999997</v>
          </cell>
        </row>
        <row r="2111">
          <cell r="A2111" t="str">
            <v>001.30.00040</v>
          </cell>
          <cell r="B2111" t="str">
            <v>Fornecimento e instalação de tubo leve de pvc rígido branco c/ ponta e bolsa lisa em barra 6 m diâmetro 400 mm</v>
          </cell>
          <cell r="C2111" t="str">
            <v>ML</v>
          </cell>
          <cell r="D2111">
            <v>79.056600000000003</v>
          </cell>
        </row>
        <row r="2112">
          <cell r="A2112" t="str">
            <v>001.30.00060</v>
          </cell>
          <cell r="B2112" t="str">
            <v>Fornecimento e instalação de tubo leve de pvc rígido branco c/ ponta e bolsa lisa em barra 6 m diâmetro 300 mm</v>
          </cell>
          <cell r="C2112" t="str">
            <v>ML</v>
          </cell>
          <cell r="D2112">
            <v>52.088000000000001</v>
          </cell>
        </row>
        <row r="2113">
          <cell r="A2113" t="str">
            <v>001.30.00080</v>
          </cell>
          <cell r="B2113" t="str">
            <v>Fornecimento e instalaçao de tubo leve de pvc rígido branco c/ ponta e bolsa lisa em barra 6 m diâmetro 250 mm</v>
          </cell>
          <cell r="C2113" t="str">
            <v>ML</v>
          </cell>
          <cell r="D2113">
            <v>31.425000000000001</v>
          </cell>
        </row>
        <row r="2114">
          <cell r="A2114" t="str">
            <v>001.30.00100</v>
          </cell>
          <cell r="B2114" t="str">
            <v>Fornecimento e instalação de tubo leve de pvc rígido branco c/ ponta e bolsa lisa em barra 6 m diâmetro 200 mm</v>
          </cell>
          <cell r="C2114" t="str">
            <v>ML</v>
          </cell>
          <cell r="D2114">
            <v>21.375499999999999</v>
          </cell>
        </row>
        <row r="2115">
          <cell r="A2115" t="str">
            <v>001.30.00120</v>
          </cell>
          <cell r="B2115" t="str">
            <v>Fornecimento e instalação de tubo leve de pvc rígido branco c/ ponta e bolsa lisa em barra 6 m diâmetro 150 mm</v>
          </cell>
          <cell r="C2115" t="str">
            <v>ML</v>
          </cell>
          <cell r="D2115">
            <v>20.812200000000001</v>
          </cell>
        </row>
        <row r="2116">
          <cell r="A2116" t="str">
            <v>001.30.00140</v>
          </cell>
          <cell r="B2116" t="str">
            <v>Fornecimento e instalação de tubo leve de pvc rígido branco c/ ponta e bolsa lisa em barra 6 m diâmetro 125 mm</v>
          </cell>
          <cell r="C2116" t="str">
            <v>ML</v>
          </cell>
          <cell r="D2116">
            <v>18.3781</v>
          </cell>
        </row>
        <row r="2117">
          <cell r="A2117" t="str">
            <v>001.30.00160</v>
          </cell>
          <cell r="B2117" t="str">
            <v>Fornecimento e instalação de tubo de pvc rígido cor branca com ponta e bolsa em barra de 6 m diâmetro 100 mm</v>
          </cell>
          <cell r="C2117" t="str">
            <v>ML</v>
          </cell>
          <cell r="D2117">
            <v>5.6124999999999998</v>
          </cell>
        </row>
        <row r="2118">
          <cell r="A2118" t="str">
            <v>001.30.00180</v>
          </cell>
          <cell r="B2118" t="str">
            <v>Fornecimento e instalação de tubo de pvc rígido cor branca com ponta e bolsa em barra de 6 m diâmetro 75 mm</v>
          </cell>
          <cell r="C2118" t="str">
            <v>ML</v>
          </cell>
          <cell r="D2118">
            <v>6.5316000000000001</v>
          </cell>
        </row>
        <row r="2119">
          <cell r="A2119" t="str">
            <v>001.30.00200</v>
          </cell>
          <cell r="B2119" t="str">
            <v>Fornecimento e instalação de tubo de pvc rígido cor branca com ponta e bolsa em barra de 6 m diâmetro 50 mm</v>
          </cell>
          <cell r="C2119" t="str">
            <v>ML</v>
          </cell>
          <cell r="D2119">
            <v>5.0678999999999998</v>
          </cell>
        </row>
        <row r="2120">
          <cell r="A2120" t="str">
            <v>001.30.00220</v>
          </cell>
          <cell r="B2120" t="str">
            <v>Fornecimento e instalação de tubo de pvc rígido cor branca com ponta e bolsa em barra de 6m diâmetro 40 mm</v>
          </cell>
          <cell r="C2120" t="str">
            <v>ML</v>
          </cell>
          <cell r="D2120">
            <v>3.0478999999999998</v>
          </cell>
        </row>
        <row r="2121">
          <cell r="A2121" t="str">
            <v>001.30.00240</v>
          </cell>
          <cell r="B2121" t="str">
            <v>Fornecimento e instalação de curva 90º de pvc rígido cor branca  diam.100 mm</v>
          </cell>
          <cell r="C2121" t="str">
            <v>UN</v>
          </cell>
          <cell r="D2121">
            <v>12.165100000000001</v>
          </cell>
        </row>
        <row r="2122">
          <cell r="A2122" t="str">
            <v>001.30.00260</v>
          </cell>
          <cell r="B2122" t="str">
            <v>Fornecimento e instalação de curva 90º de pvc rígido cor branca  diam. 75 mm</v>
          </cell>
          <cell r="C2122" t="str">
            <v>UN</v>
          </cell>
          <cell r="D2122">
            <v>18</v>
          </cell>
        </row>
        <row r="2123">
          <cell r="A2123" t="str">
            <v>001.30.00280</v>
          </cell>
          <cell r="B2123" t="str">
            <v>Fornecimento e instalação de curva 90º de pvc rígido cor branca   diam. 50 mm</v>
          </cell>
          <cell r="C2123" t="str">
            <v>UN</v>
          </cell>
          <cell r="D2123">
            <v>4.9749999999999996</v>
          </cell>
        </row>
        <row r="2124">
          <cell r="A2124" t="str">
            <v>001.30.00300</v>
          </cell>
          <cell r="B2124" t="str">
            <v>Fornecimento e instalação de curva 90º de pvc rígido cor branca   diam. 150 mm</v>
          </cell>
          <cell r="C2124" t="str">
            <v>UN</v>
          </cell>
          <cell r="D2124">
            <v>52.0501</v>
          </cell>
        </row>
        <row r="2125">
          <cell r="A2125" t="str">
            <v>001.30.00320</v>
          </cell>
          <cell r="B2125" t="str">
            <v>Fornecimento e instalação de curva 45º de pvc rígido cor branca   diam.100 mm</v>
          </cell>
          <cell r="C2125" t="str">
            <v>UN</v>
          </cell>
          <cell r="D2125">
            <v>14.555099999999999</v>
          </cell>
        </row>
        <row r="2126">
          <cell r="A2126" t="str">
            <v>001.30.00340</v>
          </cell>
          <cell r="B2126" t="str">
            <v>Fornecimento e instalação de curva 45º de pvc rígido cor branca   diam. 75 mm</v>
          </cell>
          <cell r="C2126" t="str">
            <v>UN</v>
          </cell>
          <cell r="D2126">
            <v>12.6</v>
          </cell>
        </row>
        <row r="2127">
          <cell r="A2127" t="str">
            <v>001.30.00360</v>
          </cell>
          <cell r="B2127" t="str">
            <v>Fornecimento e instalação de curva 45º de pvc rígido cor branca   diam. 50 mm</v>
          </cell>
          <cell r="C2127" t="str">
            <v>UN</v>
          </cell>
          <cell r="D2127">
            <v>6.1150000000000002</v>
          </cell>
        </row>
        <row r="2128">
          <cell r="A2128" t="str">
            <v>001.30.00380</v>
          </cell>
          <cell r="B2128" t="str">
            <v>Fornecimento e instalação de joelho 90º com anel de borracha, de pvc rígido cor branca   diam. 50 mm</v>
          </cell>
          <cell r="C2128" t="str">
            <v>UN</v>
          </cell>
          <cell r="D2128">
            <v>2.0049999999999999</v>
          </cell>
        </row>
        <row r="2129">
          <cell r="A2129" t="str">
            <v>001.30.00400</v>
          </cell>
          <cell r="B2129" t="str">
            <v>Fornecimento e instalação de cap de pvc rígido cor branca   diam.100 mm</v>
          </cell>
          <cell r="C2129" t="str">
            <v>UN</v>
          </cell>
          <cell r="D2129">
            <v>7.7575000000000003</v>
          </cell>
        </row>
        <row r="2130">
          <cell r="A2130" t="str">
            <v>001.30.00420</v>
          </cell>
          <cell r="B2130" t="str">
            <v>Fornecimento e instalação de cap de pvc rígido cor branca  diam. 75 mm</v>
          </cell>
          <cell r="C2130" t="str">
            <v>UN</v>
          </cell>
          <cell r="D2130">
            <v>5.9200999999999997</v>
          </cell>
        </row>
        <row r="2131">
          <cell r="A2131" t="str">
            <v>001.30.00440</v>
          </cell>
          <cell r="B2131" t="str">
            <v>Fornecimento e instalação de cap de pvc rígido cor branca   diam. 50 mm</v>
          </cell>
          <cell r="C2131" t="str">
            <v>UN</v>
          </cell>
          <cell r="D2131">
            <v>3.6425000000000001</v>
          </cell>
        </row>
        <row r="2132">
          <cell r="A2132" t="str">
            <v>001.30.00460</v>
          </cell>
          <cell r="B2132" t="str">
            <v>Fornecimento e instalação de joelho 45º de pvc rígido cor branca  diam.100 mm</v>
          </cell>
          <cell r="C2132" t="str">
            <v>UN</v>
          </cell>
          <cell r="D2132">
            <v>6.1451000000000002</v>
          </cell>
        </row>
        <row r="2133">
          <cell r="A2133" t="str">
            <v>001.30.00480</v>
          </cell>
          <cell r="B2133" t="str">
            <v>Fornecimento e instalação de joelho 45º de pvc rígido cor branca   diam. 75 mm</v>
          </cell>
          <cell r="C2133" t="str">
            <v>UN</v>
          </cell>
          <cell r="D2133">
            <v>2.95</v>
          </cell>
        </row>
        <row r="2134">
          <cell r="A2134" t="str">
            <v>001.30.00500</v>
          </cell>
          <cell r="B2134" t="str">
            <v>Fornecimento e instalação de joelho 45º de pvc rígido cor branca   diam. 50 mm</v>
          </cell>
          <cell r="C2134" t="str">
            <v>UN</v>
          </cell>
          <cell r="D2134">
            <v>2.4750000000000001</v>
          </cell>
        </row>
        <row r="2135">
          <cell r="A2135" t="str">
            <v>001.30.00520</v>
          </cell>
          <cell r="B2135" t="str">
            <v>Fornecimento e instalação de junção invertida de pvc rígido branca para estoto primário diam. 50x50mm</v>
          </cell>
          <cell r="C2135" t="str">
            <v>UN</v>
          </cell>
          <cell r="D2135">
            <v>7.8875999999999999</v>
          </cell>
        </row>
        <row r="2136">
          <cell r="A2136" t="str">
            <v>001.30.00540</v>
          </cell>
          <cell r="B2136" t="str">
            <v>Fornecimento e instalação de junção dupla invertida de pvc rígido branca para esgoto primário diam. 100 x 50 mm</v>
          </cell>
          <cell r="C2136" t="str">
            <v>UN</v>
          </cell>
          <cell r="D2136">
            <v>11.172599999999999</v>
          </cell>
        </row>
        <row r="2137">
          <cell r="A2137" t="str">
            <v>001.30.00560</v>
          </cell>
          <cell r="B2137" t="str">
            <v>Fornecimento e instalação de junção simples de pvc rígido branca  diam. 100x100 mm</v>
          </cell>
          <cell r="C2137" t="str">
            <v>UN</v>
          </cell>
          <cell r="D2137">
            <v>13.762600000000001</v>
          </cell>
        </row>
        <row r="2138">
          <cell r="A2138" t="str">
            <v>001.30.00580</v>
          </cell>
          <cell r="B2138" t="str">
            <v>Fornecimento e instalação de junção simples de pvc rígido branca  diam. 100x75 mm</v>
          </cell>
          <cell r="C2138" t="str">
            <v>UN</v>
          </cell>
          <cell r="D2138">
            <v>9.7026000000000003</v>
          </cell>
        </row>
        <row r="2139">
          <cell r="A2139" t="str">
            <v>001.30.00600</v>
          </cell>
          <cell r="B2139" t="str">
            <v>Fornecimento e instalação de junção simples de pvc rígido branca  diam. 100x50 mm</v>
          </cell>
          <cell r="C2139" t="str">
            <v>UN</v>
          </cell>
          <cell r="D2139">
            <v>11.172599999999999</v>
          </cell>
        </row>
        <row r="2140">
          <cell r="A2140" t="str">
            <v>001.30.00620</v>
          </cell>
          <cell r="B2140" t="str">
            <v>Fornecimento e instalação de junção simples de pvc rígido branca  diam. 75x75 mm</v>
          </cell>
          <cell r="C2140" t="str">
            <v>UN</v>
          </cell>
          <cell r="D2140">
            <v>8.1576000000000004</v>
          </cell>
        </row>
        <row r="2141">
          <cell r="A2141" t="str">
            <v>001.30.00640</v>
          </cell>
          <cell r="B2141" t="str">
            <v>Fornecimento e instalação de junção simples de pvc rígido branca  diam. 75x50 mm</v>
          </cell>
          <cell r="C2141" t="str">
            <v>UN</v>
          </cell>
          <cell r="D2141">
            <v>6.2375999999999996</v>
          </cell>
        </row>
        <row r="2142">
          <cell r="A2142" t="str">
            <v>001.30.00660</v>
          </cell>
          <cell r="B2142" t="str">
            <v>Fornecimento e instalação de junção simples de pvc rígido branca  diam. 50x50 mm</v>
          </cell>
          <cell r="C2142" t="str">
            <v>UN</v>
          </cell>
          <cell r="D2142">
            <v>5.7976000000000001</v>
          </cell>
        </row>
        <row r="2143">
          <cell r="A2143" t="str">
            <v>001.30.00680</v>
          </cell>
          <cell r="B2143" t="str">
            <v>Fornecimento e instalação de joelho 90º de pvc rígido branco  diam.75 mm</v>
          </cell>
          <cell r="C2143" t="str">
            <v>UN</v>
          </cell>
          <cell r="D2143">
            <v>5.33</v>
          </cell>
        </row>
        <row r="2144">
          <cell r="A2144" t="str">
            <v>001.30.00700</v>
          </cell>
          <cell r="B2144" t="str">
            <v>Fornecimento e instalação de joelho 90º de pvc rígido branco  diam.50 mm</v>
          </cell>
          <cell r="C2144" t="str">
            <v>UN</v>
          </cell>
          <cell r="D2144">
            <v>3.2549999999999999</v>
          </cell>
        </row>
        <row r="2145">
          <cell r="A2145" t="str">
            <v>001.30.00720</v>
          </cell>
          <cell r="B2145" t="str">
            <v>Fornecimento e instalação de joelho 90º de pvc rígido branco  diam.100 mm</v>
          </cell>
          <cell r="C2145" t="str">
            <v>UN</v>
          </cell>
          <cell r="D2145">
            <v>6.8750999999999998</v>
          </cell>
        </row>
        <row r="2146">
          <cell r="A2146" t="str">
            <v>001.30.00740</v>
          </cell>
          <cell r="B2146" t="str">
            <v>Fornecimento e instalação de joelho 90º curto com visita pvc branco para esgoto primário diam.100x75 mm</v>
          </cell>
          <cell r="C2146" t="str">
            <v>UN</v>
          </cell>
          <cell r="D2146">
            <v>9.0251000000000001</v>
          </cell>
        </row>
        <row r="2147">
          <cell r="A2147" t="str">
            <v>001.30.00760</v>
          </cell>
          <cell r="B2147" t="str">
            <v>Fornecimento e instalação de joelho 90º curto com visita pvc branco para esgoto primário diam.100x50 mm</v>
          </cell>
          <cell r="C2147" t="str">
            <v>UN</v>
          </cell>
          <cell r="D2147">
            <v>8.4750999999999994</v>
          </cell>
        </row>
        <row r="2148">
          <cell r="A2148" t="str">
            <v>001.30.00780</v>
          </cell>
          <cell r="B2148" t="str">
            <v>Fornecimento e instalação de joelho 90º curto com visita pvc branco para esgoto primário diam. 75x50 mm</v>
          </cell>
          <cell r="C2148" t="str">
            <v>UN</v>
          </cell>
          <cell r="D2148">
            <v>6</v>
          </cell>
        </row>
        <row r="2149">
          <cell r="A2149" t="str">
            <v>001.30.00800</v>
          </cell>
          <cell r="B2149" t="str">
            <v>Fornecimento e instalação de tee sanitário curto com visita pvc branco  diam.100x100 mm</v>
          </cell>
          <cell r="C2149" t="str">
            <v>UN</v>
          </cell>
          <cell r="D2149">
            <v>8.4626000000000001</v>
          </cell>
        </row>
        <row r="2150">
          <cell r="A2150" t="str">
            <v>001.30.00820</v>
          </cell>
          <cell r="B2150" t="str">
            <v>Fornecimento e instalação de tee sanitário curto com visita pvc branco  diam. 100x75 mm</v>
          </cell>
          <cell r="C2150" t="str">
            <v>UN</v>
          </cell>
          <cell r="D2150">
            <v>17.442599999999999</v>
          </cell>
        </row>
        <row r="2151">
          <cell r="A2151" t="str">
            <v>001.30.00840</v>
          </cell>
          <cell r="B2151" t="str">
            <v>Fornecimento e instalação de tee sanitário curto com visita pvc branco  diam. 100x50 mm</v>
          </cell>
          <cell r="C2151" t="str">
            <v>UN</v>
          </cell>
          <cell r="D2151">
            <v>8.1984999999999992</v>
          </cell>
        </row>
        <row r="2152">
          <cell r="A2152" t="str">
            <v>001.30.00860</v>
          </cell>
          <cell r="B2152" t="str">
            <v>Fornecimento e instalação de tee sanitário curto com visita pvc branco  diam. 75x75 mm</v>
          </cell>
          <cell r="C2152" t="str">
            <v>UN</v>
          </cell>
          <cell r="D2152">
            <v>6.9500999999999999</v>
          </cell>
        </row>
        <row r="2153">
          <cell r="A2153" t="str">
            <v>001.30.00880</v>
          </cell>
          <cell r="B2153" t="str">
            <v>Fornecimento e instalação de tee sanitário curto com visita pvc branco  diam. 75x50 mm</v>
          </cell>
          <cell r="C2153" t="str">
            <v>UN</v>
          </cell>
          <cell r="D2153">
            <v>6.4401000000000002</v>
          </cell>
        </row>
        <row r="2154">
          <cell r="A2154" t="str">
            <v>001.30.00900</v>
          </cell>
          <cell r="B2154" t="str">
            <v>Fornecimento e instalação de tee sanitário curto com visita pvc branco  diam. 50x50 mm</v>
          </cell>
          <cell r="C2154" t="str">
            <v>UN</v>
          </cell>
          <cell r="D2154">
            <v>4.3875999999999999</v>
          </cell>
        </row>
        <row r="2155">
          <cell r="A2155" t="str">
            <v>001.30.00920</v>
          </cell>
          <cell r="B2155" t="str">
            <v>Fornecimento e instalação de tee sanitário curto com visita pvc branco para esgoto primário diam.150mm</v>
          </cell>
          <cell r="C2155" t="str">
            <v>UN</v>
          </cell>
          <cell r="D2155">
            <v>39.6676</v>
          </cell>
        </row>
        <row r="2156">
          <cell r="A2156" t="str">
            <v>001.30.00940</v>
          </cell>
          <cell r="B2156" t="str">
            <v>Fornecimento e instalação de luva simpels pvc branco  diam.100 mm</v>
          </cell>
          <cell r="C2156" t="str">
            <v>UN</v>
          </cell>
          <cell r="D2156">
            <v>5.2150999999999996</v>
          </cell>
        </row>
        <row r="2157">
          <cell r="A2157" t="str">
            <v>001.30.00960</v>
          </cell>
          <cell r="B2157" t="str">
            <v>Fornecimento e instalação de luva simpels pvc branco  diam.75 mm</v>
          </cell>
          <cell r="C2157" t="str">
            <v>UN</v>
          </cell>
          <cell r="D2157">
            <v>3.51</v>
          </cell>
        </row>
        <row r="2158">
          <cell r="A2158" t="str">
            <v>001.30.00980</v>
          </cell>
          <cell r="B2158" t="str">
            <v>Fornecimento e instalação de luva simpels pvc branco  diam. 50 mm</v>
          </cell>
          <cell r="C2158" t="str">
            <v>UN</v>
          </cell>
          <cell r="D2158">
            <v>2.7050000000000001</v>
          </cell>
        </row>
        <row r="2159">
          <cell r="A2159" t="str">
            <v>001.30.01000</v>
          </cell>
          <cell r="B2159" t="str">
            <v>Fornecimento e instalação de luva simpels pvc branco  diam.150 mm</v>
          </cell>
          <cell r="C2159" t="str">
            <v>UN</v>
          </cell>
          <cell r="D2159">
            <v>23.420100000000001</v>
          </cell>
        </row>
        <row r="2160">
          <cell r="A2160" t="str">
            <v>001.30.01020</v>
          </cell>
          <cell r="B2160" t="str">
            <v>Fornecimento e instalação de luva dupla pvc branco  diam.100 mm</v>
          </cell>
          <cell r="C2160" t="str">
            <v>UN</v>
          </cell>
          <cell r="D2160">
            <v>3.7050999999999998</v>
          </cell>
        </row>
        <row r="2161">
          <cell r="A2161" t="str">
            <v>001.30.01040</v>
          </cell>
          <cell r="B2161" t="str">
            <v>Fornecimento e instalação de luva dupla pvc branco  diam.50 mm</v>
          </cell>
          <cell r="C2161" t="str">
            <v>UN</v>
          </cell>
          <cell r="D2161">
            <v>1.9650000000000001</v>
          </cell>
        </row>
        <row r="2162">
          <cell r="A2162" t="str">
            <v>001.30.01060</v>
          </cell>
          <cell r="B2162" t="str">
            <v>Fornecimento e instalação de luva dupla pvc branco  diam.75 mm</v>
          </cell>
          <cell r="C2162" t="str">
            <v>UN</v>
          </cell>
          <cell r="D2162">
            <v>3.03</v>
          </cell>
        </row>
        <row r="2163">
          <cell r="A2163" t="str">
            <v>001.30.01080</v>
          </cell>
          <cell r="B2163" t="str">
            <v>Fornecimento e instalação de luva dupla pvc branco  diam.150 mm</v>
          </cell>
          <cell r="C2163" t="str">
            <v>UN</v>
          </cell>
          <cell r="D2163">
            <v>2.2501000000000002</v>
          </cell>
        </row>
        <row r="2164">
          <cell r="A2164" t="str">
            <v>001.30.01100</v>
          </cell>
          <cell r="B2164" t="str">
            <v>Fornecimento e instalação de luva de correr pvc branco  diam.100 mm</v>
          </cell>
          <cell r="C2164" t="str">
            <v>UN</v>
          </cell>
          <cell r="D2164">
            <v>1.8751</v>
          </cell>
        </row>
        <row r="2165">
          <cell r="A2165" t="str">
            <v>001.30.01120</v>
          </cell>
          <cell r="B2165" t="str">
            <v>Fornecimento e instalação de luva de correr pvc branco  diam. 75 mm</v>
          </cell>
          <cell r="C2165" t="str">
            <v>UN</v>
          </cell>
          <cell r="D2165">
            <v>6.45</v>
          </cell>
        </row>
        <row r="2166">
          <cell r="A2166" t="str">
            <v>001.30.01140</v>
          </cell>
          <cell r="B2166" t="str">
            <v>Fornecimento e instalação de luva de correr pvc branco  diam. 50 mm</v>
          </cell>
          <cell r="C2166" t="str">
            <v>UN</v>
          </cell>
          <cell r="D2166">
            <v>5.0750000000000002</v>
          </cell>
        </row>
        <row r="2167">
          <cell r="A2167" t="str">
            <v>001.30.01160</v>
          </cell>
          <cell r="B2167" t="str">
            <v>Fornecimento e instalação de plug pvc diam. 100 mm</v>
          </cell>
          <cell r="C2167" t="str">
            <v>UN</v>
          </cell>
          <cell r="D2167">
            <v>3.1875</v>
          </cell>
        </row>
        <row r="2168">
          <cell r="A2168" t="str">
            <v>001.30.01180</v>
          </cell>
          <cell r="B2168" t="str">
            <v>Fornecimento e instalação de plug de pvc diam.75 mm</v>
          </cell>
          <cell r="C2168" t="str">
            <v>UN</v>
          </cell>
          <cell r="D2168">
            <v>2.4601000000000002</v>
          </cell>
        </row>
        <row r="2169">
          <cell r="A2169" t="str">
            <v>001.30.01200</v>
          </cell>
          <cell r="B2169" t="str">
            <v>Fornecimento e instalação de plug de pvc branco diam. 50 mm</v>
          </cell>
          <cell r="C2169" t="str">
            <v>UN</v>
          </cell>
          <cell r="D2169">
            <v>1.5325</v>
          </cell>
        </row>
        <row r="2170">
          <cell r="A2170" t="str">
            <v>001.30.01220</v>
          </cell>
          <cell r="B2170" t="str">
            <v>Fornecimento e instalação de redução excêntrica pvc branco  diam.100x75 mm</v>
          </cell>
          <cell r="C2170" t="str">
            <v>UN</v>
          </cell>
          <cell r="D2170">
            <v>6.2701000000000002</v>
          </cell>
        </row>
        <row r="2171">
          <cell r="A2171" t="str">
            <v>001.30.01240</v>
          </cell>
          <cell r="B2171" t="str">
            <v>Fornecimento e instalação de redução excêntrica pvc branco  diam.100x50 mm</v>
          </cell>
          <cell r="C2171" t="str">
            <v>UN</v>
          </cell>
          <cell r="D2171">
            <v>5.7100999999999997</v>
          </cell>
        </row>
        <row r="2172">
          <cell r="A2172" t="str">
            <v>001.30.01260</v>
          </cell>
          <cell r="B2172" t="str">
            <v>Fornecimento e instalação de redução excêntrica pvc branco  diam.75x50 mm</v>
          </cell>
          <cell r="C2172" t="str">
            <v>UN</v>
          </cell>
          <cell r="D2172">
            <v>3.5649999999999999</v>
          </cell>
        </row>
        <row r="2173">
          <cell r="A2173" t="str">
            <v>001.30.01280</v>
          </cell>
          <cell r="B2173" t="str">
            <v>Fornecimento e instalação de vedação de saída de vaso sanitário pvc branco  diam.100 mm</v>
          </cell>
          <cell r="C2173" t="str">
            <v>UN</v>
          </cell>
          <cell r="D2173">
            <v>4.7750000000000004</v>
          </cell>
        </row>
        <row r="2174">
          <cell r="A2174" t="str">
            <v>001.30.01300</v>
          </cell>
          <cell r="B2174" t="str">
            <v>Fornecimento e instalação de terminal de ventilação pvc branco  diam.50 mm</v>
          </cell>
          <cell r="C2174" t="str">
            <v>UN</v>
          </cell>
          <cell r="D2174">
            <v>5.4649999999999999</v>
          </cell>
        </row>
        <row r="2175">
          <cell r="A2175" t="str">
            <v>001.30.01320</v>
          </cell>
          <cell r="B2175" t="str">
            <v>Fornecimento e instalação de curva 90º de pvc rígido cor branca diam.40 mm</v>
          </cell>
          <cell r="C2175" t="str">
            <v>UN</v>
          </cell>
          <cell r="D2175">
            <v>2.7749999999999999</v>
          </cell>
        </row>
        <row r="2176">
          <cell r="A2176" t="str">
            <v>001.30.01340</v>
          </cell>
          <cell r="B2176" t="str">
            <v>Fornecimento e instalação de curva 45º de pvc rígido cor branca  diam.40 mm</v>
          </cell>
          <cell r="C2176" t="str">
            <v>UN</v>
          </cell>
          <cell r="D2176">
            <v>2.7749999999999999</v>
          </cell>
        </row>
        <row r="2177">
          <cell r="A2177" t="str">
            <v>001.30.01360</v>
          </cell>
          <cell r="B2177" t="str">
            <v>Fornecimento e instalação de joelho 90º pvc rígido cor branca  diam.40 mm</v>
          </cell>
          <cell r="C2177" t="str">
            <v>UN</v>
          </cell>
          <cell r="D2177">
            <v>2.2450000000000001</v>
          </cell>
        </row>
        <row r="2178">
          <cell r="A2178" t="str">
            <v>001.30.01380</v>
          </cell>
          <cell r="B2178" t="str">
            <v>Fornecimento e instalação de joelho 45º pvc rígido cor branca  diam.40 mm</v>
          </cell>
          <cell r="C2178" t="str">
            <v>UN</v>
          </cell>
          <cell r="D2178">
            <v>2.4649999999999999</v>
          </cell>
        </row>
        <row r="2179">
          <cell r="A2179" t="str">
            <v>001.30.01400</v>
          </cell>
          <cell r="B2179" t="str">
            <v>Fornecimento e instalação de tee 90º pvc rígido cor branca diam.40 mm</v>
          </cell>
          <cell r="C2179" t="str">
            <v>UN</v>
          </cell>
          <cell r="D2179">
            <v>2.8875999999999999</v>
          </cell>
        </row>
        <row r="2180">
          <cell r="A2180" t="str">
            <v>001.30.01420</v>
          </cell>
          <cell r="B2180" t="str">
            <v>Fornecimento e instalação de junção 45º pvc rígido cor branca  diam.40 mm</v>
          </cell>
          <cell r="C2180" t="str">
            <v>UN</v>
          </cell>
          <cell r="D2180">
            <v>3.7475999999999998</v>
          </cell>
        </row>
        <row r="2181">
          <cell r="A2181" t="str">
            <v>001.30.01440</v>
          </cell>
          <cell r="B2181" t="str">
            <v>Fornecimento e instalação de bucha de redução pvc rígido cor branca para esgoto secundário diam.50 mm x 40 mm</v>
          </cell>
          <cell r="C2181" t="str">
            <v>UN</v>
          </cell>
          <cell r="D2181">
            <v>2.0550000000000002</v>
          </cell>
        </row>
        <row r="2182">
          <cell r="A2182" t="str">
            <v>001.30.01460</v>
          </cell>
          <cell r="B2182" t="str">
            <v>Fornecimento e instalação de joelho 90º soldável e com rosca cor branca para esgoto secundário diam.40 mm x 1.1/4 pol</v>
          </cell>
          <cell r="C2182" t="str">
            <v>UN</v>
          </cell>
          <cell r="D2182">
            <v>2.1549999999999998</v>
          </cell>
        </row>
        <row r="2183">
          <cell r="A2183" t="str">
            <v>001.30.01480</v>
          </cell>
          <cell r="B2183" t="str">
            <v>Fornecimento e instalação de joelho 90º soldável e com rosca cor branca para esgoto sedundário diam.40 mm x 1 pol</v>
          </cell>
          <cell r="C2183" t="str">
            <v>UN</v>
          </cell>
          <cell r="D2183">
            <v>2.5049999999999999</v>
          </cell>
        </row>
        <row r="2184">
          <cell r="A2184" t="str">
            <v>001.30.01500</v>
          </cell>
          <cell r="B2184" t="str">
            <v>Fornecimento e instalação de adaptador para sifão soldável pvc rígido cor branca para esgoto secundário diam.1.1/4 x 40 mm</v>
          </cell>
          <cell r="C2184" t="str">
            <v>UN</v>
          </cell>
          <cell r="D2184">
            <v>1.635</v>
          </cell>
        </row>
        <row r="2185">
          <cell r="A2185" t="str">
            <v>001.30.01520</v>
          </cell>
          <cell r="B2185" t="str">
            <v>Fornecimento e instalação de adaptador para junta elástica para sifão metálico pvc rígido cor branca para esgoto secundário diam.1 1/2 x 40 mm</v>
          </cell>
          <cell r="C2185" t="str">
            <v>UN</v>
          </cell>
          <cell r="D2185">
            <v>1.835</v>
          </cell>
        </row>
        <row r="2186">
          <cell r="A2186" t="str">
            <v>001.30.01540</v>
          </cell>
          <cell r="B2186" t="str">
            <v>Fornecimento e instalação de luva pvc rígido cor branca para estogo secundário diam.40 mm</v>
          </cell>
          <cell r="C2186" t="str">
            <v>UN</v>
          </cell>
          <cell r="D2186">
            <v>1.625</v>
          </cell>
        </row>
        <row r="2187">
          <cell r="A2187" t="str">
            <v>001.30.01560</v>
          </cell>
          <cell r="B2187" t="str">
            <v>Fornecimento e instalação de caixa sifonada de de pvc rígido branco para esgoto secundário  com saída de 50 mm e grelha quadrada simples n.101 150x150x50 mm</v>
          </cell>
          <cell r="C2187" t="str">
            <v>UN</v>
          </cell>
          <cell r="D2187">
            <v>40.3339</v>
          </cell>
        </row>
        <row r="2188">
          <cell r="A2188" t="str">
            <v>001.30.01580</v>
          </cell>
          <cell r="B2188" t="str">
            <v>Fornecimento e instalação de caixa sifonada de de pvc rígido branco para esgoto secundário  com grelha quadrada e porta grelha cromados n.103 150x150x50 mm</v>
          </cell>
          <cell r="C2188" t="str">
            <v>UN</v>
          </cell>
          <cell r="D2188">
            <v>19.783899999999999</v>
          </cell>
        </row>
        <row r="2189">
          <cell r="A2189" t="str">
            <v>001.30.01600</v>
          </cell>
          <cell r="B2189" t="str">
            <v>Fornecimento e instalação de caixa sifonada de de pvc rígido branco para esgoto secundário  com grelha quadrada cromada e porta grelha cinza n.105 150x150x50 mm</v>
          </cell>
          <cell r="C2189" t="str">
            <v>UN</v>
          </cell>
          <cell r="D2189">
            <v>19.783899999999999</v>
          </cell>
        </row>
        <row r="2190">
          <cell r="A2190" t="str">
            <v>001.30.01620</v>
          </cell>
          <cell r="B2190" t="str">
            <v>Fornecimento e instalação de caixa sifonada de de pvc rígido branco para esgoto secundário  com grelha redonda simples n.102 150x150x50 mm</v>
          </cell>
          <cell r="C2190" t="str">
            <v>UN</v>
          </cell>
          <cell r="D2190">
            <v>18.793900000000001</v>
          </cell>
        </row>
        <row r="2191">
          <cell r="A2191" t="str">
            <v>001.30.01640</v>
          </cell>
          <cell r="B2191" t="str">
            <v>Fornecimento e instalação de caixa sifonada de de pvc rígido branco para esgoto secundário  com grelha redonda cromada e porta grelha cromados n.104 150x150x50 mm</v>
          </cell>
          <cell r="C2191" t="str">
            <v>UN</v>
          </cell>
          <cell r="D2191">
            <v>18.793900000000001</v>
          </cell>
        </row>
        <row r="2192">
          <cell r="A2192" t="str">
            <v>001.30.01660</v>
          </cell>
          <cell r="B2192" t="str">
            <v>Fornecimento e instalação de caixa sifonada de de pvc rígido branco para esgoto secundário  com grelha redonda cromada e porta grelha cromados n.106 150x150x50 mm</v>
          </cell>
          <cell r="C2192" t="str">
            <v>UN</v>
          </cell>
          <cell r="D2192">
            <v>18.793900000000001</v>
          </cell>
        </row>
        <row r="2193">
          <cell r="A2193" t="str">
            <v>001.30.01680</v>
          </cell>
          <cell r="B2193" t="str">
            <v>Fornecimento e instalações de caixa sifonada de de pvc rígido branco para esgoto secundário  com grelha redonda cromada e porta grelha cromados n.104 150x185x75 mm</v>
          </cell>
          <cell r="C2193" t="str">
            <v>UN</v>
          </cell>
          <cell r="D2193">
            <v>19.713899999999999</v>
          </cell>
        </row>
        <row r="2194">
          <cell r="A2194" t="str">
            <v>001.30.01700</v>
          </cell>
          <cell r="B2194" t="str">
            <v>Fornecimento e instalação de caixa sifonada de de pvc rígido branco para esgoto secundário  com saída de 40 mm e uma só entrada com grelha redonda simples n.31 100x100x40 mm</v>
          </cell>
          <cell r="C2194" t="str">
            <v>UN</v>
          </cell>
          <cell r="D2194">
            <v>14.2439</v>
          </cell>
        </row>
        <row r="2195">
          <cell r="A2195" t="str">
            <v>001.30.01720</v>
          </cell>
          <cell r="B2195" t="str">
            <v>Fornecimento e instalação de caixa sifonada de de pvc rígido branco para esgoto secundário  com grelha redonda e porta grelha cromados n.34 100x100x40 mm</v>
          </cell>
          <cell r="C2195" t="str">
            <v>UN</v>
          </cell>
          <cell r="D2195">
            <v>14.2439</v>
          </cell>
        </row>
        <row r="2196">
          <cell r="A2196" t="str">
            <v>001.30.01740</v>
          </cell>
          <cell r="B2196" t="str">
            <v>Fornecimento e instalação de caixa sifonada de de pvc rígido branco para esgoto secundário  com grelha redonda e porta grelha cromados n.64 100x100x40 mm</v>
          </cell>
          <cell r="C2196" t="str">
            <v>UN</v>
          </cell>
          <cell r="D2196">
            <v>16.1739</v>
          </cell>
        </row>
        <row r="2197">
          <cell r="A2197" t="str">
            <v>001.30.01760</v>
          </cell>
          <cell r="B2197" t="str">
            <v>Fornecimento e instalação de caixa  seca de pvc rígido branco e cinza p/ esgoto secundário de altura regulável para cozinha, box, terraço redonda c/grelha simples n 142 100x100x40 mm</v>
          </cell>
          <cell r="C2197" t="str">
            <v>UN</v>
          </cell>
          <cell r="D2197">
            <v>20.093900000000001</v>
          </cell>
        </row>
        <row r="2198">
          <cell r="A2198" t="str">
            <v>001.30.01780</v>
          </cell>
          <cell r="B2198" t="str">
            <v>Fornecimento e instalação de caixa seca de pvc rígido branco e cinza p/ esgoto secundário de altura regulável para cozinha, box, terraço redonda c/grelha e porta grelha cromados n 144 100x100x40 mm</v>
          </cell>
          <cell r="C2198" t="str">
            <v>UN</v>
          </cell>
          <cell r="D2198">
            <v>16.1739</v>
          </cell>
        </row>
        <row r="2199">
          <cell r="A2199" t="str">
            <v>001.30.01800</v>
          </cell>
          <cell r="B2199" t="str">
            <v>Fornecimento e instalação de caixa seca de pvc rígido branco e cinza p/ esgoto secundário de altura regulável para cozinha, box, terraço redonda c/grelha cromada e porta grelha cinza n.146 100x100x40 mm</v>
          </cell>
          <cell r="C2199" t="str">
            <v>UN</v>
          </cell>
          <cell r="D2199">
            <v>16.1739</v>
          </cell>
        </row>
        <row r="2200">
          <cell r="A2200" t="str">
            <v>001.30.01820</v>
          </cell>
          <cell r="B2200" t="str">
            <v>Fornecimento e instalação de ralo seco pvc branco e cinza rígido p/ esgoto secundário,para terraço, quadrado c/grelha simples n 211 100x53x40 mm</v>
          </cell>
          <cell r="C2200" t="str">
            <v>UN</v>
          </cell>
          <cell r="D2200">
            <v>12.453900000000001</v>
          </cell>
        </row>
        <row r="2201">
          <cell r="A2201" t="str">
            <v>001.30.01840</v>
          </cell>
          <cell r="B2201" t="str">
            <v>Fornecimento e instalação de ralo seco pvc branco e cinza rígido p/ esgoto secundário,para terraço, quadrado c/grelha cromada n 215 100x53x40 mm</v>
          </cell>
          <cell r="C2201" t="str">
            <v>UN</v>
          </cell>
          <cell r="D2201">
            <v>12.453900000000001</v>
          </cell>
        </row>
        <row r="2202">
          <cell r="A2202" t="str">
            <v>001.30.01860</v>
          </cell>
          <cell r="B2202" t="str">
            <v>Fornecimento e instalação de ralo seco pvc branco e cinza rígido p/ esgoto secundário, c/ saída soldável, c/ grelha simples n.5 100x40 mm</v>
          </cell>
          <cell r="C2202" t="str">
            <v>UN</v>
          </cell>
          <cell r="D2202">
            <v>11.2239</v>
          </cell>
        </row>
        <row r="2203">
          <cell r="A2203" t="str">
            <v>001.30.01880</v>
          </cell>
          <cell r="B2203" t="str">
            <v>Fornecimento e instalação de ralo seco pvc branco e cinza rígido p/ esgoto secundário,c/ saída soldável  c/ grelha cromada n.6 100x40 mm</v>
          </cell>
          <cell r="C2203" t="str">
            <v>UN</v>
          </cell>
          <cell r="D2203">
            <v>12.4839</v>
          </cell>
        </row>
        <row r="2204">
          <cell r="A2204" t="str">
            <v>001.30.01900</v>
          </cell>
          <cell r="B2204" t="str">
            <v>Fornecimento e instalação de ralo sifonado cônico pvc branco e cinza rígido p/ esgoto secundário, de altura regulável c/grelha simples n 212 100x40 mm</v>
          </cell>
          <cell r="C2204" t="str">
            <v>UN</v>
          </cell>
          <cell r="D2204">
            <v>16.823899999999998</v>
          </cell>
        </row>
        <row r="2205">
          <cell r="A2205" t="str">
            <v>001.30.01920</v>
          </cell>
          <cell r="B2205" t="str">
            <v>Fornecimento e instalação de ralo sifonado cônico pvc branco e cinza rígido p/ esgoto secundário, de altura regulável c/grelha cromada n 216 100x40 mm</v>
          </cell>
          <cell r="C2205" t="str">
            <v>UN</v>
          </cell>
          <cell r="D2205">
            <v>12.4839</v>
          </cell>
        </row>
        <row r="2206">
          <cell r="A2206" t="str">
            <v>001.30.01940</v>
          </cell>
          <cell r="B2206" t="str">
            <v>Fornecimento e instalaçao de ralo sifonado pvc branco e cinza rígido p/ esgoto secundário, para terraço, quadrado com grelha simples n. 201 100 x 53 x 40 mm</v>
          </cell>
          <cell r="C2206" t="str">
            <v>UN</v>
          </cell>
          <cell r="D2206">
            <v>11.603899999999999</v>
          </cell>
        </row>
        <row r="2207">
          <cell r="A2207" t="str">
            <v>001.30.01960</v>
          </cell>
          <cell r="B2207" t="str">
            <v>Fornecimento e instalação de ralo sifonado pvc branco e cinza rígido p/ esgoto secundário, para terraço, quadrado com grelha cromada n. 205 100 x 53 x 40 mm</v>
          </cell>
          <cell r="C2207" t="str">
            <v>UN</v>
          </cell>
          <cell r="D2207">
            <v>12.4839</v>
          </cell>
        </row>
        <row r="2208">
          <cell r="A2208" t="str">
            <v>001.30.01980</v>
          </cell>
          <cell r="B2208" t="str">
            <v>Execução de caixa de inspeção em alvenaria de tijolos maciço de 1/2 vez revestida com argamassa de cimento e areia 1:3 com impermeabilizante e tampa de concreto armado (e=0.07 m) conf. det. n. 15 dop 20 x 20 x 20 cm</v>
          </cell>
          <cell r="C2208" t="str">
            <v>UN</v>
          </cell>
          <cell r="D2208">
            <v>23.147200000000002</v>
          </cell>
        </row>
        <row r="2209">
          <cell r="A2209" t="str">
            <v>001.30.02000</v>
          </cell>
          <cell r="B2209" t="str">
            <v>Execução de caixa de inspeção em alvenaria de tijolos maciço de 1/2 vez revestida com argamassa de cimento e areia 1:3 com impermeabilizante e tampa de concreto armado (e=0.07 m) conf. det. n. 15 dop 30 x 30 x 20 cm</v>
          </cell>
          <cell r="C2209" t="str">
            <v>UN</v>
          </cell>
          <cell r="D2209">
            <v>39.912100000000002</v>
          </cell>
        </row>
        <row r="2210">
          <cell r="A2210" t="str">
            <v>001.30.02020</v>
          </cell>
          <cell r="B2210" t="str">
            <v>Execução de caixa de inspeção em alvenaria de tijolos maciço de 1/2 vez revestida com argamassa de cimento e areia 1:3 com impermeabilizante e tampa de concreto armado (e=0.07 m) conf. det. n. 15 dop 40 x 40 x 30 cm</v>
          </cell>
          <cell r="C2210" t="str">
            <v>UN</v>
          </cell>
          <cell r="D2210">
            <v>54.694499999999998</v>
          </cell>
        </row>
        <row r="2211">
          <cell r="A2211" t="str">
            <v>001.30.02040</v>
          </cell>
          <cell r="B2211" t="str">
            <v>Execução de caixa de inspeção em alvenaria de tijolos maciço de 1/2 vez revestida com argamassa de cimento e areia 1:3 com impermeabilizante e tampa de concreto armado (e=0.07 m) conf. det. n. 15 dop 50 x 50 x 30 cm</v>
          </cell>
          <cell r="C2211" t="str">
            <v>UN</v>
          </cell>
          <cell r="D2211">
            <v>66.542299999999997</v>
          </cell>
        </row>
        <row r="2212">
          <cell r="A2212" t="str">
            <v>001.30.02060</v>
          </cell>
          <cell r="B2212" t="str">
            <v>Execução de caixa de inspeção em alvenaria de tijolos maciço de 1/2 vez revestida com argamassa de cimento e areia 1:3 com impermeabilizante e tampa de concreto armado (e=0.07 m) conf. det. n. 15 dop 50 x 50 x 40 cm</v>
          </cell>
          <cell r="C2212" t="str">
            <v>UN</v>
          </cell>
          <cell r="D2212">
            <v>71.517099999999999</v>
          </cell>
        </row>
        <row r="2213">
          <cell r="A2213" t="str">
            <v>001.30.02080</v>
          </cell>
          <cell r="B2213" t="str">
            <v>Execução de caixa de inspeção em alvenaria de tijolos maciço de 1/2 vez revestida com argamassa de cimento e areia 1:3 com impermeabilizante e tampa de concreto armado (e=0.07 m) conf. det. n. 15 dop 60 x 60 x 50 cm</v>
          </cell>
          <cell r="C2213" t="str">
            <v>UN</v>
          </cell>
          <cell r="D2213">
            <v>97.740899999999996</v>
          </cell>
        </row>
        <row r="2214">
          <cell r="A2214" t="str">
            <v>001.30.02100</v>
          </cell>
          <cell r="B2214" t="str">
            <v>Execução de caixa de inspeção em alvenaria de tijolos maciço de 1/2 vez revestida com argamassa de cimento e areia 1:3 com impermeabilizante e tampa de concreto armado (e=0.07 m) conf. det. n. 15 dop 70 x 70 x 50 cm</v>
          </cell>
          <cell r="C2214" t="str">
            <v>UN</v>
          </cell>
          <cell r="D2214">
            <v>113.5551</v>
          </cell>
        </row>
        <row r="2215">
          <cell r="A2215" t="str">
            <v>001.30.02120</v>
          </cell>
          <cell r="B2215" t="str">
            <v>Execução de caixa de inspeção em alvenaria de tijolos maciço de 1/2 vez revestida com argamassa de cimento e areia 1:3 com impermeabilizante e tampa de concreto armado (e=0.07 m) conf. det. n. 15 dop 80 x 80 x 60 cm</v>
          </cell>
          <cell r="C2215" t="str">
            <v>UN</v>
          </cell>
          <cell r="D2215">
            <v>144.86179999999999</v>
          </cell>
        </row>
        <row r="2216">
          <cell r="A2216" t="str">
            <v>001.30.02140</v>
          </cell>
          <cell r="B2216" t="str">
            <v>Execução de caixa de inspeção em alvenaria de tijolos maciço de 1/2 vez revestida com argamassa de cimento e areia 1:3 com impermeabilizante e tampa de concreto armado (e=0.07 m) conf. det. n. 15 dop 100 x 100 x 100 cm</v>
          </cell>
          <cell r="C2216" t="str">
            <v>UN</v>
          </cell>
          <cell r="D2216">
            <v>241.42449999999999</v>
          </cell>
        </row>
        <row r="2217">
          <cell r="A2217" t="str">
            <v>001.30.02160</v>
          </cell>
          <cell r="B2217" t="str">
            <v>Execução de caixa de gordura de pvc (cx43)c/tampa de pvc 250x230x75mm</v>
          </cell>
          <cell r="C2217" t="str">
            <v>UN</v>
          </cell>
          <cell r="D2217">
            <v>21.7239</v>
          </cell>
        </row>
        <row r="2218">
          <cell r="A2218" t="str">
            <v>001.30.02180</v>
          </cell>
          <cell r="B2218" t="str">
            <v>Execução de fossa séptica conf. det. n. 8 dop 1.60 x 0.80 x 1.50 m</v>
          </cell>
          <cell r="C2218" t="str">
            <v>UN</v>
          </cell>
          <cell r="D2218">
            <v>945.83799999999997</v>
          </cell>
        </row>
        <row r="2219">
          <cell r="A2219" t="str">
            <v>001.30.02200</v>
          </cell>
          <cell r="B2219" t="str">
            <v>Execução de fossa séptica conf. det. n. 2.50 x 1.15 x 1.50 m</v>
          </cell>
          <cell r="C2219" t="str">
            <v>UN</v>
          </cell>
          <cell r="D2219">
            <v>1505.8289</v>
          </cell>
        </row>
        <row r="2220">
          <cell r="A2220" t="str">
            <v>001.30.02220</v>
          </cell>
          <cell r="B2220" t="str">
            <v>Execução de fossa séptica conf. det. n. 2.80 x 1.40 x 1.50 m</v>
          </cell>
          <cell r="C2220" t="str">
            <v>UN</v>
          </cell>
          <cell r="D2220">
            <v>1730.8420000000001</v>
          </cell>
        </row>
        <row r="2221">
          <cell r="A2221" t="str">
            <v>001.30.02240</v>
          </cell>
          <cell r="B2221" t="str">
            <v>Execução de fossa séptica conf. det. n. 3.20 x 1.60 x 1.80 m</v>
          </cell>
          <cell r="C2221" t="str">
            <v>UN</v>
          </cell>
          <cell r="D2221">
            <v>2305.0391</v>
          </cell>
        </row>
        <row r="2222">
          <cell r="A2222" t="str">
            <v>001.30.02260</v>
          </cell>
          <cell r="B2222" t="str">
            <v>Execução de fossa séptica conf. det. n. 3.50 x 1.75 x 1.80 m</v>
          </cell>
          <cell r="C2222" t="str">
            <v>UN</v>
          </cell>
          <cell r="D2222">
            <v>2623.4263000000001</v>
          </cell>
        </row>
        <row r="2223">
          <cell r="A2223" t="str">
            <v>001.30.02280</v>
          </cell>
          <cell r="B2223" t="str">
            <v>Execução de fossa séptica conf. det. n. 3.80 x 1.90 x 1.80 m</v>
          </cell>
          <cell r="C2223" t="str">
            <v>UN</v>
          </cell>
          <cell r="D2223">
            <v>2828.1091999999999</v>
          </cell>
        </row>
        <row r="2224">
          <cell r="A2224" t="str">
            <v>001.30.02300</v>
          </cell>
          <cell r="B2224" t="str">
            <v>Execução de fossa séptica conf. det. n. 4.00 x 2.00 x 1.80 m</v>
          </cell>
          <cell r="C2224" t="str">
            <v>UN</v>
          </cell>
          <cell r="D2224">
            <v>3054.4863999999998</v>
          </cell>
        </row>
        <row r="2225">
          <cell r="A2225" t="str">
            <v>001.30.02320</v>
          </cell>
          <cell r="B2225" t="str">
            <v>Execução de sumidouro conf. det. n. 12 dop diâmetro 1.50 m e profundidade 1.50 m</v>
          </cell>
          <cell r="C2225" t="str">
            <v>UN</v>
          </cell>
          <cell r="D2225">
            <v>560.08249999999998</v>
          </cell>
        </row>
        <row r="2226">
          <cell r="A2226" t="str">
            <v>001.30.02340</v>
          </cell>
          <cell r="B2226" t="str">
            <v>Execução de sumidouro conf. det. n. 12 dop diâmetro 1.50 e prof. 2.00 m</v>
          </cell>
          <cell r="C2226" t="str">
            <v>UN</v>
          </cell>
          <cell r="D2226">
            <v>642.35990000000004</v>
          </cell>
        </row>
        <row r="2227">
          <cell r="A2227" t="str">
            <v>001.30.02360</v>
          </cell>
          <cell r="B2227" t="str">
            <v>Execução de sumidouro conf. det. n. 12 dop diâmetro 1.50 e prof. 3.00 m</v>
          </cell>
          <cell r="C2227" t="str">
            <v>UN</v>
          </cell>
          <cell r="D2227">
            <v>820.81230000000005</v>
          </cell>
        </row>
        <row r="2228">
          <cell r="A2228" t="str">
            <v>001.30.02380</v>
          </cell>
          <cell r="B2228" t="str">
            <v>Execução de sumidouro conf. det. n. 12 dop diâmetro 2.00 m e prof. 2.00 m</v>
          </cell>
          <cell r="C2228" t="str">
            <v>UN</v>
          </cell>
          <cell r="D2228">
            <v>950.78189999999995</v>
          </cell>
        </row>
        <row r="2229">
          <cell r="A2229" t="str">
            <v>001.30.02400</v>
          </cell>
          <cell r="B2229" t="str">
            <v>Execução de sumidouro conf. det. n. 12 dop diâmetro 2.00 m e prof. 3.00m</v>
          </cell>
          <cell r="C2229" t="str">
            <v>UN</v>
          </cell>
          <cell r="D2229">
            <v>1198.4297999999999</v>
          </cell>
        </row>
        <row r="2230">
          <cell r="A2230" t="str">
            <v>001.30.02420</v>
          </cell>
          <cell r="B2230" t="str">
            <v>Execução de sumidouro conf. det. n. 12 dop diâmetro 2.00 e prof. 3.20 m</v>
          </cell>
          <cell r="C2230" t="str">
            <v>UN</v>
          </cell>
          <cell r="D2230">
            <v>1248.3798999999999</v>
          </cell>
        </row>
        <row r="2231">
          <cell r="A2231" t="str">
            <v>001.30.02440</v>
          </cell>
          <cell r="B2231" t="str">
            <v>Execução de sumidouro conf. det. n. 12 dop diâmetro 2.00 m e prof. 4.15 m</v>
          </cell>
          <cell r="C2231" t="str">
            <v>UN</v>
          </cell>
          <cell r="D2231">
            <v>1483.9576</v>
          </cell>
        </row>
        <row r="2232">
          <cell r="A2232" t="str">
            <v>001.30.02460</v>
          </cell>
          <cell r="B2232" t="str">
            <v>Execução de sumidouro conf. det. n. 12 dop diâmetro 2.00 m e prof. 4.50 m</v>
          </cell>
          <cell r="C2232" t="str">
            <v>UN</v>
          </cell>
          <cell r="D2232">
            <v>1570.9905000000001</v>
          </cell>
        </row>
        <row r="2233">
          <cell r="A2233" t="str">
            <v>001.30.02480</v>
          </cell>
          <cell r="B2233" t="str">
            <v>Execução de sumidouro conf. det. n. 12 dop diâmetro 3.00 m e prof. 3.30 m</v>
          </cell>
          <cell r="C2233" t="str">
            <v>UN</v>
          </cell>
          <cell r="D2233">
            <v>2263.4780000000001</v>
          </cell>
        </row>
        <row r="2234">
          <cell r="A2234" t="str">
            <v>001.30.02500</v>
          </cell>
          <cell r="B2234" t="str">
            <v>Execução de filtro anaeróbico d = 2,20 m, conforme detalhe do dvop</v>
          </cell>
          <cell r="C2234" t="str">
            <v>UN</v>
          </cell>
          <cell r="D2234">
            <v>7683.4363999999996</v>
          </cell>
        </row>
        <row r="2235">
          <cell r="A2235" t="str">
            <v>001.30.02520</v>
          </cell>
          <cell r="B2235" t="str">
            <v>Fornecimento e aplicação de brita nr. 4</v>
          </cell>
          <cell r="C2235" t="str">
            <v>M3</v>
          </cell>
          <cell r="D2235">
            <v>64.165499999999994</v>
          </cell>
        </row>
        <row r="2236">
          <cell r="A2236" t="str">
            <v>001.30.02540</v>
          </cell>
          <cell r="B2236" t="str">
            <v>Execução de vala de infiltração com seção trapezoidal (base menor=0,50 m, base maior = 1,00 m), contendo camadas de brita nº 04 (0,20 m e 0,30 m) areia grossa( 0,50 m) e aterro ( 0,50m), inclusive 2 (dois) tubos de pvc perfurados p/ dreno - 100 mm, conf</v>
          </cell>
          <cell r="C2236" t="str">
            <v>ML</v>
          </cell>
          <cell r="D2236">
            <v>68.803700000000006</v>
          </cell>
        </row>
        <row r="2237">
          <cell r="A2237" t="str">
            <v>001.30.02560</v>
          </cell>
          <cell r="B2237" t="str">
            <v>Fornecimento de camada filtrante de areia 0.30 m e pedra 0.60 m (seixo rolado) apiloado s/ escavação</v>
          </cell>
          <cell r="C2237" t="str">
            <v>ML</v>
          </cell>
          <cell r="D2237">
            <v>49.424999999999997</v>
          </cell>
        </row>
        <row r="2238">
          <cell r="A2238" t="str">
            <v>001.30.02580</v>
          </cell>
          <cell r="B2238" t="str">
            <v>Fornecimento de dreno em pedra (cascalho) seccao trapezoidal base maior 60 cm base menor 30 cm e altura 50 cm incl escavação</v>
          </cell>
          <cell r="C2238" t="str">
            <v>ML</v>
          </cell>
          <cell r="D2238">
            <v>8.6821000000000002</v>
          </cell>
        </row>
        <row r="2239">
          <cell r="A2239" t="str">
            <v>001.30.02600</v>
          </cell>
          <cell r="B2239" t="str">
            <v>Fornecimento de dreno com secao trapezoidal (base menor = 0,50m, base maior = 1,0m e altura de 1,50m), em camadas de brita nº 2 e 4 e areia grossa inclusive tubo de pvc perfurado d=1,50 mm, conf. det. do dvop</v>
          </cell>
          <cell r="C2239" t="str">
            <v>ML</v>
          </cell>
          <cell r="D2239">
            <v>80.192300000000003</v>
          </cell>
        </row>
        <row r="2240">
          <cell r="A2240" t="str">
            <v>001.31</v>
          </cell>
          <cell r="B2240" t="str">
            <v>INSTALAÇÕES HIDRÁULICAS - 'INSTALAÇÕES PREVENÇÃO E COMBATE A INCÊNDIO</v>
          </cell>
          <cell r="D2240">
            <v>2851.2635</v>
          </cell>
        </row>
        <row r="2241">
          <cell r="A2241" t="str">
            <v>001.31.00020</v>
          </cell>
          <cell r="B2241" t="str">
            <v>Fornecimento e instalação de extintor de incêndio tipo manual com suporte de parede, água pressurizada 10 litros</v>
          </cell>
          <cell r="C2241" t="str">
            <v>UN</v>
          </cell>
          <cell r="D2241">
            <v>53</v>
          </cell>
        </row>
        <row r="2242">
          <cell r="A2242" t="str">
            <v>001.31.00040</v>
          </cell>
          <cell r="B2242" t="str">
            <v>Fornecimento e instalação de extintor de incêndio tipo manual com suporte de parede, co2 - gas carbonico 6 kg</v>
          </cell>
          <cell r="C2242" t="str">
            <v>UN</v>
          </cell>
          <cell r="D2242">
            <v>178</v>
          </cell>
        </row>
        <row r="2243">
          <cell r="A2243" t="str">
            <v>001.31.00060</v>
          </cell>
          <cell r="B2243" t="str">
            <v>Fornecimento e instalação de extintor de incêndio tipo manual com suporte de parede, pó químico seco 4 kg</v>
          </cell>
          <cell r="C2243" t="str">
            <v>UN</v>
          </cell>
          <cell r="D2243">
            <v>55</v>
          </cell>
        </row>
        <row r="2244">
          <cell r="A2244" t="str">
            <v>001.31.00080</v>
          </cell>
          <cell r="B2244" t="str">
            <v>Fornecimento e instalação de tubo de aço galvanizado - classe média - tipo manesmann diâm. 63 mm</v>
          </cell>
          <cell r="C2244" t="str">
            <v>M</v>
          </cell>
          <cell r="D2244">
            <v>36.810600000000001</v>
          </cell>
        </row>
        <row r="2245">
          <cell r="A2245" t="str">
            <v>001.31.00100</v>
          </cell>
          <cell r="B2245" t="str">
            <v>Fornecimento e instalação de tubo de aço galvanizado - classe média - tipo manesmann diâm. 75 mm</v>
          </cell>
          <cell r="C2245" t="str">
            <v>M</v>
          </cell>
          <cell r="D2245">
            <v>41.1601</v>
          </cell>
        </row>
        <row r="2246">
          <cell r="A2246" t="str">
            <v>001.31.00120</v>
          </cell>
          <cell r="B2246" t="str">
            <v>Fornecimento e instalação de luva c/ rosca - classe 10 - tipo tupyou similar diâm. 63 mm</v>
          </cell>
          <cell r="C2246" t="str">
            <v>UN</v>
          </cell>
          <cell r="D2246">
            <v>19.0609</v>
          </cell>
        </row>
        <row r="2247">
          <cell r="A2247" t="str">
            <v>001.31.00140</v>
          </cell>
          <cell r="B2247" t="str">
            <v>Fornecimento e instalação de luva c/ rosca - classe 10 - tipo tupyou similar diâm. 75 mm</v>
          </cell>
          <cell r="C2247" t="str">
            <v>UN</v>
          </cell>
          <cell r="D2247">
            <v>26.9695</v>
          </cell>
        </row>
        <row r="2248">
          <cell r="A2248" t="str">
            <v>001.31.00160</v>
          </cell>
          <cell r="B2248" t="str">
            <v>Fornecimento e instalação de joelho 90º aço galvanizado - tupy ou similar diâm. 63 mm</v>
          </cell>
          <cell r="C2248" t="str">
            <v>UN</v>
          </cell>
          <cell r="D2248">
            <v>30.510899999999999</v>
          </cell>
        </row>
        <row r="2249">
          <cell r="A2249" t="str">
            <v>001.31.00180</v>
          </cell>
          <cell r="B2249" t="str">
            <v>Fornecimento e instalação de joelho 90º aço galvanizado - tupy ou similar diâm. 75 mm</v>
          </cell>
          <cell r="C2249" t="str">
            <v>UN</v>
          </cell>
          <cell r="D2249">
            <v>34.019500000000001</v>
          </cell>
        </row>
        <row r="2250">
          <cell r="A2250" t="str">
            <v>001.31.00200</v>
          </cell>
          <cell r="B2250" t="str">
            <v>Fornecimento e instalação de tee aço galvanizado - tupyou similar diâm. 63 mm</v>
          </cell>
          <cell r="C2250" t="str">
            <v>UN</v>
          </cell>
          <cell r="D2250">
            <v>30.569500000000001</v>
          </cell>
        </row>
        <row r="2251">
          <cell r="A2251" t="str">
            <v>001.31.00220</v>
          </cell>
          <cell r="B2251" t="str">
            <v>Fornecimento e instalação de flanges aço galvanizado - tupy ou similar diâm. 75 mm</v>
          </cell>
          <cell r="C2251" t="str">
            <v>UN</v>
          </cell>
          <cell r="D2251">
            <v>24.5395</v>
          </cell>
        </row>
        <row r="2252">
          <cell r="A2252" t="str">
            <v>001.31.00240</v>
          </cell>
          <cell r="B2252" t="str">
            <v>Fornecimento e instalação de niple duplo de aço galvanizado - tupy ou similar diâm. 63 mm</v>
          </cell>
          <cell r="C2252" t="str">
            <v>UN</v>
          </cell>
          <cell r="D2252">
            <v>14.510899999999999</v>
          </cell>
        </row>
        <row r="2253">
          <cell r="A2253" t="str">
            <v>001.31.00260</v>
          </cell>
          <cell r="B2253" t="str">
            <v>Fornecimento e instalação de niple duplo de aço galvanizado - tupy ou similar diâm. 75 mm</v>
          </cell>
          <cell r="C2253" t="str">
            <v>UN</v>
          </cell>
          <cell r="D2253">
            <v>20.369499999999999</v>
          </cell>
        </row>
        <row r="2254">
          <cell r="A2254" t="str">
            <v>001.31.00280</v>
          </cell>
          <cell r="B2254" t="str">
            <v>Fornecimento e instalação de luva de união c/ assento em bronze - tupy ou similar diâm. 63 mm</v>
          </cell>
          <cell r="C2254" t="str">
            <v>UN</v>
          </cell>
          <cell r="D2254">
            <v>38.019500000000001</v>
          </cell>
        </row>
        <row r="2255">
          <cell r="A2255" t="str">
            <v>001.31.00300</v>
          </cell>
          <cell r="B2255" t="str">
            <v>Fornecimento e instalação de luva de união c/ assento em bronze - tupy ou similar diâm. 75 mm</v>
          </cell>
          <cell r="C2255" t="str">
            <v>UN</v>
          </cell>
          <cell r="D2255">
            <v>47.078200000000002</v>
          </cell>
        </row>
        <row r="2256">
          <cell r="A2256" t="str">
            <v>001.31.00320</v>
          </cell>
          <cell r="B2256" t="str">
            <v>Fornecimento e instalação de registro de gaveta em bronze - acabamento bruto - niágara  ou similar diâm.63 mm</v>
          </cell>
          <cell r="C2256" t="str">
            <v>UN</v>
          </cell>
          <cell r="D2256">
            <v>93.778700000000001</v>
          </cell>
        </row>
        <row r="2257">
          <cell r="A2257" t="str">
            <v>001.31.00340</v>
          </cell>
          <cell r="B2257" t="str">
            <v>Fornecimento e instalação de registro de gaveta em bronze - acabamento bruto - niágara  ou similar diâm.75 mm</v>
          </cell>
          <cell r="C2257" t="str">
            <v>UN</v>
          </cell>
          <cell r="D2257">
            <v>147.45590000000001</v>
          </cell>
        </row>
        <row r="2258">
          <cell r="A2258" t="str">
            <v>001.31.00360</v>
          </cell>
          <cell r="B2258" t="str">
            <v>Fornecimento e instalação de válvula de retenção - aço galvanizado tupy classe 150 4 portinhola diâm.63 mm</v>
          </cell>
          <cell r="C2258" t="str">
            <v>UN</v>
          </cell>
          <cell r="D2258">
            <v>116.59869999999999</v>
          </cell>
        </row>
        <row r="2259">
          <cell r="A2259" t="str">
            <v>001.31.00380</v>
          </cell>
          <cell r="B2259" t="str">
            <v>Fornecimento e instalação de válvula globo angular  - classe 150  diâm. 63 mm</v>
          </cell>
          <cell r="C2259" t="str">
            <v>UN</v>
          </cell>
          <cell r="D2259">
            <v>72.828699999999998</v>
          </cell>
        </row>
        <row r="2260">
          <cell r="A2260" t="str">
            <v>001.31.00400</v>
          </cell>
          <cell r="B2260" t="str">
            <v>Fornecimento e instalação de engate rápido """"""""""""""""""""""""""""""""store"""""""""""""""""""""""""""""""" c/ red. ferro galvanizado diâm. 63 mm x 35 mm</v>
          </cell>
          <cell r="C2260" t="str">
            <v>UN</v>
          </cell>
          <cell r="D2260">
            <v>10.872199999999999</v>
          </cell>
        </row>
        <row r="2261">
          <cell r="A2261" t="str">
            <v>001.31.00420</v>
          </cell>
          <cell r="B2261" t="str">
            <v>Fornecimento e instalaçao de hidrante de recalque composto de caixa da alvenaria, registro globo angular 45º - 2 1/2"""""""""""""""""""""""""""""""" e tampa de fºfº 40 x 60 cm</v>
          </cell>
          <cell r="C2261" t="str">
            <v>UN</v>
          </cell>
          <cell r="D2261">
            <v>203.1936</v>
          </cell>
        </row>
        <row r="2262">
          <cell r="A2262" t="str">
            <v>001.31.00440</v>
          </cell>
          <cell r="B2262" t="str">
            <v>Fornecimento e instalação de hidrante de recalque composto de caixa de alvenaria, registro globo angular 45º - 1 1/2"""""""""""""""""""""""""""""""" e tampa de fºfº 80x60 cm</v>
          </cell>
          <cell r="C2262" t="str">
            <v>UN</v>
          </cell>
          <cell r="D2262">
            <v>327.75049999999999</v>
          </cell>
        </row>
        <row r="2263">
          <cell r="A2263" t="str">
            <v>001.31.00460</v>
          </cell>
          <cell r="B2263" t="str">
            <v>Fornecimento e instalação de mangueira fibra sintética pura tipo i graud - tipo parsh ou similar com adaptador para esguicho diâm. 1 1/2 pol</v>
          </cell>
          <cell r="C2263" t="str">
            <v>UN</v>
          </cell>
          <cell r="D2263">
            <v>180.34780000000001</v>
          </cell>
        </row>
        <row r="2264">
          <cell r="A2264" t="str">
            <v>001.31.00480</v>
          </cell>
          <cell r="B2264" t="str">
            <v xml:space="preserve">Fornecimento e instalação de armário em chapa de aço-com ventilação adequada - visor c/ inspeção c/ inscrição incêndio, cesto interno p/ abrigo da mangueira e esguicho tipo """"""""""""""""""""""""""""""""bucha spiero"""""""""""""""""""""""""""""""" ou </v>
          </cell>
          <cell r="C2264" t="str">
            <v>UN</v>
          </cell>
          <cell r="D2264">
            <v>109.34780000000001</v>
          </cell>
        </row>
        <row r="2265">
          <cell r="A2265" t="str">
            <v>001.31.00500</v>
          </cell>
          <cell r="B2265" t="str">
            <v>Fornecimento e instalação de bomba de incêndio - 4 cv/220v -1.800 rpm/60 hz - hm = 20 mca q=600l/min</v>
          </cell>
          <cell r="C2265" t="str">
            <v>UN</v>
          </cell>
          <cell r="D2265">
            <v>862.69560000000001</v>
          </cell>
        </row>
        <row r="2266">
          <cell r="A2266" t="str">
            <v>001.31.00520</v>
          </cell>
          <cell r="B2266" t="str">
            <v>Válvula  de pé com crivo de pvc tipo rosqueável 3/4 pol</v>
          </cell>
          <cell r="C2266" t="str">
            <v>UN</v>
          </cell>
          <cell r="D2266">
            <v>14.979100000000001</v>
          </cell>
        </row>
        <row r="2267">
          <cell r="A2267" t="str">
            <v>001.31.00540</v>
          </cell>
          <cell r="B2267" t="str">
            <v>Válvula  de pé com crivo de pvc tipo rosqueável 1 pol</v>
          </cell>
          <cell r="C2267" t="str">
            <v>UN</v>
          </cell>
          <cell r="D2267">
            <v>17.349900000000002</v>
          </cell>
        </row>
        <row r="2268">
          <cell r="A2268" t="str">
            <v>001.31.00560</v>
          </cell>
          <cell r="B2268" t="str">
            <v>Válvula  de pé com crivo de pvc tipo rosqueável 1 1/4 pol</v>
          </cell>
          <cell r="C2268" t="str">
            <v>UN</v>
          </cell>
          <cell r="D2268">
            <v>22.407900000000001</v>
          </cell>
        </row>
        <row r="2269">
          <cell r="A2269" t="str">
            <v>001.31.00580</v>
          </cell>
          <cell r="B2269" t="str">
            <v>Válvula de pé com crivo de pvc tipo rosqueável 1 1/2 pol</v>
          </cell>
          <cell r="C2269" t="str">
            <v>UN</v>
          </cell>
          <cell r="D2269">
            <v>22.038499999999999</v>
          </cell>
        </row>
        <row r="2270">
          <cell r="A2270" t="str">
            <v>001.32</v>
          </cell>
          <cell r="B2270" t="str">
            <v>INSTALAÇÕES HIDRÁULICA -  DRENAGEM</v>
          </cell>
          <cell r="D2270">
            <v>9055.3881000000001</v>
          </cell>
        </row>
        <row r="2271">
          <cell r="A2271" t="str">
            <v>001.32.00020</v>
          </cell>
          <cell r="B2271" t="str">
            <v>Fornecimento, assentamento e rejuntamento de tubos de concreto com armação simples 1000 mm</v>
          </cell>
          <cell r="C2271" t="str">
            <v>ML</v>
          </cell>
          <cell r="D2271">
            <v>152.85589999999999</v>
          </cell>
        </row>
        <row r="2272">
          <cell r="A2272" t="str">
            <v>001.32.00040</v>
          </cell>
          <cell r="B2272" t="str">
            <v>Fornecimento, assentamento e rejuntamento de tubos de concreto com armação simples  800 mm</v>
          </cell>
          <cell r="C2272" t="str">
            <v>ML</v>
          </cell>
          <cell r="D2272">
            <v>111.66160000000001</v>
          </cell>
        </row>
        <row r="2273">
          <cell r="A2273" t="str">
            <v>001.32.00060</v>
          </cell>
          <cell r="B2273" t="str">
            <v>Fornecimento, assentamento e rejuntamento de tubos de concreto com armação simples  600 mm</v>
          </cell>
          <cell r="C2273" t="str">
            <v>ML</v>
          </cell>
          <cell r="D2273">
            <v>84.84</v>
          </cell>
        </row>
        <row r="2274">
          <cell r="A2274" t="str">
            <v>001.32.00080</v>
          </cell>
          <cell r="B2274" t="str">
            <v>Fornecimento, assentamento e rejuntamento de tubos de concreto com armação simples  400 mm</v>
          </cell>
          <cell r="C2274" t="str">
            <v>ML</v>
          </cell>
          <cell r="D2274">
            <v>44.761699999999998</v>
          </cell>
        </row>
        <row r="2275">
          <cell r="A2275" t="str">
            <v>001.32.00100</v>
          </cell>
          <cell r="B2275" t="str">
            <v>Fornecimento, assentamento e rejuntamento de tubos de concreto com armação dupla 1000 mm</v>
          </cell>
          <cell r="C2275" t="str">
            <v>ML</v>
          </cell>
          <cell r="D2275">
            <v>187.85589999999999</v>
          </cell>
        </row>
        <row r="2276">
          <cell r="A2276" t="str">
            <v>001.32.00120</v>
          </cell>
          <cell r="B2276" t="str">
            <v>Fornecimento, assentamento e rejuntamento de tubos de concreto com armação dupla  800 mm</v>
          </cell>
          <cell r="C2276" t="str">
            <v>ML</v>
          </cell>
          <cell r="D2276">
            <v>135.66159999999999</v>
          </cell>
        </row>
        <row r="2277">
          <cell r="A2277" t="str">
            <v>001.32.00140</v>
          </cell>
          <cell r="B2277" t="str">
            <v>Fornecimento, assentamento e rejuntamento de tubos de concreto sem armação  600 mm</v>
          </cell>
          <cell r="C2277" t="str">
            <v>ML</v>
          </cell>
          <cell r="D2277">
            <v>66.078599999999994</v>
          </cell>
        </row>
        <row r="2278">
          <cell r="A2278" t="str">
            <v>001.32.00160</v>
          </cell>
          <cell r="B2278" t="str">
            <v>Fornecimento, assentamento e rejuntamento de tubos de concreto sem armação  500 mm</v>
          </cell>
          <cell r="C2278" t="str">
            <v>ML</v>
          </cell>
          <cell r="D2278">
            <v>48.900599999999997</v>
          </cell>
        </row>
        <row r="2279">
          <cell r="A2279" t="str">
            <v>001.32.00180</v>
          </cell>
          <cell r="B2279" t="str">
            <v>Fornecimento, assentamento e rejuntamento de tubos de concreto sem armação  400 mm</v>
          </cell>
          <cell r="C2279" t="str">
            <v>ML</v>
          </cell>
          <cell r="D2279">
            <v>34.761699999999998</v>
          </cell>
        </row>
        <row r="2280">
          <cell r="A2280" t="str">
            <v>001.32.00200</v>
          </cell>
          <cell r="B2280" t="str">
            <v>Fornecimento, assentamento e rejuntamento de tubos de concreto sem armação  350 mm</v>
          </cell>
          <cell r="C2280" t="str">
            <v>ML</v>
          </cell>
          <cell r="D2280">
            <v>26.261700000000001</v>
          </cell>
        </row>
        <row r="2281">
          <cell r="A2281" t="str">
            <v>001.32.00220</v>
          </cell>
          <cell r="B2281" t="str">
            <v>Fornecimento, assentamento e rejuntamento de tubos de concreto sem armação  300 mm</v>
          </cell>
          <cell r="C2281" t="str">
            <v>ML</v>
          </cell>
          <cell r="D2281">
            <v>21.886700000000001</v>
          </cell>
        </row>
        <row r="2282">
          <cell r="A2282" t="str">
            <v>001.32.00240</v>
          </cell>
          <cell r="B2282" t="str">
            <v>Fornecimento, assentamento e rejuntamento de tubos de concreto sem armação  250 mm</v>
          </cell>
          <cell r="C2282" t="str">
            <v>ML</v>
          </cell>
          <cell r="D2282">
            <v>20.886700000000001</v>
          </cell>
        </row>
        <row r="2283">
          <cell r="A2283" t="str">
            <v>001.32.00260</v>
          </cell>
          <cell r="B2283" t="str">
            <v>Fornecimento, assentamento e rejuntamento de tubos de concreto sem armação  200 mm</v>
          </cell>
          <cell r="C2283" t="str">
            <v>ML</v>
          </cell>
          <cell r="D2283">
            <v>16.670000000000002</v>
          </cell>
        </row>
        <row r="2284">
          <cell r="A2284" t="str">
            <v>001.32.00280</v>
          </cell>
          <cell r="B2284" t="str">
            <v>Fornecimento, assentamento e rejuntamento de tubos de concreto sem armação  150 mm</v>
          </cell>
          <cell r="C2284" t="str">
            <v>ML</v>
          </cell>
          <cell r="D2284">
            <v>14.67</v>
          </cell>
        </row>
        <row r="2285">
          <cell r="A2285" t="str">
            <v>001.32.00300</v>
          </cell>
          <cell r="B2285" t="str">
            <v>Fornecimento, assentamento e rejuntamento de tubos de concreto sem armação  100 mm</v>
          </cell>
          <cell r="C2285" t="str">
            <v>ML</v>
          </cell>
          <cell r="D2285">
            <v>11.6266</v>
          </cell>
        </row>
        <row r="2286">
          <cell r="A2286" t="str">
            <v>001.32.00320</v>
          </cell>
          <cell r="B2286" t="str">
            <v>Fornecimento, assentamento e rejuntamento de tubo de concreto poroso mf 400 mm</v>
          </cell>
          <cell r="C2286" t="str">
            <v>ML</v>
          </cell>
          <cell r="D2286">
            <v>38.261699999999998</v>
          </cell>
        </row>
        <row r="2287">
          <cell r="A2287" t="str">
            <v>001.32.00340</v>
          </cell>
          <cell r="B2287" t="str">
            <v>Fornecimento, assentamento e rejuntamento de tubo de concreto poroso mf 350 mm</v>
          </cell>
          <cell r="C2287" t="str">
            <v>ML</v>
          </cell>
          <cell r="D2287">
            <v>28.261700000000001</v>
          </cell>
        </row>
        <row r="2288">
          <cell r="A2288" t="str">
            <v>001.32.00360</v>
          </cell>
          <cell r="B2288" t="str">
            <v>Fornecimento, assentamento e rejuntamento de tubo de concreto poroso mf 300 mm</v>
          </cell>
          <cell r="C2288" t="str">
            <v>ML</v>
          </cell>
          <cell r="D2288">
            <v>19.161899999999999</v>
          </cell>
        </row>
        <row r="2289">
          <cell r="A2289" t="str">
            <v>001.32.00380</v>
          </cell>
          <cell r="B2289" t="str">
            <v>Fornecimento, assentamento e rejuntamento de tubo de concreto poroso mf 250 mm</v>
          </cell>
          <cell r="C2289" t="str">
            <v>ML</v>
          </cell>
          <cell r="D2289">
            <v>22.386700000000001</v>
          </cell>
        </row>
        <row r="2290">
          <cell r="A2290" t="str">
            <v>001.32.00400</v>
          </cell>
          <cell r="B2290" t="str">
            <v>Fornecimento, assentamento e rejuntamento de tubo de concreto poroso mf 200 mm</v>
          </cell>
          <cell r="C2290" t="str">
            <v>ML</v>
          </cell>
          <cell r="D2290">
            <v>16.87</v>
          </cell>
        </row>
        <row r="2291">
          <cell r="A2291" t="str">
            <v>001.32.00420</v>
          </cell>
          <cell r="B2291" t="str">
            <v>Fornecimento, assentamento e rejuntamento de tubo de concreto poroso mf 150 mm</v>
          </cell>
          <cell r="C2291" t="str">
            <v>ML</v>
          </cell>
          <cell r="D2291">
            <v>16.87</v>
          </cell>
        </row>
        <row r="2292">
          <cell r="A2292" t="str">
            <v>001.32.00440</v>
          </cell>
          <cell r="B2292" t="str">
            <v>Fornecimento, assentamento e rejuntamento de tubo de concreto poroso mf 100 mm</v>
          </cell>
          <cell r="C2292" t="str">
            <v>ML</v>
          </cell>
          <cell r="D2292">
            <v>20.426600000000001</v>
          </cell>
        </row>
        <row r="2293">
          <cell r="A2293" t="str">
            <v>001.32.00460</v>
          </cell>
          <cell r="B2293" t="str">
            <v>Execução de poço de visita conf. det. do dop n.4 120x120x50 cm</v>
          </cell>
          <cell r="C2293" t="str">
            <v>UN</v>
          </cell>
          <cell r="D2293">
            <v>713.39660000000003</v>
          </cell>
        </row>
        <row r="2294">
          <cell r="A2294" t="str">
            <v>001.32.00480</v>
          </cell>
          <cell r="B2294" t="str">
            <v>Execução de poço de visita conf. det. do dop n.4 120x120x70 cm</v>
          </cell>
          <cell r="C2294" t="str">
            <v>UN</v>
          </cell>
          <cell r="D2294">
            <v>802.01900000000001</v>
          </cell>
        </row>
        <row r="2295">
          <cell r="A2295" t="str">
            <v>001.32.00500</v>
          </cell>
          <cell r="B2295" t="str">
            <v>Execução de poço de visita conf. det. do dop n.4 120x120x105 cm</v>
          </cell>
          <cell r="C2295" t="str">
            <v>UN</v>
          </cell>
          <cell r="D2295">
            <v>962.78200000000004</v>
          </cell>
        </row>
        <row r="2296">
          <cell r="A2296" t="str">
            <v>001.32.00520</v>
          </cell>
          <cell r="B2296" t="str">
            <v>Execução de poço de visita conf. det. do dop n.4 120x120x120 cm</v>
          </cell>
          <cell r="C2296" t="str">
            <v>UN</v>
          </cell>
          <cell r="D2296">
            <v>1017.7448000000001</v>
          </cell>
        </row>
        <row r="2297">
          <cell r="A2297" t="str">
            <v>001.32.00540</v>
          </cell>
          <cell r="B2297" t="str">
            <v>Execução de poço de visita conf. det. do dop n.4 120x120x140 cm</v>
          </cell>
          <cell r="C2297" t="str">
            <v>UN</v>
          </cell>
          <cell r="D2297">
            <v>1466.7221999999999</v>
          </cell>
        </row>
        <row r="2298">
          <cell r="A2298" t="str">
            <v>001.32.00560</v>
          </cell>
          <cell r="B2298" t="str">
            <v>Execução de poço de visita conf. det. do dop n.4 120x120x190 cm</v>
          </cell>
          <cell r="C2298" t="str">
            <v>UN</v>
          </cell>
          <cell r="D2298">
            <v>1379.7886000000001</v>
          </cell>
        </row>
        <row r="2299">
          <cell r="A2299" t="str">
            <v>001.32.00580</v>
          </cell>
          <cell r="B2299" t="str">
            <v>Execução de caixa de passagem conf. det. n7 do dop 30 x 30 x 30 cm</v>
          </cell>
          <cell r="C2299" t="str">
            <v>UN</v>
          </cell>
          <cell r="D2299">
            <v>38.521000000000001</v>
          </cell>
        </row>
        <row r="2300">
          <cell r="A2300" t="str">
            <v>001.32.00600</v>
          </cell>
          <cell r="B2300" t="str">
            <v>Execução de caixa de passagem conf. det. n7 do dop 40 x 40 x 40 cm</v>
          </cell>
          <cell r="C2300" t="str">
            <v>UN</v>
          </cell>
          <cell r="D2300">
            <v>58.170699999999997</v>
          </cell>
        </row>
        <row r="2301">
          <cell r="A2301" t="str">
            <v>001.32.00620</v>
          </cell>
          <cell r="B2301" t="str">
            <v>Execução de caixa de passagem conf. det. n7 do dop 50 x 50 x 50 cm</v>
          </cell>
          <cell r="C2301" t="str">
            <v>UN</v>
          </cell>
          <cell r="D2301">
            <v>83.568399999999997</v>
          </cell>
        </row>
        <row r="2302">
          <cell r="A2302" t="str">
            <v>001.32.00640</v>
          </cell>
          <cell r="B2302" t="str">
            <v>Execução de caixa de passagem conf. det. n7 do dop 60 x 60 x 60 cm</v>
          </cell>
          <cell r="C2302" t="str">
            <v>UN</v>
          </cell>
          <cell r="D2302">
            <v>111.22369999999999</v>
          </cell>
        </row>
        <row r="2303">
          <cell r="A2303" t="str">
            <v>001.32.00660</v>
          </cell>
          <cell r="B2303" t="str">
            <v>Execução de caixa de passagem conf. det. n7 do dop 70 x 70 x 70 cm</v>
          </cell>
          <cell r="C2303" t="str">
            <v>UN</v>
          </cell>
          <cell r="D2303">
            <v>114.01609999999999</v>
          </cell>
        </row>
        <row r="2304">
          <cell r="A2304" t="str">
            <v>001.32.00680</v>
          </cell>
          <cell r="B2304" t="str">
            <v>Execução de caixa de passagem conf. det. n7 do dop 80 x 80 x 80 cm</v>
          </cell>
          <cell r="C2304" t="str">
            <v>UN</v>
          </cell>
          <cell r="D2304">
            <v>144.916</v>
          </cell>
        </row>
        <row r="2305">
          <cell r="A2305" t="str">
            <v>001.32.00700</v>
          </cell>
          <cell r="B2305" t="str">
            <v>Execução de caixa de passagem conf. det. n7 do dop 90 x 90 x 90 cm</v>
          </cell>
          <cell r="C2305" t="str">
            <v>UN</v>
          </cell>
          <cell r="D2305">
            <v>240.52289999999999</v>
          </cell>
        </row>
        <row r="2306">
          <cell r="A2306" t="str">
            <v>001.32.00720</v>
          </cell>
          <cell r="B2306" t="str">
            <v>Execução de caixa de passagem conf. det. n7 do dop 100 x 100 x 100 cm</v>
          </cell>
          <cell r="C2306" t="str">
            <v>UN</v>
          </cell>
          <cell r="D2306">
            <v>241.42449999999999</v>
          </cell>
        </row>
        <row r="2307">
          <cell r="A2307" t="str">
            <v>001.32.00740</v>
          </cell>
          <cell r="B2307" t="str">
            <v>Execução de caixa de passagem conf. det. n7 do dop 100 x 100 x 120 cm</v>
          </cell>
          <cell r="C2307" t="str">
            <v>UND</v>
          </cell>
          <cell r="D2307">
            <v>328.23200000000003</v>
          </cell>
        </row>
        <row r="2308">
          <cell r="A2308" t="str">
            <v>001.32.00760</v>
          </cell>
          <cell r="B2308" t="str">
            <v>Execução de caixa de passagem conf. det. n7 do dop 110 x 0.60 x 0.60 cm</v>
          </cell>
          <cell r="C2308" t="str">
            <v>UN</v>
          </cell>
          <cell r="D2308">
            <v>10.446400000000001</v>
          </cell>
        </row>
        <row r="2309">
          <cell r="A2309" t="str">
            <v>001.32.00780</v>
          </cell>
          <cell r="B2309" t="str">
            <v>Execução de caixa de areia dimensões 50 x 50 x 50 cm</v>
          </cell>
          <cell r="C2309" t="str">
            <v>UN</v>
          </cell>
          <cell r="D2309">
            <v>83.568399999999997</v>
          </cell>
        </row>
        <row r="2310">
          <cell r="A2310" t="str">
            <v>001.32.00800</v>
          </cell>
          <cell r="B2310" t="str">
            <v>Execução de canaleta para talude em concreto simples traço 1:4:8 com 8 cm espessura conf. det. n.32 e 33</v>
          </cell>
          <cell r="C2310" t="str">
            <v>ML</v>
          </cell>
          <cell r="D2310">
            <v>27.137599999999999</v>
          </cell>
        </row>
        <row r="2311">
          <cell r="A2311" t="str">
            <v>001.32.00820</v>
          </cell>
          <cell r="B2311" t="str">
            <v>Execução de canaleta de tijolo maciço 1/2 vez l=0,30 m inclusive grelha de ferro</v>
          </cell>
          <cell r="C2311" t="str">
            <v>ML</v>
          </cell>
          <cell r="D2311">
            <v>74.569299999999998</v>
          </cell>
        </row>
        <row r="2312">
          <cell r="A2312" t="str">
            <v>001.32.00840</v>
          </cell>
          <cell r="B2312" t="str">
            <v>Fornecimento e instalação de aspersor ou irrigador para jardim de metal - diamentro 3/4"</v>
          </cell>
          <cell r="C2312" t="str">
            <v>UN</v>
          </cell>
          <cell r="D2312">
            <v>15</v>
          </cell>
        </row>
        <row r="2313">
          <cell r="A2313" t="str">
            <v>001.33</v>
          </cell>
          <cell r="B2313" t="str">
            <v>LIMPEZA</v>
          </cell>
          <cell r="D2313">
            <v>20.2258</v>
          </cell>
        </row>
        <row r="2314">
          <cell r="A2314" t="str">
            <v>001.33.00020</v>
          </cell>
          <cell r="B2314" t="str">
            <v>Limpeza geral da obra</v>
          </cell>
          <cell r="C2314" t="str">
            <v>M2</v>
          </cell>
          <cell r="D2314">
            <v>1.9035</v>
          </cell>
        </row>
        <row r="2315">
          <cell r="A2315" t="str">
            <v>001.33.00040</v>
          </cell>
          <cell r="B2315" t="str">
            <v>Execução de limpeza geral da obra com retirada de entulhos</v>
          </cell>
          <cell r="C2315" t="str">
            <v>M2</v>
          </cell>
          <cell r="D2315">
            <v>1.9035</v>
          </cell>
        </row>
        <row r="2316">
          <cell r="A2316" t="str">
            <v>001.33.00060</v>
          </cell>
          <cell r="B2316" t="str">
            <v>Execução de Retirada de entulho em Caçamba inclusive Carga Manual distância até 30 mts</v>
          </cell>
          <cell r="C2316" t="str">
            <v>M3</v>
          </cell>
          <cell r="D2316">
            <v>16.418800000000001</v>
          </cell>
        </row>
      </sheetData>
      <sheetData sheetId="1" refreshError="1"/>
      <sheetData sheetId="2" refreshError="1"/>
      <sheetData sheetId="3" refreshError="1"/>
      <sheetData sheetId="4" refreshError="1"/>
      <sheetData sheetId="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iços"/>
      <sheetName val="Orçamento"/>
      <sheetName val="Plan2"/>
      <sheetName val="HIDRAULICA"/>
      <sheetName val="RN CONSTRUÇÕES"/>
      <sheetName val="EMAVE"/>
      <sheetName val="PRADO"/>
      <sheetName val="INSUMOS Lab.cienc."/>
      <sheetName val="INSUMOS ARQUIBANCADA"/>
      <sheetName val="insumos Urb do páteo "/>
      <sheetName val="INSUMO PARA RAIO"/>
      <sheetName val="INSUMO MURO"/>
      <sheetName val="Orçamento (3)"/>
      <sheetName val="Inst. Elet."/>
      <sheetName val="Rev. "/>
      <sheetName val="Muro de fech."/>
      <sheetName val="Urb do páteo"/>
      <sheetName val="Arquib. e mureta"/>
      <sheetName val="Lab.cienc."/>
      <sheetName val="Orçamento (2)"/>
      <sheetName val="Plan1"/>
      <sheetName val="Plan3"/>
    </sheetNames>
    <sheetDataSet>
      <sheetData sheetId="0" refreshError="1">
        <row r="3">
          <cell r="A3" t="str">
            <v>001</v>
          </cell>
          <cell r="B3" t="str">
            <v>BOLETIM DE REFERÊNCIA DE PREÇOS - DEZEMBRO 2004</v>
          </cell>
        </row>
        <row r="4">
          <cell r="A4" t="str">
            <v>001.01</v>
          </cell>
          <cell r="B4" t="str">
            <v>DEMOLIÇÃO E RETIRADA</v>
          </cell>
          <cell r="D4">
            <v>1584.1479999999999</v>
          </cell>
        </row>
        <row r="5">
          <cell r="A5" t="str">
            <v>001.01.00020</v>
          </cell>
          <cell r="B5" t="str">
            <v>Demolição de cobertura construída c/telha de barro ou cerâmica</v>
          </cell>
          <cell r="C5" t="str">
            <v>M2</v>
          </cell>
          <cell r="D5">
            <v>2.6252</v>
          </cell>
        </row>
        <row r="6">
          <cell r="A6" t="str">
            <v>001.01.00040</v>
          </cell>
          <cell r="B6" t="str">
            <v>Demolição de cobertura construída c/telha de cimento amianto, alumínio, plastico e ferro galvanizado</v>
          </cell>
          <cell r="C6" t="str">
            <v>M2</v>
          </cell>
          <cell r="D6">
            <v>1.0940000000000001</v>
          </cell>
        </row>
        <row r="7">
          <cell r="A7" t="str">
            <v>001.01.00060</v>
          </cell>
          <cell r="B7" t="str">
            <v>Demolição de madeiramento de telhado constituído por tesouras (telha de barro)</v>
          </cell>
          <cell r="C7" t="str">
            <v>M2</v>
          </cell>
          <cell r="D7">
            <v>3.9519000000000002</v>
          </cell>
        </row>
        <row r="8">
          <cell r="A8" t="str">
            <v>001.01.00080</v>
          </cell>
          <cell r="B8" t="str">
            <v>Demolição de madeiramento de telhado constituído por tesouras (telha de cimento aminato e alumínio)</v>
          </cell>
          <cell r="C8" t="str">
            <v>M2</v>
          </cell>
          <cell r="D8">
            <v>3.4068000000000001</v>
          </cell>
        </row>
        <row r="9">
          <cell r="A9" t="str">
            <v>001.01.00100</v>
          </cell>
          <cell r="B9" t="str">
            <v>Demolição de madeiramento de telhado tipo pontaletados (telhas de barro)</v>
          </cell>
          <cell r="C9" t="str">
            <v>M2</v>
          </cell>
          <cell r="D9">
            <v>2.9432</v>
          </cell>
        </row>
        <row r="10">
          <cell r="A10" t="str">
            <v>001.01.00120</v>
          </cell>
          <cell r="B10" t="str">
            <v>Demolição de madeiramento de telhado tipo pontaletados (telhas de cimento aminato ou alumínio)</v>
          </cell>
          <cell r="C10" t="str">
            <v>M2</v>
          </cell>
          <cell r="D10">
            <v>2.9432</v>
          </cell>
        </row>
        <row r="11">
          <cell r="A11" t="str">
            <v>001.01.00140</v>
          </cell>
          <cell r="B11" t="str">
            <v>Demolição de estrutura de ferro  para  telhados</v>
          </cell>
          <cell r="C11" t="str">
            <v>M2</v>
          </cell>
          <cell r="D11">
            <v>8.1097000000000001</v>
          </cell>
        </row>
        <row r="12">
          <cell r="A12" t="str">
            <v>001.01.00160</v>
          </cell>
          <cell r="B12" t="str">
            <v>Retirada de cobertura de madeira - caibros e vigas</v>
          </cell>
          <cell r="C12" t="str">
            <v>ML</v>
          </cell>
          <cell r="D12">
            <v>0.20169999999999999</v>
          </cell>
        </row>
        <row r="13">
          <cell r="A13" t="str">
            <v>001.01.00180</v>
          </cell>
          <cell r="B13" t="str">
            <v>Retirada de cobertura de madeira - ripas</v>
          </cell>
          <cell r="C13" t="str">
            <v>ML</v>
          </cell>
          <cell r="D13">
            <v>0.10059999999999999</v>
          </cell>
        </row>
        <row r="14">
          <cell r="A14" t="str">
            <v>001.01.00200</v>
          </cell>
          <cell r="B14" t="str">
            <v>Retirada de cobertura em telhas de barro s/aproveitamento das cumeeiras e espigões</v>
          </cell>
          <cell r="C14" t="str">
            <v>UN</v>
          </cell>
          <cell r="D14">
            <v>0.27839999999999998</v>
          </cell>
        </row>
        <row r="15">
          <cell r="A15" t="str">
            <v>001.01.00220</v>
          </cell>
          <cell r="B15" t="str">
            <v>Retirada de cobertura em telhas de cimento aminato, alumínio, plástico ou ferro galvanizado</v>
          </cell>
          <cell r="C15" t="str">
            <v>UN</v>
          </cell>
          <cell r="D15">
            <v>3.7113999999999998</v>
          </cell>
        </row>
        <row r="16">
          <cell r="A16" t="str">
            <v>001.01.00240</v>
          </cell>
          <cell r="B16" t="str">
            <v>Retirada de cobertura em telhas cerãmicas ( plan , colonial , francesa , etc. )</v>
          </cell>
          <cell r="C16" t="str">
            <v>M2</v>
          </cell>
          <cell r="D16">
            <v>2.4599000000000002</v>
          </cell>
        </row>
        <row r="17">
          <cell r="A17" t="str">
            <v>001.01.00260</v>
          </cell>
          <cell r="B17" t="str">
            <v>Retirada de cobertura em telhas de cimento aminato, alumínio, plástico e c.g.</v>
          </cell>
          <cell r="C17" t="str">
            <v>M2</v>
          </cell>
          <cell r="D17">
            <v>1.3109</v>
          </cell>
        </row>
        <row r="18">
          <cell r="A18" t="str">
            <v>001.01.00280</v>
          </cell>
          <cell r="B18" t="str">
            <v>Retirada de madeiramento de telhado constituído por tesouras (telha de barro)</v>
          </cell>
          <cell r="C18" t="str">
            <v>M2</v>
          </cell>
          <cell r="D18">
            <v>3.0246</v>
          </cell>
        </row>
        <row r="19">
          <cell r="A19" t="str">
            <v>001.01.00300</v>
          </cell>
          <cell r="B19" t="str">
            <v>Retirada de madeiramento de telhado constituído por tesouras (telha de cimento amianto ou alumínio)</v>
          </cell>
          <cell r="C19" t="str">
            <v>M2</v>
          </cell>
          <cell r="D19">
            <v>2.5207000000000002</v>
          </cell>
        </row>
        <row r="20">
          <cell r="A20" t="str">
            <v>001.01.00320</v>
          </cell>
          <cell r="B20" t="str">
            <v>Retirada de madeiramento de telhado tipo pontaletados (telhas de barro)</v>
          </cell>
          <cell r="C20" t="str">
            <v>M2</v>
          </cell>
          <cell r="D20">
            <v>2.0165000000000002</v>
          </cell>
        </row>
        <row r="21">
          <cell r="A21" t="str">
            <v>001.01.00340</v>
          </cell>
          <cell r="B21" t="str">
            <v>Retirada de madeiramento de telhado tipo pontaletados (telhas de cimento amianto ou alumínio)</v>
          </cell>
          <cell r="C21" t="str">
            <v>M2</v>
          </cell>
          <cell r="D21">
            <v>1.8148</v>
          </cell>
        </row>
        <row r="22">
          <cell r="A22" t="str">
            <v>001.01.00360</v>
          </cell>
          <cell r="B22" t="str">
            <v>Retirada de calhas e rufos metálicos</v>
          </cell>
          <cell r="C22" t="str">
            <v>M2</v>
          </cell>
          <cell r="D22">
            <v>3.0710999999999999</v>
          </cell>
        </row>
        <row r="23">
          <cell r="A23" t="str">
            <v>001.01.00380</v>
          </cell>
          <cell r="B23" t="str">
            <v>Demolição de revestimento de argamassa de cal e areia (inclusive emboço)</v>
          </cell>
          <cell r="C23" t="str">
            <v>M2</v>
          </cell>
          <cell r="D23">
            <v>1.9152</v>
          </cell>
        </row>
        <row r="24">
          <cell r="A24" t="str">
            <v>001.01.00400</v>
          </cell>
          <cell r="B24" t="str">
            <v>Demolição de revestimento de argamassa mista (inclusive emboço)</v>
          </cell>
          <cell r="C24" t="str">
            <v>M2</v>
          </cell>
          <cell r="D24">
            <v>2.8729</v>
          </cell>
        </row>
        <row r="25">
          <cell r="A25" t="str">
            <v>001.01.00420</v>
          </cell>
          <cell r="B25" t="str">
            <v>Demolição de revestimento de argamassa de cimento e areia (inclusive emboço)</v>
          </cell>
          <cell r="C25" t="str">
            <v>M2</v>
          </cell>
          <cell r="D25">
            <v>7.3632</v>
          </cell>
        </row>
        <row r="26">
          <cell r="A26" t="str">
            <v>001.01.00440</v>
          </cell>
          <cell r="B26" t="str">
            <v>Demolição de azulejos pastilas ladrilhos cerâmicos ou base de gres (inclusive emboço)</v>
          </cell>
          <cell r="C26" t="str">
            <v>M2</v>
          </cell>
          <cell r="D26">
            <v>7.1078000000000001</v>
          </cell>
        </row>
        <row r="27">
          <cell r="A27" t="str">
            <v>001.01.00460</v>
          </cell>
          <cell r="B27" t="str">
            <v>Demolição de mármore, pedra ou granito (inclusive emboço)</v>
          </cell>
          <cell r="C27" t="str">
            <v>M2</v>
          </cell>
          <cell r="D27">
            <v>7.1078000000000001</v>
          </cell>
        </row>
        <row r="28">
          <cell r="A28" t="str">
            <v>001.01.00480</v>
          </cell>
          <cell r="B28" t="str">
            <v>Demolição de quadro negro</v>
          </cell>
          <cell r="C28" t="str">
            <v>M2</v>
          </cell>
          <cell r="D28">
            <v>7.1078000000000001</v>
          </cell>
        </row>
        <row r="29">
          <cell r="A29" t="str">
            <v>001.01.00500</v>
          </cell>
          <cell r="B29" t="str">
            <v>Retirada de revestimento com mármore, pedra ou granito (inclusive emboço)</v>
          </cell>
          <cell r="C29" t="str">
            <v>M2</v>
          </cell>
          <cell r="D29">
            <v>6.5545</v>
          </cell>
        </row>
        <row r="30">
          <cell r="A30" t="str">
            <v>001.01.00520</v>
          </cell>
          <cell r="B30" t="str">
            <v>Demolição de forro de estuque (inclusive entarugamento de madeira)</v>
          </cell>
          <cell r="C30" t="str">
            <v>M2</v>
          </cell>
          <cell r="D30">
            <v>2.0714000000000001</v>
          </cell>
        </row>
        <row r="31">
          <cell r="A31" t="str">
            <v>001.01.00540</v>
          </cell>
          <cell r="B31" t="str">
            <v>Demolição de forro de madeira ou de gesso (incluso entarugamento)</v>
          </cell>
          <cell r="C31" t="str">
            <v>M2</v>
          </cell>
          <cell r="D31">
            <v>1.75</v>
          </cell>
        </row>
        <row r="32">
          <cell r="A32" t="str">
            <v>001.01.00560</v>
          </cell>
          <cell r="B32" t="str">
            <v>Demolição somente das tábuas ou chapas de madeira ou de gesso</v>
          </cell>
          <cell r="C32" t="str">
            <v>M2</v>
          </cell>
          <cell r="D32">
            <v>2.6252</v>
          </cell>
        </row>
        <row r="33">
          <cell r="A33" t="str">
            <v>001.01.00580</v>
          </cell>
          <cell r="B33" t="str">
            <v>Demolição de lambris de madeira inclusive entarugamento</v>
          </cell>
          <cell r="C33" t="str">
            <v>M2</v>
          </cell>
          <cell r="D33">
            <v>7.1078000000000001</v>
          </cell>
        </row>
        <row r="34">
          <cell r="A34" t="str">
            <v>001.01.00600</v>
          </cell>
          <cell r="B34" t="str">
            <v>Demolição somente de chapas ou placas de lambris ou madeira</v>
          </cell>
          <cell r="C34" t="str">
            <v>M2</v>
          </cell>
          <cell r="D34">
            <v>4.4264000000000001</v>
          </cell>
        </row>
        <row r="35">
          <cell r="A35" t="str">
            <v>001.01.00620</v>
          </cell>
          <cell r="B35" t="str">
            <v>Retirada de todo o forro inclusive vigas e sarrafos</v>
          </cell>
          <cell r="C35" t="str">
            <v>M2</v>
          </cell>
          <cell r="D35">
            <v>9.3180999999999994</v>
          </cell>
        </row>
        <row r="36">
          <cell r="A36" t="str">
            <v>001.01.00640</v>
          </cell>
          <cell r="B36" t="str">
            <v>Retirada de todos os lambris inclusive caibros e sarrafos</v>
          </cell>
          <cell r="C36" t="str">
            <v>M2</v>
          </cell>
          <cell r="D36">
            <v>9.3180999999999994</v>
          </cell>
        </row>
        <row r="37">
          <cell r="A37" t="str">
            <v>001.01.00660</v>
          </cell>
          <cell r="B37" t="str">
            <v>Demolição de alvenaria de tijolos maciços</v>
          </cell>
          <cell r="C37" t="str">
            <v>M3</v>
          </cell>
          <cell r="D37">
            <v>18.0458</v>
          </cell>
        </row>
        <row r="38">
          <cell r="A38" t="str">
            <v>001.01.00680</v>
          </cell>
          <cell r="B38" t="str">
            <v>Retirada de alvenaria de tijolos maciços</v>
          </cell>
          <cell r="C38" t="str">
            <v>M3</v>
          </cell>
          <cell r="D38">
            <v>34.176299999999998</v>
          </cell>
        </row>
        <row r="39">
          <cell r="A39" t="str">
            <v>001.01.00700</v>
          </cell>
          <cell r="B39" t="str">
            <v>Demolição de alvenaria de tijolos cerâmicos</v>
          </cell>
          <cell r="C39" t="str">
            <v>M3</v>
          </cell>
          <cell r="D39">
            <v>13.1257</v>
          </cell>
        </row>
        <row r="40">
          <cell r="A40" t="str">
            <v>001.01.00720</v>
          </cell>
          <cell r="B40" t="str">
            <v>Demolição de alvenaria de blocos de concreto</v>
          </cell>
          <cell r="C40" t="str">
            <v>M3</v>
          </cell>
          <cell r="D40">
            <v>13.1257</v>
          </cell>
        </row>
        <row r="41">
          <cell r="A41" t="str">
            <v>001.01.00740</v>
          </cell>
          <cell r="B41" t="str">
            <v>Retirada de alvenaria de blocos de concreto</v>
          </cell>
          <cell r="C41" t="str">
            <v>M3</v>
          </cell>
          <cell r="D41">
            <v>26.2514</v>
          </cell>
        </row>
        <row r="42">
          <cell r="A42" t="str">
            <v>001.01.00760</v>
          </cell>
          <cell r="B42" t="str">
            <v>Demolição de alvenaria de pedra</v>
          </cell>
          <cell r="C42" t="str">
            <v>M3</v>
          </cell>
          <cell r="D42">
            <v>33.3675</v>
          </cell>
        </row>
        <row r="43">
          <cell r="A43" t="str">
            <v>001.01.00780</v>
          </cell>
          <cell r="B43" t="str">
            <v>Retirada de alvenaria de pedra</v>
          </cell>
          <cell r="C43" t="str">
            <v>M3</v>
          </cell>
          <cell r="D43">
            <v>37.742699999999999</v>
          </cell>
        </row>
        <row r="44">
          <cell r="A44" t="str">
            <v>001.01.00800</v>
          </cell>
          <cell r="B44" t="str">
            <v>Demolição de alvenaria de placas de concreto celular</v>
          </cell>
          <cell r="C44" t="str">
            <v>M3</v>
          </cell>
          <cell r="D44">
            <v>7.6608999999999998</v>
          </cell>
        </row>
        <row r="45">
          <cell r="A45" t="str">
            <v>001.01.00820</v>
          </cell>
          <cell r="B45" t="str">
            <v>Retirada de alvenaria de placas de concreto celular</v>
          </cell>
          <cell r="C45" t="str">
            <v>M3</v>
          </cell>
          <cell r="D45">
            <v>13.1089</v>
          </cell>
        </row>
        <row r="46">
          <cell r="A46" t="str">
            <v>001.01.00840</v>
          </cell>
          <cell r="B46" t="str">
            <v>Demolição de alvenaria de adobo</v>
          </cell>
          <cell r="C46" t="str">
            <v>M3</v>
          </cell>
          <cell r="D46">
            <v>19.152200000000001</v>
          </cell>
        </row>
        <row r="47">
          <cell r="A47" t="str">
            <v>001.01.00860</v>
          </cell>
          <cell r="B47" t="str">
            <v>Demolição de elemento vazado</v>
          </cell>
          <cell r="C47" t="str">
            <v>M2</v>
          </cell>
          <cell r="D47">
            <v>24.617000000000001</v>
          </cell>
        </row>
        <row r="48">
          <cell r="A48" t="str">
            <v>001.01.00880</v>
          </cell>
          <cell r="B48" t="str">
            <v>Demolição inclusive entarugamento de paredes divisórias de tábuas e chapas</v>
          </cell>
          <cell r="C48" t="str">
            <v>M2</v>
          </cell>
          <cell r="D48">
            <v>3.8304</v>
          </cell>
        </row>
        <row r="49">
          <cell r="A49" t="str">
            <v>001.01.00900</v>
          </cell>
          <cell r="B49" t="str">
            <v>Demolição apenas das tábuas ou chapas das paredes divisórias</v>
          </cell>
          <cell r="C49" t="str">
            <v>M2</v>
          </cell>
          <cell r="D49">
            <v>2.6814</v>
          </cell>
        </row>
        <row r="50">
          <cell r="A50" t="str">
            <v>001.01.00920</v>
          </cell>
          <cell r="B50" t="str">
            <v>Retirada de divisória tipo naval</v>
          </cell>
          <cell r="C50" t="str">
            <v>m2</v>
          </cell>
          <cell r="D50">
            <v>1.5321</v>
          </cell>
        </row>
        <row r="51">
          <cell r="A51" t="str">
            <v>001.01.00940</v>
          </cell>
          <cell r="B51" t="str">
            <v>Demolição de alvenaria de fundação de tijolos maciços inclusive escavações necessárias</v>
          </cell>
          <cell r="C51" t="str">
            <v>M3</v>
          </cell>
          <cell r="D51">
            <v>68.352599999999995</v>
          </cell>
        </row>
        <row r="52">
          <cell r="A52" t="str">
            <v>001.01.00960</v>
          </cell>
          <cell r="B52" t="str">
            <v>Demolição de alvenaria de fundações de pedra</v>
          </cell>
          <cell r="C52" t="str">
            <v>M3</v>
          </cell>
          <cell r="D52">
            <v>34.4739</v>
          </cell>
        </row>
        <row r="53">
          <cell r="A53" t="str">
            <v>001.01.00980</v>
          </cell>
          <cell r="B53" t="str">
            <v>Demolição de concreto simples em fundação</v>
          </cell>
          <cell r="C53" t="str">
            <v>M3</v>
          </cell>
          <cell r="D53">
            <v>59.278599999999997</v>
          </cell>
        </row>
        <row r="54">
          <cell r="A54" t="str">
            <v>001.01.01000</v>
          </cell>
          <cell r="B54" t="str">
            <v>Demolição de concreto armado em fundações</v>
          </cell>
          <cell r="C54" t="str">
            <v>M3</v>
          </cell>
          <cell r="D54">
            <v>151.3477</v>
          </cell>
        </row>
        <row r="55">
          <cell r="A55" t="str">
            <v>001.01.01020</v>
          </cell>
          <cell r="B55" t="str">
            <v>Demolição de concreto simples acima do embasamento</v>
          </cell>
          <cell r="C55" t="str">
            <v>M3</v>
          </cell>
          <cell r="D55">
            <v>49.217199999999998</v>
          </cell>
        </row>
        <row r="56">
          <cell r="A56" t="str">
            <v>001.01.01040</v>
          </cell>
          <cell r="B56" t="str">
            <v>Demolição de concreto armado acima do embasamento</v>
          </cell>
          <cell r="C56" t="str">
            <v>M3</v>
          </cell>
          <cell r="D56">
            <v>135.94040000000001</v>
          </cell>
        </row>
        <row r="57">
          <cell r="A57" t="str">
            <v>001.01.01060</v>
          </cell>
          <cell r="B57" t="str">
            <v>Demolição de assoalhos de tábuas incl.rodapés e cordões</v>
          </cell>
          <cell r="C57" t="str">
            <v>M2</v>
          </cell>
          <cell r="D57">
            <v>6.8947000000000003</v>
          </cell>
        </row>
        <row r="58">
          <cell r="A58" t="str">
            <v>001.01.01080</v>
          </cell>
          <cell r="B58" t="str">
            <v>Demolição de assoalhos de tábuas apenas das tábuas</v>
          </cell>
          <cell r="C58" t="str">
            <v>M2</v>
          </cell>
          <cell r="D58">
            <v>2.7578</v>
          </cell>
        </row>
        <row r="59">
          <cell r="A59" t="str">
            <v>001.01.01100</v>
          </cell>
          <cell r="B59" t="str">
            <v>Retirada de todo piso assoalho de tábuas inclusive vigamento de peróba</v>
          </cell>
          <cell r="C59" t="str">
            <v>M2</v>
          </cell>
          <cell r="D59">
            <v>11.245100000000001</v>
          </cell>
        </row>
        <row r="60">
          <cell r="A60" t="str">
            <v>001.01.01120</v>
          </cell>
          <cell r="B60" t="str">
            <v>Demolição de pisos de tacos madeira inclusive argamassa de assentamento</v>
          </cell>
          <cell r="C60" t="str">
            <v>M2</v>
          </cell>
          <cell r="D60">
            <v>8.4476999999999993</v>
          </cell>
        </row>
        <row r="61">
          <cell r="A61" t="str">
            <v>001.01.01140</v>
          </cell>
          <cell r="B61" t="str">
            <v>Retirada de pisos de tacos madeira inclusive argamassa de assentamento</v>
          </cell>
          <cell r="C61" t="str">
            <v>M2</v>
          </cell>
          <cell r="D61">
            <v>10.082000000000001</v>
          </cell>
        </row>
        <row r="62">
          <cell r="A62" t="str">
            <v>001.01.01160</v>
          </cell>
          <cell r="B62" t="str">
            <v>Demolição de rodapé de madeira</v>
          </cell>
          <cell r="C62" t="str">
            <v>ML</v>
          </cell>
          <cell r="D62">
            <v>0.30649999999999999</v>
          </cell>
        </row>
        <row r="63">
          <cell r="A63" t="str">
            <v>001.01.01180</v>
          </cell>
          <cell r="B63" t="str">
            <v>Retirada de rodapé de madeira</v>
          </cell>
          <cell r="C63" t="str">
            <v>ML</v>
          </cell>
          <cell r="D63">
            <v>0.49030000000000001</v>
          </cell>
        </row>
        <row r="64">
          <cell r="A64" t="str">
            <v>001.01.01200</v>
          </cell>
          <cell r="B64" t="str">
            <v>Demolição de pisos de ladrilhos em geral</v>
          </cell>
          <cell r="C64" t="str">
            <v>M2</v>
          </cell>
          <cell r="D64">
            <v>3.0627</v>
          </cell>
        </row>
        <row r="65">
          <cell r="A65" t="str">
            <v>001.01.01220</v>
          </cell>
          <cell r="B65" t="str">
            <v>Demolição de ladrilhos em geral sobre base ou lastro de concreto</v>
          </cell>
          <cell r="C65" t="str">
            <v>M2</v>
          </cell>
          <cell r="D65">
            <v>6.1253000000000002</v>
          </cell>
        </row>
        <row r="66">
          <cell r="A66" t="str">
            <v>001.01.01240</v>
          </cell>
          <cell r="B66" t="str">
            <v>Demolição de pisos de granilite ou cimentado</v>
          </cell>
          <cell r="C66" t="str">
            <v>M2</v>
          </cell>
          <cell r="D66">
            <v>1.1331</v>
          </cell>
        </row>
        <row r="67">
          <cell r="A67" t="str">
            <v>001.01.01260</v>
          </cell>
          <cell r="B67" t="str">
            <v>Retirada de pavimentação em paralelepípedo</v>
          </cell>
          <cell r="C67" t="str">
            <v>M2</v>
          </cell>
          <cell r="D67">
            <v>3.5002</v>
          </cell>
        </row>
        <row r="68">
          <cell r="A68" t="str">
            <v>001.01.01280</v>
          </cell>
          <cell r="B68" t="str">
            <v>Demolição de pavimentação asfáltica p/processo manual</v>
          </cell>
          <cell r="C68" t="str">
            <v>M2</v>
          </cell>
          <cell r="D68">
            <v>5.7457000000000003</v>
          </cell>
        </row>
        <row r="69">
          <cell r="A69" t="str">
            <v>001.01.01300</v>
          </cell>
          <cell r="B69" t="str">
            <v>Demolição de pisos cimentados sobre base ou lastro concreto</v>
          </cell>
          <cell r="C69" t="str">
            <v>M2</v>
          </cell>
          <cell r="D69">
            <v>5.6875999999999998</v>
          </cell>
        </row>
        <row r="70">
          <cell r="A70" t="str">
            <v>001.01.01320</v>
          </cell>
          <cell r="B70" t="str">
            <v>Demolição de lastro de concreto</v>
          </cell>
          <cell r="C70" t="str">
            <v>M2</v>
          </cell>
          <cell r="D70">
            <v>3.0627</v>
          </cell>
        </row>
        <row r="71">
          <cell r="A71" t="str">
            <v>001.01.01340</v>
          </cell>
          <cell r="B71" t="str">
            <v>Retirada de vidros inteiros</v>
          </cell>
          <cell r="C71" t="str">
            <v>M2</v>
          </cell>
          <cell r="D71">
            <v>2.3170999999999999</v>
          </cell>
        </row>
        <row r="72">
          <cell r="A72" t="str">
            <v>001.01.01360</v>
          </cell>
          <cell r="B72" t="str">
            <v>Retirada de esquadrias de madeira inclusive batente</v>
          </cell>
          <cell r="C72" t="str">
            <v>M2</v>
          </cell>
          <cell r="D72">
            <v>3.5002</v>
          </cell>
        </row>
        <row r="73">
          <cell r="A73" t="str">
            <v>001.01.01380</v>
          </cell>
          <cell r="B73" t="str">
            <v>Retirada de esquadrias metálicas</v>
          </cell>
          <cell r="C73" t="str">
            <v>M2</v>
          </cell>
          <cell r="D73">
            <v>4.5881999999999996</v>
          </cell>
        </row>
        <row r="74">
          <cell r="A74" t="str">
            <v>001.01.01400</v>
          </cell>
          <cell r="B74" t="str">
            <v>Retirada de fechaduras</v>
          </cell>
          <cell r="C74" t="str">
            <v>UN</v>
          </cell>
          <cell r="D74">
            <v>2.3170999999999999</v>
          </cell>
        </row>
        <row r="75">
          <cell r="A75" t="str">
            <v>001.01.01420</v>
          </cell>
          <cell r="B75" t="str">
            <v>Retirada de esquadria de madeira, somente as folhas</v>
          </cell>
          <cell r="C75" t="str">
            <v>M2</v>
          </cell>
          <cell r="D75">
            <v>1.5537000000000001</v>
          </cell>
        </row>
        <row r="76">
          <cell r="A76" t="str">
            <v>001.01.01440</v>
          </cell>
          <cell r="B76" t="str">
            <v>Retirada de aparelhos de louça ou ferro sanitário</v>
          </cell>
          <cell r="C76" t="str">
            <v>UN</v>
          </cell>
          <cell r="D76">
            <v>8.4039000000000001</v>
          </cell>
        </row>
        <row r="77">
          <cell r="A77" t="str">
            <v>001.01.01460</v>
          </cell>
          <cell r="B77" t="str">
            <v>Retirada de caixa dágua pré fabricada</v>
          </cell>
          <cell r="C77" t="str">
            <v>UN</v>
          </cell>
          <cell r="D77">
            <v>14.006600000000001</v>
          </cell>
        </row>
        <row r="78">
          <cell r="A78" t="str">
            <v>001.01.01480</v>
          </cell>
          <cell r="B78" t="str">
            <v>Demolição de tubulação de ferro galvanizado até 2 pol</v>
          </cell>
          <cell r="C78" t="str">
            <v>ML</v>
          </cell>
          <cell r="D78">
            <v>1.6808000000000001</v>
          </cell>
        </row>
        <row r="79">
          <cell r="A79" t="str">
            <v>001.01.01500</v>
          </cell>
          <cell r="B79" t="str">
            <v>Demolição de tubulação de ferro galvanizado acima de 2 pol</v>
          </cell>
          <cell r="C79" t="str">
            <v>ML</v>
          </cell>
          <cell r="D79">
            <v>2.8012999999999999</v>
          </cell>
        </row>
        <row r="80">
          <cell r="A80" t="str">
            <v>001.01.01520</v>
          </cell>
          <cell r="B80" t="str">
            <v>Retirada de tubo de ferro galvanizado até 2 pol</v>
          </cell>
          <cell r="C80" t="str">
            <v>ML</v>
          </cell>
          <cell r="D80">
            <v>2.8012999999999999</v>
          </cell>
        </row>
        <row r="81">
          <cell r="A81" t="str">
            <v>001.01.01540</v>
          </cell>
          <cell r="B81" t="str">
            <v>Retirada de tubo de ferro galvanizado acima de 2 pol</v>
          </cell>
          <cell r="C81" t="str">
            <v>ML</v>
          </cell>
          <cell r="D81">
            <v>3.3616999999999999</v>
          </cell>
        </row>
        <row r="82">
          <cell r="A82" t="str">
            <v>001.01.01560</v>
          </cell>
          <cell r="B82" t="str">
            <v>Demolição de tubo de f.f.ate 3 pol</v>
          </cell>
          <cell r="C82" t="str">
            <v>ML</v>
          </cell>
          <cell r="D82">
            <v>1.6808000000000001</v>
          </cell>
        </row>
        <row r="83">
          <cell r="A83" t="str">
            <v>001.01.01580</v>
          </cell>
          <cell r="B83" t="str">
            <v>Demolição de tubo de f.f.acima 3 pol</v>
          </cell>
          <cell r="C83" t="str">
            <v>ML</v>
          </cell>
          <cell r="D83">
            <v>2.8012999999999999</v>
          </cell>
        </row>
        <row r="84">
          <cell r="A84" t="str">
            <v>001.01.01600</v>
          </cell>
          <cell r="B84" t="str">
            <v>Retirada de tubo de f.f.ate 3 pol</v>
          </cell>
          <cell r="C84" t="str">
            <v>ML</v>
          </cell>
          <cell r="D84">
            <v>2.8012999999999999</v>
          </cell>
        </row>
        <row r="85">
          <cell r="A85" t="str">
            <v>001.01.01620</v>
          </cell>
          <cell r="B85" t="str">
            <v>Retirada de tubo de f.f.acima de 3 pol</v>
          </cell>
          <cell r="C85" t="str">
            <v>ML</v>
          </cell>
          <cell r="D85">
            <v>3.3616999999999999</v>
          </cell>
        </row>
        <row r="86">
          <cell r="A86" t="str">
            <v>001.01.01640</v>
          </cell>
          <cell r="B86" t="str">
            <v>Demolição de tubo de barro ou c.a.ate 3 pol</v>
          </cell>
          <cell r="C86" t="str">
            <v>ML</v>
          </cell>
          <cell r="D86">
            <v>1.1205000000000001</v>
          </cell>
        </row>
        <row r="87">
          <cell r="A87" t="str">
            <v>001.01.01660</v>
          </cell>
          <cell r="B87" t="str">
            <v>Demolição de tubo de barro ou c.a.acima de 3 pol</v>
          </cell>
          <cell r="C87" t="str">
            <v>ML</v>
          </cell>
          <cell r="D87">
            <v>1.6808000000000001</v>
          </cell>
        </row>
        <row r="88">
          <cell r="A88" t="str">
            <v>001.01.01680</v>
          </cell>
          <cell r="B88" t="str">
            <v>Retirada de tubos de barro ou cimento amianto até 3 pol</v>
          </cell>
          <cell r="C88" t="str">
            <v>ML</v>
          </cell>
          <cell r="D88">
            <v>3.3616999999999999</v>
          </cell>
        </row>
        <row r="89">
          <cell r="A89" t="str">
            <v>001.01.01700</v>
          </cell>
          <cell r="B89" t="str">
            <v>Retirada de tubos de barro ou cimento amianto acima de 3 pol</v>
          </cell>
          <cell r="C89" t="str">
            <v>ML</v>
          </cell>
          <cell r="D89">
            <v>3.9218000000000002</v>
          </cell>
        </row>
        <row r="90">
          <cell r="A90" t="str">
            <v>001.01.01720</v>
          </cell>
          <cell r="B90" t="str">
            <v>Retirada de registro ate 2 pol</v>
          </cell>
          <cell r="C90" t="str">
            <v>UN</v>
          </cell>
          <cell r="D90">
            <v>6.1630000000000003</v>
          </cell>
        </row>
        <row r="91">
          <cell r="A91" t="str">
            <v>001.01.01740</v>
          </cell>
          <cell r="B91" t="str">
            <v>Retirada de calhas e condutores</v>
          </cell>
          <cell r="C91" t="str">
            <v>ML</v>
          </cell>
          <cell r="D91">
            <v>1.2283999999999999</v>
          </cell>
        </row>
        <row r="92">
          <cell r="A92" t="str">
            <v>001.01.01760</v>
          </cell>
          <cell r="B92" t="str">
            <v>Execução de desentupimento de esgoto</v>
          </cell>
          <cell r="C92" t="str">
            <v>ML</v>
          </cell>
          <cell r="D92">
            <v>2.0474000000000001</v>
          </cell>
        </row>
        <row r="93">
          <cell r="A93" t="str">
            <v>001.01.01780</v>
          </cell>
          <cell r="B93" t="str">
            <v>Retirada de caixa de descarga</v>
          </cell>
          <cell r="C93" t="str">
            <v>UN</v>
          </cell>
          <cell r="D93">
            <v>5.4253999999999998</v>
          </cell>
        </row>
        <row r="94">
          <cell r="A94" t="str">
            <v>001.01.01800</v>
          </cell>
          <cell r="B94" t="str">
            <v>Retirada de bancadas, balcões ou pias (aço,granilite,ardósia,etc)</v>
          </cell>
          <cell r="C94" t="str">
            <v>M2</v>
          </cell>
          <cell r="D94">
            <v>9.2784999999999993</v>
          </cell>
        </row>
        <row r="95">
          <cell r="A95" t="str">
            <v>001.01.01820</v>
          </cell>
          <cell r="B95" t="str">
            <v>Demolição de quadro de luz e força</v>
          </cell>
          <cell r="C95" t="str">
            <v>UN</v>
          </cell>
          <cell r="D95">
            <v>14.006600000000001</v>
          </cell>
        </row>
        <row r="96">
          <cell r="A96" t="str">
            <v>001.01.01840</v>
          </cell>
          <cell r="B96" t="str">
            <v>Retirada de quadro de luz e força</v>
          </cell>
          <cell r="C96" t="str">
            <v>UN</v>
          </cell>
          <cell r="D96">
            <v>19.609200000000001</v>
          </cell>
        </row>
        <row r="97">
          <cell r="A97" t="str">
            <v>001.01.01860</v>
          </cell>
          <cell r="B97" t="str">
            <v>Retirada de aparelhos incandecentes</v>
          </cell>
          <cell r="C97" t="str">
            <v>UN</v>
          </cell>
          <cell r="D97">
            <v>0.56040000000000001</v>
          </cell>
        </row>
        <row r="98">
          <cell r="A98" t="str">
            <v>001.01.01880</v>
          </cell>
          <cell r="B98" t="str">
            <v>Retirada de aparelhos fluorescentes</v>
          </cell>
          <cell r="C98" t="str">
            <v>UN</v>
          </cell>
          <cell r="D98">
            <v>2.2410000000000001</v>
          </cell>
        </row>
        <row r="99">
          <cell r="A99" t="str">
            <v>001.01.01900</v>
          </cell>
          <cell r="B99" t="str">
            <v>Demolição de tubulação elétrica ate 2.00 pol</v>
          </cell>
          <cell r="C99" t="str">
            <v>ML</v>
          </cell>
          <cell r="D99">
            <v>1.6808000000000001</v>
          </cell>
        </row>
        <row r="100">
          <cell r="A100" t="str">
            <v>001.01.01920</v>
          </cell>
          <cell r="B100" t="str">
            <v>Demolição de tubulação elétrica acima de 2.00 pol</v>
          </cell>
          <cell r="C100" t="str">
            <v>ML</v>
          </cell>
          <cell r="D100">
            <v>2.8012999999999999</v>
          </cell>
        </row>
        <row r="101">
          <cell r="A101" t="str">
            <v>001.01.01940</v>
          </cell>
          <cell r="B101" t="str">
            <v>Retirada de fiação (até cabo n.2 awg)</v>
          </cell>
          <cell r="C101" t="str">
            <v>ML</v>
          </cell>
          <cell r="D101">
            <v>0.112</v>
          </cell>
        </row>
        <row r="102">
          <cell r="A102" t="str">
            <v>001.01.01960</v>
          </cell>
          <cell r="B102" t="str">
            <v>Retirada de fiação (do cabo 1/0 ate 4/0 awg)</v>
          </cell>
          <cell r="C102" t="str">
            <v>ML</v>
          </cell>
          <cell r="D102">
            <v>0.22420000000000001</v>
          </cell>
        </row>
        <row r="103">
          <cell r="A103" t="str">
            <v>001.01.01980</v>
          </cell>
          <cell r="B103" t="str">
            <v>Retirada de interruptores, tomadas, campainhas, etc. (inclusive, condutores e caixas)</v>
          </cell>
          <cell r="C103" t="str">
            <v>UN</v>
          </cell>
          <cell r="D103">
            <v>0.112</v>
          </cell>
        </row>
        <row r="104">
          <cell r="A104" t="str">
            <v>001.01.02000</v>
          </cell>
          <cell r="B104" t="str">
            <v>Retirada de postes de madeira ou concreto ate 11.00 m</v>
          </cell>
          <cell r="C104" t="str">
            <v>UN</v>
          </cell>
          <cell r="D104">
            <v>17.5627</v>
          </cell>
        </row>
        <row r="105">
          <cell r="A105" t="str">
            <v>001.01.02020</v>
          </cell>
          <cell r="B105" t="str">
            <v>Retirada de arruelas</v>
          </cell>
          <cell r="C105" t="str">
            <v>UN</v>
          </cell>
          <cell r="D105">
            <v>0.112</v>
          </cell>
        </row>
        <row r="106">
          <cell r="A106" t="str">
            <v>001.01.02040</v>
          </cell>
          <cell r="B106" t="str">
            <v>Retirada de cruzeta de madeira</v>
          </cell>
          <cell r="C106" t="str">
            <v>UN</v>
          </cell>
          <cell r="D106">
            <v>0.2802</v>
          </cell>
        </row>
        <row r="107">
          <cell r="A107" t="str">
            <v>001.01.02060</v>
          </cell>
          <cell r="B107" t="str">
            <v>Retirada de isoladores</v>
          </cell>
          <cell r="C107" t="str">
            <v>UN</v>
          </cell>
          <cell r="D107">
            <v>0.56040000000000001</v>
          </cell>
        </row>
        <row r="108">
          <cell r="A108" t="str">
            <v>001.01.02080</v>
          </cell>
          <cell r="B108" t="str">
            <v>Retirada de mão francesa</v>
          </cell>
          <cell r="C108" t="str">
            <v>UN</v>
          </cell>
          <cell r="D108">
            <v>0.56040000000000001</v>
          </cell>
        </row>
        <row r="109">
          <cell r="A109" t="str">
            <v>001.01.02100</v>
          </cell>
          <cell r="B109" t="str">
            <v>Retirada de parafuso máquina ou francês</v>
          </cell>
          <cell r="C109" t="str">
            <v>UN</v>
          </cell>
          <cell r="D109">
            <v>0.56040000000000001</v>
          </cell>
        </row>
        <row r="110">
          <cell r="A110" t="str">
            <v>001.01.02120</v>
          </cell>
          <cell r="B110" t="str">
            <v>Retirada de pino p/isolador de 15 kv</v>
          </cell>
          <cell r="C110" t="str">
            <v>UN</v>
          </cell>
          <cell r="D110">
            <v>0.84030000000000005</v>
          </cell>
        </row>
        <row r="111">
          <cell r="A111" t="str">
            <v>001.01.02140</v>
          </cell>
          <cell r="B111" t="str">
            <v>Retirada de disjuntor monofásico, bifásico ou trifásico de 15 a até 200 a</v>
          </cell>
          <cell r="C111" t="str">
            <v>UN</v>
          </cell>
          <cell r="D111">
            <v>1.0237000000000001</v>
          </cell>
        </row>
        <row r="112">
          <cell r="A112" t="str">
            <v>001.01.02160</v>
          </cell>
          <cell r="B112" t="str">
            <v>Retirada de chave trifásica com fusíveis de 30a até 200a</v>
          </cell>
          <cell r="C112" t="str">
            <v>UN</v>
          </cell>
          <cell r="D112">
            <v>3.0710999999999999</v>
          </cell>
        </row>
        <row r="113">
          <cell r="A113" t="str">
            <v>001.01.02180</v>
          </cell>
          <cell r="B113" t="str">
            <v>Retirada de ventilador de teto completo</v>
          </cell>
          <cell r="C113" t="str">
            <v>UN</v>
          </cell>
          <cell r="D113">
            <v>1.5353000000000001</v>
          </cell>
        </row>
        <row r="114">
          <cell r="A114" t="str">
            <v>001.01.02200</v>
          </cell>
          <cell r="B114" t="str">
            <v>Retirada de refletor com lâmpada</v>
          </cell>
          <cell r="C114" t="str">
            <v>UN</v>
          </cell>
          <cell r="D114">
            <v>1.5353000000000001</v>
          </cell>
        </row>
        <row r="115">
          <cell r="A115" t="str">
            <v>001.01.02220</v>
          </cell>
          <cell r="B115" t="str">
            <v>Remanejamento de fancoils</v>
          </cell>
          <cell r="C115" t="str">
            <v>UN</v>
          </cell>
          <cell r="D115">
            <v>80.656400000000005</v>
          </cell>
        </row>
        <row r="116">
          <cell r="A116" t="str">
            <v>001.01.02240</v>
          </cell>
          <cell r="B116" t="str">
            <v>Retirada c/ remoção de transformador de at/bt-15 kv 75 a 150 kva</v>
          </cell>
          <cell r="C116" t="str">
            <v>UN</v>
          </cell>
          <cell r="D116">
            <v>199.48259999999999</v>
          </cell>
        </row>
        <row r="117">
          <cell r="A117" t="str">
            <v>001.01.02260</v>
          </cell>
          <cell r="B117" t="str">
            <v>Retirada com remoção de grupo motor-gerador de 60 a 250 kva</v>
          </cell>
          <cell r="C117" t="str">
            <v>UN</v>
          </cell>
          <cell r="D117">
            <v>199.48259999999999</v>
          </cell>
        </row>
        <row r="118">
          <cell r="A118" t="str">
            <v>001.01.02280</v>
          </cell>
          <cell r="B118" t="str">
            <v>Remoção de pintura a cal</v>
          </cell>
          <cell r="C118" t="str">
            <v>M2</v>
          </cell>
          <cell r="D118">
            <v>0.81720000000000004</v>
          </cell>
        </row>
        <row r="119">
          <cell r="A119" t="str">
            <v>001.01.02300</v>
          </cell>
          <cell r="B119" t="str">
            <v>Remoção de pintura a gesso cola ou base de látex (pva)</v>
          </cell>
          <cell r="C119" t="str">
            <v>M2</v>
          </cell>
          <cell r="D119">
            <v>1.0896999999999999</v>
          </cell>
        </row>
        <row r="120">
          <cell r="A120" t="str">
            <v>001.01.02320</v>
          </cell>
          <cell r="B120" t="str">
            <v>Remoção de pintura a óleo esmalte verniz ou grafite</v>
          </cell>
          <cell r="C120" t="str">
            <v>M2</v>
          </cell>
          <cell r="D120">
            <v>2.0714000000000001</v>
          </cell>
        </row>
        <row r="121">
          <cell r="A121" t="str">
            <v>001.01.02340</v>
          </cell>
          <cell r="B121" t="str">
            <v>Raspagem e lixamento de pintura a óleo esmalte verniz ou grafite</v>
          </cell>
          <cell r="C121" t="str">
            <v>M2</v>
          </cell>
          <cell r="D121">
            <v>1.5537000000000001</v>
          </cell>
        </row>
        <row r="122">
          <cell r="A122" t="str">
            <v>001.02</v>
          </cell>
          <cell r="B122" t="str">
            <v>SERVIÇOS PRELIMINARES</v>
          </cell>
          <cell r="D122">
            <v>5283.5842000000002</v>
          </cell>
        </row>
        <row r="123">
          <cell r="A123" t="str">
            <v>001.02.00020</v>
          </cell>
          <cell r="B123" t="str">
            <v>Execução de Corte e destocamento inclusive remoção de árvore de pequeno porte com diâmetro até 15 cm</v>
          </cell>
          <cell r="C123" t="str">
            <v>un</v>
          </cell>
          <cell r="D123">
            <v>86.005799999999994</v>
          </cell>
        </row>
        <row r="124">
          <cell r="A124" t="str">
            <v>001.02.00040</v>
          </cell>
          <cell r="B124" t="str">
            <v>Execução de Corte e destocamento inclusive remoção de árvore de médio porte com diâmetro até 25 cm</v>
          </cell>
          <cell r="C124" t="str">
            <v>UN</v>
          </cell>
          <cell r="D124">
            <v>26.103300000000001</v>
          </cell>
        </row>
        <row r="125">
          <cell r="A125" t="str">
            <v>001.02.00060</v>
          </cell>
          <cell r="B125" t="str">
            <v>Execução de Corte e destocamento inclusive remoção de árvore de grande porte com diâmetro acima de 25 cm</v>
          </cell>
          <cell r="C125" t="str">
            <v>UN</v>
          </cell>
          <cell r="D125">
            <v>44.5456</v>
          </cell>
        </row>
        <row r="126">
          <cell r="A126" t="str">
            <v>001.02.00080</v>
          </cell>
          <cell r="B126" t="str">
            <v>Execução de Roçado em capoeirão c/empilhamento e queima de resíduos</v>
          </cell>
          <cell r="C126" t="str">
            <v>M2</v>
          </cell>
          <cell r="D126">
            <v>0.27610000000000001</v>
          </cell>
        </row>
        <row r="127">
          <cell r="A127" t="str">
            <v>001.02.00100</v>
          </cell>
          <cell r="B127" t="str">
            <v>Execução de Capinação de terreno inclusive retirada (bota fora)</v>
          </cell>
          <cell r="C127" t="str">
            <v>M2</v>
          </cell>
          <cell r="D127">
            <v>0.3831</v>
          </cell>
        </row>
        <row r="128">
          <cell r="A128" t="str">
            <v>001.02.00120</v>
          </cell>
          <cell r="B128" t="str">
            <v>Execução de Limpeza do terreno c/ retirada dos entulhos e queima dos mesmos</v>
          </cell>
          <cell r="C128" t="str">
            <v>M2</v>
          </cell>
          <cell r="D128">
            <v>0.30649999999999999</v>
          </cell>
        </row>
        <row r="129">
          <cell r="A129" t="str">
            <v>001.02.00160</v>
          </cell>
          <cell r="B129" t="str">
            <v>Fornecimento e Instalação de Tapume em chapa de madeira compensada 6.00 mm de espessura</v>
          </cell>
          <cell r="C129" t="str">
            <v>m2</v>
          </cell>
          <cell r="D129">
            <v>15.887499999999999</v>
          </cell>
        </row>
        <row r="130">
          <cell r="A130" t="str">
            <v>001.02.00180</v>
          </cell>
          <cell r="B130" t="str">
            <v>Fornecimento e Instalação de Tapume em Chapa Metálica e Fixado em Pilar de Madeira, com Parafusos Auto-Atarrachante,conf. det. SINFRA ( 8 Reaproveitamentos)</v>
          </cell>
          <cell r="C130" t="str">
            <v>ml</v>
          </cell>
          <cell r="D130">
            <v>17.0808</v>
          </cell>
        </row>
        <row r="131">
          <cell r="A131" t="str">
            <v>001.02.00280</v>
          </cell>
          <cell r="B131" t="str">
            <v>Execução de barracão de obra para alojamento</v>
          </cell>
          <cell r="C131" t="str">
            <v>m2</v>
          </cell>
          <cell r="D131">
            <v>151.0258</v>
          </cell>
        </row>
        <row r="132">
          <cell r="A132" t="str">
            <v>001.02.00300</v>
          </cell>
          <cell r="B132" t="str">
            <v>Execução de barracão de obra para depósito ou refeitório</v>
          </cell>
          <cell r="C132" t="str">
            <v>m2</v>
          </cell>
          <cell r="D132">
            <v>138.8383</v>
          </cell>
        </row>
        <row r="133">
          <cell r="A133" t="str">
            <v>001.02.00310</v>
          </cell>
          <cell r="B133" t="str">
            <v>Instalações Provisórias em Estrutura Metálica Tipo Conteiner (Almoxarifado, Depósito, Escritório, Ferramentaria, etc.) dim. 1.50x1.80x3.00 mts</v>
          </cell>
          <cell r="C133" t="str">
            <v>mês</v>
          </cell>
          <cell r="D133">
            <v>180</v>
          </cell>
        </row>
        <row r="134">
          <cell r="A134" t="str">
            <v>001.02.00320</v>
          </cell>
          <cell r="B134" t="str">
            <v>Execução de instalação provisória de água e esgoto</v>
          </cell>
          <cell r="C134" t="str">
            <v>UN</v>
          </cell>
          <cell r="D134">
            <v>762.17610000000002</v>
          </cell>
        </row>
        <row r="135">
          <cell r="A135" t="str">
            <v>001.02.00340</v>
          </cell>
          <cell r="B135" t="str">
            <v>Execução de instalação provisória de luz e força</v>
          </cell>
          <cell r="C135" t="str">
            <v>UN</v>
          </cell>
          <cell r="D135">
            <v>809.06280000000004</v>
          </cell>
        </row>
        <row r="136">
          <cell r="A136" t="str">
            <v>001.02.00360</v>
          </cell>
          <cell r="B136" t="str">
            <v>Fornecimento e instalação de placa de obra (seet) de 6.00x5.00 m conforme detalhe</v>
          </cell>
          <cell r="C136" t="str">
            <v>UN</v>
          </cell>
          <cell r="D136">
            <v>1982.1996999999999</v>
          </cell>
        </row>
        <row r="137">
          <cell r="A137" t="str">
            <v>001.02.00380</v>
          </cell>
          <cell r="B137" t="str">
            <v>Fornecimento e instalação de placa de obra,de 5,00x3,00m,conforme detalhe da seet</v>
          </cell>
          <cell r="C137" t="str">
            <v>UN</v>
          </cell>
          <cell r="D137">
            <v>990.79759999999999</v>
          </cell>
        </row>
        <row r="138">
          <cell r="A138" t="str">
            <v>001.02.00400</v>
          </cell>
          <cell r="B138" t="str">
            <v>Fornecimento e instalação de placa de obra</v>
          </cell>
          <cell r="C138" t="str">
            <v>M2</v>
          </cell>
          <cell r="D138">
            <v>71.066999999999993</v>
          </cell>
        </row>
        <row r="139">
          <cell r="A139" t="str">
            <v>001.02.00420</v>
          </cell>
          <cell r="B139" t="str">
            <v>Execução de locação da obra c/aparelhos topográficos p/medição considerar as faces externas das paredes</v>
          </cell>
          <cell r="C139" t="str">
            <v>M2</v>
          </cell>
          <cell r="D139">
            <v>1.1572</v>
          </cell>
        </row>
        <row r="140">
          <cell r="A140" t="str">
            <v>001.02.00440</v>
          </cell>
          <cell r="B140" t="str">
            <v>Execução de locação da obra c/tábuas corridas p/medição considerar as faces externas das paredes</v>
          </cell>
          <cell r="C140" t="str">
            <v>M2</v>
          </cell>
          <cell r="D140">
            <v>2.7246000000000001</v>
          </cell>
        </row>
        <row r="141">
          <cell r="A141" t="str">
            <v>001.02.00460</v>
          </cell>
          <cell r="B141" t="str">
            <v>Locação de linhas estaqueadas de 20 em 20 m para construção de muro, sem nivelamento</v>
          </cell>
          <cell r="C141" t="str">
            <v>ml</v>
          </cell>
          <cell r="D141">
            <v>1.5178</v>
          </cell>
        </row>
        <row r="142">
          <cell r="A142" t="str">
            <v>001.02.00480</v>
          </cell>
          <cell r="B142" t="str">
            <v>Locação de linhas estaqueadas de 20 em 20 m para construção de muro, com nivelamento</v>
          </cell>
          <cell r="C142" t="str">
            <v>ml</v>
          </cell>
          <cell r="D142">
            <v>2.4285999999999999</v>
          </cell>
        </row>
        <row r="143">
          <cell r="A143" t="str">
            <v>001.03</v>
          </cell>
          <cell r="B143" t="str">
            <v>MOVIMENTO DE TERRA</v>
          </cell>
          <cell r="D143">
            <v>268.40719999999999</v>
          </cell>
        </row>
        <row r="144">
          <cell r="A144" t="str">
            <v>001.03.00020</v>
          </cell>
          <cell r="B144" t="str">
            <v>Escavação manual de vala profund. até 2 mts em solo de 1ª categoria -   qualquer que seja o teor de umidade que apresente</v>
          </cell>
          <cell r="C144" t="str">
            <v>m3</v>
          </cell>
          <cell r="D144">
            <v>15.3218</v>
          </cell>
        </row>
        <row r="145">
          <cell r="A145" t="str">
            <v>001.03.00030</v>
          </cell>
          <cell r="B145" t="str">
            <v>Escavação manual de vala profund. de 2 a 4 mts em solo de 1ª categoria -  qualquer que seja o teor de umidade que apresente</v>
          </cell>
          <cell r="C145" t="str">
            <v>m3</v>
          </cell>
          <cell r="D145">
            <v>17.236999999999998</v>
          </cell>
        </row>
        <row r="146">
          <cell r="A146" t="str">
            <v>001.03.00040</v>
          </cell>
          <cell r="B146" t="str">
            <v>Escavação manual em terra compacta ate 1,50m em material de primeira catergoria</v>
          </cell>
          <cell r="C146" t="str">
            <v>M3</v>
          </cell>
          <cell r="D146">
            <v>10.725099999999999</v>
          </cell>
        </row>
        <row r="147">
          <cell r="A147" t="str">
            <v>001.03.00060</v>
          </cell>
          <cell r="B147" t="str">
            <v>Escavação manual em terra compacta de 1,50 ate 4,00 m</v>
          </cell>
          <cell r="C147" t="str">
            <v>M3</v>
          </cell>
          <cell r="D147">
            <v>19.152200000000001</v>
          </cell>
        </row>
        <row r="148">
          <cell r="A148" t="str">
            <v>001.03.00080</v>
          </cell>
          <cell r="B148" t="str">
            <v>Escavação manual em terra dura ate 1,50m de profundidade</v>
          </cell>
          <cell r="C148" t="str">
            <v>M3</v>
          </cell>
          <cell r="D148">
            <v>13.7896</v>
          </cell>
        </row>
        <row r="149">
          <cell r="A149" t="str">
            <v>001.03.00100</v>
          </cell>
          <cell r="B149" t="str">
            <v>Escavação manual em terra dura de 1,50 a 4,00m de profundidade</v>
          </cell>
          <cell r="C149" t="str">
            <v>M3</v>
          </cell>
          <cell r="D149">
            <v>22.982600000000001</v>
          </cell>
        </row>
        <row r="150">
          <cell r="A150" t="str">
            <v>001.03.00110</v>
          </cell>
          <cell r="B150" t="str">
            <v>Reaterro manual de valas c/o proprio material escavado incl.serviços de apiloamento com masso de 30 kg</v>
          </cell>
          <cell r="C150" t="str">
            <v>m3</v>
          </cell>
          <cell r="D150">
            <v>7.4692999999999996</v>
          </cell>
        </row>
        <row r="151">
          <cell r="A151" t="str">
            <v>001.03.00120</v>
          </cell>
          <cell r="B151" t="str">
            <v>Reaterro manual de valas c/o proprio material escavado incl.serviços de apiloamento com masso de 30 kg a 60 kg</v>
          </cell>
          <cell r="C151" t="str">
            <v>m3</v>
          </cell>
          <cell r="D151">
            <v>8.2355</v>
          </cell>
        </row>
        <row r="152">
          <cell r="A152" t="str">
            <v>001.03.00140</v>
          </cell>
          <cell r="B152" t="str">
            <v>Aterro interno entre baldrames em camada de 20 cm, utilizando compactador mecânico (tipo sapo mecânico), incluindo transporte e espalhamento do material</v>
          </cell>
          <cell r="C152" t="str">
            <v>m3</v>
          </cell>
          <cell r="D152">
            <v>15.6646</v>
          </cell>
        </row>
        <row r="153">
          <cell r="A153" t="str">
            <v>001.03.00200</v>
          </cell>
          <cell r="B153" t="str">
            <v>Apiloamento de fundo de valas ou cavas com masso ate 30 kg</v>
          </cell>
          <cell r="C153" t="str">
            <v>M2</v>
          </cell>
          <cell r="D153">
            <v>4.4051</v>
          </cell>
        </row>
        <row r="154">
          <cell r="A154" t="str">
            <v>001.03.00220</v>
          </cell>
          <cell r="B154" t="str">
            <v>Apiloamento de fundo de valas ou cavas com masso de 30 a 60 kg</v>
          </cell>
          <cell r="C154" t="str">
            <v>M2</v>
          </cell>
          <cell r="D154">
            <v>6.5118</v>
          </cell>
        </row>
        <row r="155">
          <cell r="A155" t="str">
            <v>001.03.00240</v>
          </cell>
          <cell r="B155" t="str">
            <v>Espalhamento manual de terra descarregada</v>
          </cell>
          <cell r="C155" t="str">
            <v>m3</v>
          </cell>
          <cell r="D155">
            <v>1.5321</v>
          </cell>
        </row>
        <row r="156">
          <cell r="A156" t="str">
            <v>001.03.00280</v>
          </cell>
          <cell r="B156" t="str">
            <v>Aquisição de material para aterro (material de base ou subbase)</v>
          </cell>
          <cell r="C156" t="str">
            <v>m3</v>
          </cell>
          <cell r="D156">
            <v>7.03</v>
          </cell>
        </row>
        <row r="157">
          <cell r="A157" t="str">
            <v>001.03.00300</v>
          </cell>
          <cell r="B157" t="str">
            <v>Escavação manual a céu aberto para tubulões</v>
          </cell>
          <cell r="C157" t="str">
            <v>M3</v>
          </cell>
          <cell r="D157">
            <v>67.715699999999998</v>
          </cell>
        </row>
        <row r="158">
          <cell r="A158" t="str">
            <v>001.03.00310</v>
          </cell>
          <cell r="B158" t="str">
            <v>Escavação Mecanizada Com Perfuratriz com Diâmetro Médio de Perfuração de 80 cm</v>
          </cell>
          <cell r="C158" t="str">
            <v>ml</v>
          </cell>
          <cell r="D158">
            <v>8.5</v>
          </cell>
        </row>
        <row r="159">
          <cell r="A159" t="str">
            <v>001.03.00340</v>
          </cell>
          <cell r="B159" t="str">
            <v>Movimento de terra c/ corte e aterro compensado e c/ volume de corte excedente compensado manual em terreno mole</v>
          </cell>
          <cell r="C159" t="str">
            <v>M3</v>
          </cell>
          <cell r="D159">
            <v>9.5761000000000003</v>
          </cell>
        </row>
        <row r="160">
          <cell r="A160" t="str">
            <v>001.03.00360</v>
          </cell>
          <cell r="B160" t="str">
            <v>Movimento de terra c/ corte e aterro compensado e c/ volume de corte excedente compensado manual em terreno duro</v>
          </cell>
          <cell r="C160" t="str">
            <v>M3</v>
          </cell>
          <cell r="D160">
            <v>11.491300000000001</v>
          </cell>
        </row>
        <row r="161">
          <cell r="A161" t="str">
            <v>001.03.00380</v>
          </cell>
          <cell r="B161" t="str">
            <v>Movimento de terra c/ corte e aterro compensado e c/ volume de aterro por empréstimo volume compensado manual em terreno mole</v>
          </cell>
          <cell r="C161" t="str">
            <v>M3</v>
          </cell>
          <cell r="D161">
            <v>9.5761000000000003</v>
          </cell>
        </row>
        <row r="162">
          <cell r="A162" t="str">
            <v>001.03.00400</v>
          </cell>
          <cell r="B162" t="str">
            <v>Movimento de terra c/ corte e aterro compensado e c/ volume de aterro por empréstimo volume compensado manual em terreno duro</v>
          </cell>
          <cell r="C162" t="str">
            <v>M3</v>
          </cell>
          <cell r="D162">
            <v>11.491300000000001</v>
          </cell>
        </row>
        <row r="163">
          <cell r="A163" t="str">
            <v>001.04</v>
          </cell>
          <cell r="B163" t="str">
            <v>FUNDAÇÕES</v>
          </cell>
          <cell r="D163">
            <v>6428.9196000000002</v>
          </cell>
        </row>
        <row r="164">
          <cell r="A164" t="str">
            <v>001.04.00020</v>
          </cell>
          <cell r="B164" t="str">
            <v>Fornecimento, Lançamento e Aplicação de Lastro de Concreto c/ betoneira em fundações 1:5:10 c/167 kg cim/m3</v>
          </cell>
          <cell r="C164" t="str">
            <v>m3</v>
          </cell>
          <cell r="D164">
            <v>165.27969999999999</v>
          </cell>
        </row>
        <row r="165">
          <cell r="A165" t="str">
            <v>001.04.00105</v>
          </cell>
          <cell r="B165" t="str">
            <v>Fornecimento, confecção, transporte e aplicação de concreto 10 Mpa (241 kgcimento/m3),em fundações, virado na obra, composto por cimento portland CP 32 F, areia lavada tipo média a grossa, seixo rolado, e equipamentos.</v>
          </cell>
          <cell r="C165" t="str">
            <v>m3</v>
          </cell>
          <cell r="D165">
            <v>176.66849999999999</v>
          </cell>
        </row>
        <row r="166">
          <cell r="A166" t="str">
            <v>001.04.00106</v>
          </cell>
          <cell r="B166" t="str">
            <v>Fornecimento, confecção, transporte e aplicação de concreto 13,5 Mpa (268 kgcimento/m3) em fundações, virado na obra, composto por cimento portland CP 32 F, areia lavada tipo média a grossa, seixo rolado, e equipamentos.</v>
          </cell>
          <cell r="C166" t="str">
            <v>m3</v>
          </cell>
          <cell r="D166">
            <v>184.0445</v>
          </cell>
        </row>
        <row r="167">
          <cell r="A167" t="str">
            <v>001.04.00107</v>
          </cell>
          <cell r="B167" t="str">
            <v>Fornecimento, confecção, transporte e aplicação de concreto 15 Mpa (280 kgcimento/m3),em fundações, virado na obra, composto por cimento portland CP 32 F, areia lavada tipo média a grossa, seixo rolado, e equipamentos.</v>
          </cell>
          <cell r="C167" t="str">
            <v>m3</v>
          </cell>
          <cell r="D167">
            <v>180.65559999999999</v>
          </cell>
        </row>
        <row r="168">
          <cell r="A168" t="str">
            <v>001.04.00108</v>
          </cell>
          <cell r="B168" t="str">
            <v>Fornecimento, confecção, transporte e aplicação de concreto 18 Mpa (305 kgcimento/m3) em fundações, virado na obra, composto por cimento portland CP 32 F, areia lavada tipo média a grossa, seixo rolado, e equipamentos.</v>
          </cell>
          <cell r="C168" t="str">
            <v>m3</v>
          </cell>
          <cell r="D168">
            <v>194.15649999999999</v>
          </cell>
        </row>
        <row r="169">
          <cell r="A169" t="str">
            <v>001.04.00109</v>
          </cell>
          <cell r="B169" t="str">
            <v>Fornecimento, confecção, transporte e aplicação de concreto 20 Mpa (322 kgcimento/m3) em fundações, virado na obra, composto por cimento portland CP 32 F, areia lavada tipo média a grossa, seixo rolado, e equipamentos.</v>
          </cell>
          <cell r="C169" t="str">
            <v>m3</v>
          </cell>
          <cell r="D169">
            <v>206.98929999999999</v>
          </cell>
        </row>
        <row r="170">
          <cell r="A170" t="str">
            <v>001.04.00110</v>
          </cell>
          <cell r="B170" t="str">
            <v>Fornecimento, confecção, transporte e aplicação de concreto 21 Mpa (331 kgcimento/m3) em fundações, virado na obra, composto por cimento portland CP 32 F, areia lavada tipo média a grossa, seixo rolado, e equipamentos.</v>
          </cell>
          <cell r="C170" t="str">
            <v>m3</v>
          </cell>
          <cell r="D170">
            <v>194.6036</v>
          </cell>
        </row>
        <row r="171">
          <cell r="A171" t="str">
            <v>001.04.00111</v>
          </cell>
          <cell r="B171" t="str">
            <v>Fornecimento, confecção, transporte e aplicação de concreto 25 Mpa (367 kgcimento/m3) em fundações, virado na obra, composto por cimento portland CP 32 F, areia lavada tipo média a grossa, seixo rolado, e equipamentos.</v>
          </cell>
          <cell r="C171" t="str">
            <v>m3</v>
          </cell>
          <cell r="D171">
            <v>204.44759999999999</v>
          </cell>
        </row>
        <row r="172">
          <cell r="A172" t="str">
            <v>001.04.00205</v>
          </cell>
          <cell r="B172" t="str">
            <v>Fornecimento, confecção, transporte e aplicação de concreto 10 Mpa (241 kgcimento/m3),em fundações, virado na obra, composto por cimento portland CP 32 F, areia lavada tipo média a grossa, pedra granitica britada, e equipamentos.</v>
          </cell>
          <cell r="C172" t="str">
            <v>m3</v>
          </cell>
          <cell r="D172">
            <v>184.8613</v>
          </cell>
        </row>
        <row r="173">
          <cell r="A173" t="str">
            <v>001.04.00206</v>
          </cell>
          <cell r="B173" t="str">
            <v>Fornecimento, confecção, transporte e aplicação de concreto 13,5 Mpa (268 kgcimento/m3) em fundações, virado na obra, composto por cimento portland CP 32 F, areia lavada tipo média a grossa, pedra granitica britada, e equipamentos.</v>
          </cell>
          <cell r="C173" t="str">
            <v>m3</v>
          </cell>
          <cell r="D173">
            <v>192.2373</v>
          </cell>
        </row>
        <row r="174">
          <cell r="A174" t="str">
            <v>001.04.00207</v>
          </cell>
          <cell r="B174" t="str">
            <v>Fornecimento, confecção, transporte e aplicação de concreto 15 Mpa (280 kgcimento/m3),em fundações, virado na obra, composto por cimento portland CP 32 F, areia lavada tipo média a grossa, pedra granitica britada, e equipamentos.</v>
          </cell>
          <cell r="C174" t="str">
            <v>m3</v>
          </cell>
          <cell r="D174">
            <v>195.5093</v>
          </cell>
        </row>
        <row r="175">
          <cell r="A175" t="str">
            <v>001.04.00208</v>
          </cell>
          <cell r="B175" t="str">
            <v>Fornecimento, confecção, transporte e aplicação de concreto 18 Mpa (305 kgcimento/m3) em fundações, virado na obra, composto por cimento portland CP 32 F, areia lavada tipo média a grossa, pedra granitica britada, e equipamentos.</v>
          </cell>
          <cell r="C175" t="str">
            <v>m3</v>
          </cell>
          <cell r="D175">
            <v>202.3493</v>
          </cell>
        </row>
        <row r="176">
          <cell r="A176" t="str">
            <v>001.04.00209</v>
          </cell>
          <cell r="B176" t="str">
            <v>Fornecimento, confecção, transporte e aplicação de concreto 20 Mpa (322 kgcimento/m3) em fundações, virado na obra, composto por cimento portland CP 32 F, areia lavada tipo média a grossa, pedra granitica britada, e equipamentos.</v>
          </cell>
          <cell r="C176" t="str">
            <v>m3</v>
          </cell>
          <cell r="D176">
            <v>206.98929999999999</v>
          </cell>
        </row>
        <row r="177">
          <cell r="A177" t="str">
            <v>001.04.00210</v>
          </cell>
          <cell r="B177" t="str">
            <v>Fornecimento, confecção, transporte e aplicação de concreto 21 Mpa (331 kgcimento/m3) em fundações, virado na obra, composto por cimento portland CP 32 F, areia lavada tipo média a grossa, pedra granitica britada, e equipamentos.</v>
          </cell>
          <cell r="C177" t="str">
            <v>m3</v>
          </cell>
          <cell r="D177">
            <v>209.4573</v>
          </cell>
        </row>
        <row r="178">
          <cell r="A178" t="str">
            <v>001.04.00211</v>
          </cell>
          <cell r="B178" t="str">
            <v>Fornecimento, confecção, transporte e aplicação de concreto 25 Mpa (367 kgcimento/m3) em fundações, virado na obra, composto por cimento portland CP 32 F, areia lavada tipo média a grossa, pedra granitica britada, e equipamentos.</v>
          </cell>
          <cell r="C178" t="str">
            <v>m3</v>
          </cell>
          <cell r="D178">
            <v>226.96209999999999</v>
          </cell>
        </row>
        <row r="179">
          <cell r="A179" t="str">
            <v>001.04.00220</v>
          </cell>
          <cell r="B179" t="str">
            <v>Fornecimento, Transporte, Lançamento e Aplicação de Concreto usinado em fundação Fck= 13,5 Mpa</v>
          </cell>
          <cell r="C179" t="str">
            <v>m3</v>
          </cell>
          <cell r="D179">
            <v>221.6439</v>
          </cell>
        </row>
        <row r="180">
          <cell r="A180" t="str">
            <v>001.04.00240</v>
          </cell>
          <cell r="B180" t="str">
            <v>Fornecimento, Transporte, Lançamento e Aplicação de Concreto usinado em fundação, Fck=15 mpa</v>
          </cell>
          <cell r="C180" t="str">
            <v>m3</v>
          </cell>
          <cell r="D180">
            <v>234.2439</v>
          </cell>
        </row>
        <row r="181">
          <cell r="A181" t="str">
            <v>001.04.00260</v>
          </cell>
          <cell r="B181" t="str">
            <v>Fornecimento, Transporte, Lançamento e Aplicação de Concreto usinado em fundação Fck= 18 Mpa</v>
          </cell>
          <cell r="C181" t="str">
            <v>m3</v>
          </cell>
          <cell r="D181">
            <v>240.54390000000001</v>
          </cell>
        </row>
        <row r="182">
          <cell r="A182" t="str">
            <v>001.04.00280</v>
          </cell>
          <cell r="B182" t="str">
            <v>Fornecimento, Transporte, Lançamento e Aplicação de Concreto usinado em fundação Fck= 20 mpa</v>
          </cell>
          <cell r="C182" t="str">
            <v>m3</v>
          </cell>
          <cell r="D182">
            <v>252.09389999999999</v>
          </cell>
        </row>
        <row r="183">
          <cell r="A183" t="str">
            <v>001.04.00290</v>
          </cell>
          <cell r="B183" t="str">
            <v>Fornecimento, Transporte, Lançamento e Aplicação de Concreto usinado em fundação Fck= 25 mpa</v>
          </cell>
          <cell r="C183" t="str">
            <v>m3</v>
          </cell>
          <cell r="D183">
            <v>262.59390000000002</v>
          </cell>
        </row>
        <row r="184">
          <cell r="A184" t="str">
            <v>001.04.00300</v>
          </cell>
          <cell r="B184" t="str">
            <v>Forma inclusive desforma comum de tábua para fundações sem reaproveitamento</v>
          </cell>
          <cell r="C184" t="str">
            <v>M2</v>
          </cell>
          <cell r="D184">
            <v>32.185099999999998</v>
          </cell>
        </row>
        <row r="185">
          <cell r="A185" t="str">
            <v>001.04.00320</v>
          </cell>
          <cell r="B185" t="str">
            <v>Forma inclusive desforma comum de tábua para fundações c/ 01 reaproveitamento</v>
          </cell>
          <cell r="C185" t="str">
            <v>M2</v>
          </cell>
          <cell r="D185">
            <v>20.2971</v>
          </cell>
        </row>
        <row r="186">
          <cell r="A186" t="str">
            <v>001.04.00340</v>
          </cell>
          <cell r="B186" t="str">
            <v>Forma inclusive desforma comum de tábua para fundações c/ 02 reaproveitamentos</v>
          </cell>
          <cell r="C186" t="str">
            <v>m2</v>
          </cell>
          <cell r="D186">
            <v>16.601099999999999</v>
          </cell>
        </row>
        <row r="187">
          <cell r="A187" t="str">
            <v>001.04.00360</v>
          </cell>
          <cell r="B187" t="str">
            <v>Forma inclusive desforma comum de tábua para fundações c/ 03 reaproveitamentos</v>
          </cell>
          <cell r="C187" t="str">
            <v>m2</v>
          </cell>
          <cell r="D187">
            <v>15.3531</v>
          </cell>
        </row>
        <row r="188">
          <cell r="A188" t="str">
            <v>001.04.00365</v>
          </cell>
          <cell r="B188" t="str">
            <v>Forma inclusive desforma comum de tábua para fundações c/ 04 reaproveitamentos</v>
          </cell>
          <cell r="C188" t="str">
            <v>m2</v>
          </cell>
          <cell r="D188">
            <v>14.726800000000001</v>
          </cell>
        </row>
        <row r="189">
          <cell r="A189" t="str">
            <v>001.04.00400</v>
          </cell>
          <cell r="B189" t="str">
            <v>Fornecimento e Aplicação de Aço CA 50</v>
          </cell>
          <cell r="C189" t="str">
            <v>KG</v>
          </cell>
          <cell r="D189">
            <v>4.6643999999999997</v>
          </cell>
        </row>
        <row r="190">
          <cell r="A190" t="str">
            <v>001.04.00420</v>
          </cell>
          <cell r="B190" t="str">
            <v>Fornecimento e Aplicação de Aço CA - 60</v>
          </cell>
          <cell r="C190" t="str">
            <v>KG</v>
          </cell>
          <cell r="D190">
            <v>5.2786</v>
          </cell>
        </row>
        <row r="191">
          <cell r="A191" t="str">
            <v>001.04.00440</v>
          </cell>
          <cell r="B191" t="str">
            <v>Concreto ciclópico com 30% de pedra de mão traço 1:4:8</v>
          </cell>
          <cell r="C191" t="str">
            <v>M3</v>
          </cell>
          <cell r="D191">
            <v>158.33250000000001</v>
          </cell>
        </row>
        <row r="192">
          <cell r="A192" t="str">
            <v>001.04.00460</v>
          </cell>
          <cell r="B192" t="str">
            <v>Concreto ciclópico com 30% de pedra de mão traço 1:3:6</v>
          </cell>
          <cell r="C192" t="str">
            <v>M3</v>
          </cell>
          <cell r="D192">
            <v>167.26990000000001</v>
          </cell>
        </row>
        <row r="193">
          <cell r="A193" t="str">
            <v>001.04.00480</v>
          </cell>
          <cell r="B193" t="str">
            <v>Execução de Alvenaria de fundação e embasamento em tijolo maciço assente c/  o traço 1:4:12, cimento, cal e areia</v>
          </cell>
          <cell r="C193" t="str">
            <v>M3</v>
          </cell>
          <cell r="D193">
            <v>154.8492</v>
          </cell>
        </row>
        <row r="194">
          <cell r="A194" t="str">
            <v>001.04.00500</v>
          </cell>
          <cell r="B194" t="str">
            <v>Execução de Alvenaria de fundação e embasamento em tijolo maciço assente c/ o traço 1:3, cimento e areia</v>
          </cell>
          <cell r="C194" t="str">
            <v>M3</v>
          </cell>
          <cell r="D194">
            <v>206.23159999999999</v>
          </cell>
        </row>
        <row r="195">
          <cell r="A195" t="str">
            <v>001.04.00520</v>
          </cell>
          <cell r="B195" t="str">
            <v>Execução de Alvenaria de fundação e embasamento em tijolo maciço assente c/ o traço 1:4 cimento e areia</v>
          </cell>
          <cell r="C195" t="str">
            <v>M3</v>
          </cell>
          <cell r="D195">
            <v>197.94759999999999</v>
          </cell>
        </row>
        <row r="196">
          <cell r="A196" t="str">
            <v>001.04.00540</v>
          </cell>
          <cell r="B196" t="str">
            <v>Execução de Alvenaria de fundação e embasamento em tijolo maciço assente c/ o traço 1:5 cimento e areia</v>
          </cell>
          <cell r="C196" t="str">
            <v>M3</v>
          </cell>
          <cell r="D196">
            <v>192.90770000000001</v>
          </cell>
        </row>
        <row r="197">
          <cell r="A197" t="str">
            <v>001.04.00560</v>
          </cell>
          <cell r="B197" t="str">
            <v>Execução de Alvenaria de fundação e embasamento em tijolo maiciço assente c/ argamassa 1:3 c/adição de vedacit a 2 kg p/saco de cimento</v>
          </cell>
          <cell r="C197" t="str">
            <v>M3</v>
          </cell>
          <cell r="D197">
            <v>215.56819999999999</v>
          </cell>
        </row>
        <row r="198">
          <cell r="A198" t="str">
            <v>001.04.00580</v>
          </cell>
          <cell r="B198" t="str">
            <v>Execução de Alvenaria de tijolo comum em espelho p/ cinta de fundação (forma), assente c/ argamassa de cimento e areia 1:3</v>
          </cell>
          <cell r="C198" t="str">
            <v>M2</v>
          </cell>
          <cell r="D198">
            <v>14.495200000000001</v>
          </cell>
        </row>
        <row r="199">
          <cell r="A199" t="str">
            <v>001.04.00600</v>
          </cell>
          <cell r="B199" t="str">
            <v>Execução de Alvenaria de tijolo comum em espelho p/ cinta de fundação (forma), assente c/ argamassa de cimento e areia 1:4</v>
          </cell>
          <cell r="C199" t="str">
            <v>M2</v>
          </cell>
          <cell r="D199">
            <v>14.2927</v>
          </cell>
        </row>
        <row r="200">
          <cell r="A200" t="str">
            <v>001.04.00620</v>
          </cell>
          <cell r="B200" t="str">
            <v>Confecção e lançamento de concreto em tubulão a céu aberto empregando concreto fck 150 mpa</v>
          </cell>
          <cell r="C200" t="str">
            <v>M3</v>
          </cell>
          <cell r="D200">
            <v>212.07910000000001</v>
          </cell>
        </row>
        <row r="201">
          <cell r="A201" t="str">
            <v>001.04.00640</v>
          </cell>
          <cell r="B201" t="str">
            <v>Confecção e lançamento de concreto em tubulão a céu aberto empregando concreto pré-misturado fck 15 mpa</v>
          </cell>
          <cell r="C201" t="str">
            <v>M3</v>
          </cell>
          <cell r="D201">
            <v>232.3287</v>
          </cell>
        </row>
        <row r="202">
          <cell r="A202" t="str">
            <v>001.04.00660</v>
          </cell>
          <cell r="B202" t="str">
            <v>Execução de Broca de concreto armado no traço 1:3:6 até 4 m profundidade e c/ diâmetro 20 cm (escavação manual)</v>
          </cell>
          <cell r="C202" t="str">
            <v>ml</v>
          </cell>
          <cell r="D202">
            <v>15.8965</v>
          </cell>
        </row>
        <row r="203">
          <cell r="A203" t="str">
            <v>001.04.00680</v>
          </cell>
          <cell r="B203" t="str">
            <v>Execução de Broca de concreto armado no traço 1:3:6 até 4 m profundidade e c/ diâmetro 25 cm (escavação manual)</v>
          </cell>
          <cell r="C203" t="str">
            <v>ml</v>
          </cell>
          <cell r="D203">
            <v>23.529800000000002</v>
          </cell>
        </row>
        <row r="204">
          <cell r="A204" t="str">
            <v>001.04.00700</v>
          </cell>
          <cell r="B204" t="str">
            <v>Execução de Broca de concreto armado no traço 1:3:6 até 4 m profundidade e c/ diâmetro 30 cm (escavação manual)</v>
          </cell>
          <cell r="C204" t="str">
            <v>ml</v>
          </cell>
          <cell r="D204">
            <v>33.042900000000003</v>
          </cell>
        </row>
        <row r="205">
          <cell r="A205" t="str">
            <v>001.04.00720</v>
          </cell>
          <cell r="B205" t="str">
            <v>Execução de Broca de concreto armado no traço 1:3:6 de 4 m até 6 m de profundidade e c/ diâmetro 25 cm (escavação manual)</v>
          </cell>
          <cell r="C205" t="str">
            <v>ml</v>
          </cell>
          <cell r="D205">
            <v>25.475000000000001</v>
          </cell>
        </row>
        <row r="206">
          <cell r="A206" t="str">
            <v>001.04.00740</v>
          </cell>
          <cell r="B206" t="str">
            <v>Execução de Broca de concreto armado no traço 1:3:6 de 4 m até 6 m de profundidade e c/ diâmetro 30 cm (escavação manual)</v>
          </cell>
          <cell r="C206" t="str">
            <v>ml</v>
          </cell>
          <cell r="D206">
            <v>36.6419</v>
          </cell>
        </row>
        <row r="207">
          <cell r="A207" t="str">
            <v>001.04.00760</v>
          </cell>
          <cell r="B207" t="str">
            <v>Fornecimento e Cravação de estaca de concreto fck=15 mpa moldada no local diâmetro 25 cm tipo """"straus""""</v>
          </cell>
          <cell r="C207" t="str">
            <v>M</v>
          </cell>
          <cell r="D207">
            <v>41.148200000000003</v>
          </cell>
        </row>
        <row r="208">
          <cell r="A208" t="str">
            <v>001.04.00780</v>
          </cell>
          <cell r="B208" t="str">
            <v>Fornecimento e Cravação de estaca de concreto fck=15 mpa moldada no local diâmetro 32 cm tipo """"straus""""</v>
          </cell>
          <cell r="C208" t="str">
            <v>M</v>
          </cell>
          <cell r="D208">
            <v>60.424199999999999</v>
          </cell>
        </row>
        <row r="209">
          <cell r="A209" t="str">
            <v>001.04.00790</v>
          </cell>
          <cell r="B209" t="str">
            <v>Fornecimento e Cravação de Estaca de Concreto Pré Moldada Dim. 17.50 x 17.50 cm - 20 T</v>
          </cell>
          <cell r="C209" t="str">
            <v>ml</v>
          </cell>
          <cell r="D209">
            <v>30.5</v>
          </cell>
        </row>
        <row r="210">
          <cell r="A210" t="str">
            <v>001.04.00800</v>
          </cell>
          <cell r="B210" t="str">
            <v>Fornecimento e Cravação de Estaca de Concreto Pré-Moldada Dim (26,5x26,5)cm - 30 T</v>
          </cell>
          <cell r="C210" t="str">
            <v>ml</v>
          </cell>
          <cell r="D210">
            <v>49.4</v>
          </cell>
        </row>
        <row r="211">
          <cell r="A211" t="str">
            <v>001.04.00820</v>
          </cell>
          <cell r="B211" t="str">
            <v>Fornecimento e Instalação de emenda em estaca pré-moldada de concreto</v>
          </cell>
          <cell r="C211" t="str">
            <v>UN</v>
          </cell>
          <cell r="D211">
            <v>20</v>
          </cell>
        </row>
        <row r="212">
          <cell r="A212" t="str">
            <v>001.04.00840</v>
          </cell>
          <cell r="B212" t="str">
            <v>Lastro de brita granítica apiloado manualmente</v>
          </cell>
          <cell r="C212" t="str">
            <v>m3</v>
          </cell>
          <cell r="D212">
            <v>45.460900000000002</v>
          </cell>
        </row>
        <row r="213">
          <cell r="A213" t="str">
            <v>001.04.00860</v>
          </cell>
          <cell r="B213" t="str">
            <v>Lastro de areia média a grossa apiloado manualmente</v>
          </cell>
          <cell r="C213" t="str">
            <v>m3</v>
          </cell>
          <cell r="D213">
            <v>35.660899999999998</v>
          </cell>
        </row>
        <row r="214">
          <cell r="A214" t="str">
            <v>001.05</v>
          </cell>
          <cell r="B214" t="str">
            <v>ESTRUTURA</v>
          </cell>
          <cell r="D214">
            <v>5166.6125000000002</v>
          </cell>
        </row>
        <row r="215">
          <cell r="A215" t="str">
            <v>001.05.00020</v>
          </cell>
          <cell r="B215" t="str">
            <v>Fornecimento, confecção, transporte e aplicação de concreto 15 Mpa (280 kgcimento/m3),em estrutura, virado na obra, composto por cimento portland CP 32 F, areia lavada tipo média a grossa, seixo rolado, e equipamentos.</v>
          </cell>
          <cell r="C215" t="str">
            <v>m3</v>
          </cell>
          <cell r="D215">
            <v>183.12459999999999</v>
          </cell>
        </row>
        <row r="216">
          <cell r="A216" t="str">
            <v>001.05.00021</v>
          </cell>
          <cell r="B216" t="str">
            <v>Fornecimento, confecção, transporte e aplicação de concreto 18 Mpa (305 kgcimento/m3) em estrutura, virado na obra, composto por cimento portland CP 32 F, areia lavada tipo média a grossa, seixo rolado, e equipamentos.</v>
          </cell>
          <cell r="C216" t="str">
            <v>m3</v>
          </cell>
          <cell r="D216">
            <v>189.96459999999999</v>
          </cell>
        </row>
        <row r="217">
          <cell r="A217" t="str">
            <v>001.05.00022</v>
          </cell>
          <cell r="B217" t="str">
            <v>Fornecimento, confecção, transporte e aplicação de concreto 20 Mpa (322 kgcimento/m3) em estrutura, virado na obra, composto por cimento portland CP 32 F, areia lavada tipo média a grossa, seixo rolado, e equipamentos.</v>
          </cell>
          <cell r="C217" t="str">
            <v>m3</v>
          </cell>
          <cell r="D217">
            <v>202.79740000000001</v>
          </cell>
        </row>
        <row r="218">
          <cell r="A218" t="str">
            <v>001.05.00023</v>
          </cell>
          <cell r="B218" t="str">
            <v>Fornecimento, confecção, transporte e aplicação de concreto 21 Mpa (331 kgcimento/m3) em estrutura, virado na obra, composto por cimento portland CP 32 F, areia lavada tipo média a grossa, seixo rolado, e equipamentos.</v>
          </cell>
          <cell r="C218" t="str">
            <v>m3</v>
          </cell>
          <cell r="D218">
            <v>197.07259999999999</v>
          </cell>
        </row>
        <row r="219">
          <cell r="A219" t="str">
            <v>001.05.00024</v>
          </cell>
          <cell r="B219" t="str">
            <v>Fornecimento, confecção, transporte e aplicação de concreto 25 Mpa (367 kgcimento/m3) em estrutura, virado na obra, composto por cimento portland CP 32 F, areia lavada tipo média a grossa, seixo rolado, e equipamentos.</v>
          </cell>
          <cell r="C219" t="str">
            <v>m3</v>
          </cell>
          <cell r="D219">
            <v>206.91659999999999</v>
          </cell>
        </row>
        <row r="220">
          <cell r="A220" t="str">
            <v>001.05.00030</v>
          </cell>
          <cell r="B220" t="str">
            <v>Fornecimento, confecção, transporte e aplicação de concreto 15 Mpa (280 kgcimento/m3),em estrutura, virado na obra, composto por cimento portland CP 32 F, areia lavada tipo média a grossa, pedra granitica britada, e equipamentos.</v>
          </cell>
          <cell r="C220" t="str">
            <v>m3</v>
          </cell>
          <cell r="D220">
            <v>191.31739999999999</v>
          </cell>
        </row>
        <row r="221">
          <cell r="A221" t="str">
            <v>001.05.00031</v>
          </cell>
          <cell r="B221" t="str">
            <v>Fornecimento, confecção, transporte e aplicação de concreto 18 Mpa (305 kgcimento/m3) em estrutura, virado na obra, composto por cimento portland CP 32 F, areia lavada tipo média a grossa, pedra granitica britada, e equipamentos.</v>
          </cell>
          <cell r="C221" t="str">
            <v>m3</v>
          </cell>
          <cell r="D221">
            <v>198.1574</v>
          </cell>
        </row>
        <row r="222">
          <cell r="A222" t="str">
            <v>001.05.00032</v>
          </cell>
          <cell r="B222" t="str">
            <v>Fornecimento, confecção, transporte e aplicação de concreto 20 Mpa (322 kgcimento/m3) em estrutura, virado na obra, composto por cimento portland CP 32 F, areia lavada tipo média a grossa, pedra granitica britada, e equipamentos.</v>
          </cell>
          <cell r="C222" t="str">
            <v>m3</v>
          </cell>
          <cell r="D222">
            <v>202.79740000000001</v>
          </cell>
        </row>
        <row r="223">
          <cell r="A223" t="str">
            <v>001.05.00033</v>
          </cell>
          <cell r="B223" t="str">
            <v>Fornecimento, confecção, transporte e aplicação de concreto 21 Mpa (322 kgcimento/m3) em estrutura, virado na obra, composto por cimento portland CP 32 F, areia lavada tipo média a grossa, pedra granitica britada, e equipamentos.</v>
          </cell>
          <cell r="C223" t="str">
            <v>m3</v>
          </cell>
          <cell r="D223">
            <v>205.2654</v>
          </cell>
        </row>
        <row r="224">
          <cell r="A224" t="str">
            <v>001.05.00034</v>
          </cell>
          <cell r="B224" t="str">
            <v>Fornecimento, confecção, transporte e aplicação de concreto 25 Mpa (367 kgcimento/m3) em estrutura, virado na obra, composto por cimento portland CP 32 F, areia lavada tipo média a grossa, pedra granitica britada, e equipamentos.</v>
          </cell>
          <cell r="C224" t="str">
            <v>m3</v>
          </cell>
          <cell r="D224">
            <v>222.77019999999999</v>
          </cell>
        </row>
        <row r="225">
          <cell r="A225" t="str">
            <v>001.05.00140</v>
          </cell>
          <cell r="B225" t="str">
            <v>Fornecimento, Transporte, Lançamento, Adensamento e Acabamento Manual de Concreto Usinado Fck= 13,50 Mpa, em Estrutura.</v>
          </cell>
          <cell r="C225" t="str">
            <v>m3</v>
          </cell>
          <cell r="D225">
            <v>217.452</v>
          </cell>
        </row>
        <row r="226">
          <cell r="A226" t="str">
            <v>001.05.00160</v>
          </cell>
          <cell r="B226" t="str">
            <v>Fornecimento, Transporte, Lançamento, Adensamento e Acabamento Manual de Concreto Usinado Fck= 15 Mpa, em Estrutura.</v>
          </cell>
          <cell r="C226" t="str">
            <v>m3</v>
          </cell>
          <cell r="D226">
            <v>230.05199999999999</v>
          </cell>
        </row>
        <row r="227">
          <cell r="A227" t="str">
            <v>001.05.00180</v>
          </cell>
          <cell r="B227" t="str">
            <v>Fornecimento, Transporte, Lançamento, Adensamento e Acabamento Manual de Concreto Usinado Fck= 18 Mpa, em Estrutura.</v>
          </cell>
          <cell r="C227" t="str">
            <v>m3</v>
          </cell>
          <cell r="D227">
            <v>236.352</v>
          </cell>
        </row>
        <row r="228">
          <cell r="A228" t="str">
            <v>001.05.00200</v>
          </cell>
          <cell r="B228" t="str">
            <v>Fornecimento, Transporte, Lançamento, Adensamento e Acabamento Manual de Concreto Usinado Fck= 20 Mpa, em Estrutura.</v>
          </cell>
          <cell r="C228" t="str">
            <v>m3</v>
          </cell>
          <cell r="D228">
            <v>247.90199999999999</v>
          </cell>
        </row>
        <row r="229">
          <cell r="A229" t="str">
            <v>001.05.00220</v>
          </cell>
          <cell r="B229" t="str">
            <v>Fornecimento, Transporte, Lançamento, Adensamento e Acabamento Manual de Concreto Usinado Fck= 25 Mpa, em Estrutura.</v>
          </cell>
          <cell r="C229" t="str">
            <v>m3</v>
          </cell>
          <cell r="D229">
            <v>258.40199999999999</v>
          </cell>
        </row>
        <row r="230">
          <cell r="A230" t="str">
            <v>001.05.00230</v>
          </cell>
          <cell r="B230" t="str">
            <v>Fornecimento e Aplicação de Concreto em Estrutura Fck= 13,50 Mpa (não está incluso o bombeamento)</v>
          </cell>
          <cell r="C230" t="str">
            <v>m3</v>
          </cell>
          <cell r="D230">
            <v>200.9812</v>
          </cell>
        </row>
        <row r="231">
          <cell r="A231" t="str">
            <v>001.05.00231</v>
          </cell>
          <cell r="B231" t="str">
            <v>Fornecimento e Aplicação de Concreto em Estrutura Fck= 15 Mpa (não está incluso o bombeamento)</v>
          </cell>
          <cell r="C231" t="str">
            <v>m3</v>
          </cell>
          <cell r="D231">
            <v>213.5812</v>
          </cell>
        </row>
        <row r="232">
          <cell r="A232" t="str">
            <v>001.05.00232</v>
          </cell>
          <cell r="B232" t="str">
            <v>Fornecimento e Aplicação de Concreto em Estrutura Fck= 18 Mpa (não está incluso o bombeamento)</v>
          </cell>
          <cell r="C232" t="str">
            <v>m3</v>
          </cell>
          <cell r="D232">
            <v>219.88120000000001</v>
          </cell>
        </row>
        <row r="233">
          <cell r="A233" t="str">
            <v>001.05.00233</v>
          </cell>
          <cell r="B233" t="str">
            <v>Fornecimento e Aplicação de Concreto em Estrutura Fck= 20 Mpa (não está incluso o bombeamento)</v>
          </cell>
          <cell r="C233" t="str">
            <v>m3</v>
          </cell>
          <cell r="D233">
            <v>231.43119999999999</v>
          </cell>
        </row>
        <row r="234">
          <cell r="A234" t="str">
            <v>001.05.00234</v>
          </cell>
          <cell r="B234" t="str">
            <v>Fornecimento e Aplicação de Concreto em Estrutura Fck= 25 Mpa (não está incluso o bombeamento)</v>
          </cell>
          <cell r="C234" t="str">
            <v>m3</v>
          </cell>
          <cell r="D234">
            <v>241.93119999999999</v>
          </cell>
        </row>
        <row r="235">
          <cell r="A235" t="str">
            <v>001.05.00235</v>
          </cell>
          <cell r="B235" t="str">
            <v>Serviço de Bombeamento de Concreto em Estrutura</v>
          </cell>
          <cell r="C235" t="str">
            <v>m3</v>
          </cell>
          <cell r="D235">
            <v>18</v>
          </cell>
        </row>
        <row r="236">
          <cell r="A236" t="str">
            <v>001.05.00260</v>
          </cell>
          <cell r="B236" t="str">
            <v>Fornecimento e Aplicação de Aço  CA 50 em estrutura</v>
          </cell>
          <cell r="C236" t="str">
            <v>KG</v>
          </cell>
          <cell r="D236">
            <v>4.6643999999999997</v>
          </cell>
        </row>
        <row r="237">
          <cell r="A237" t="str">
            <v>001.05.00280</v>
          </cell>
          <cell r="B237" t="str">
            <v>Fornecimento e Aplicação de Aço CA 60 em estrutura</v>
          </cell>
          <cell r="C237" t="str">
            <v>KG</v>
          </cell>
          <cell r="D237">
            <v>5.2786</v>
          </cell>
        </row>
        <row r="238">
          <cell r="A238" t="str">
            <v>001.05.00300</v>
          </cell>
          <cell r="B238" t="str">
            <v>Fornecimento e Aplicação de Aço em tela soldada 4.20 mm com malha 15x15 cm - Q 92</v>
          </cell>
          <cell r="C238" t="str">
            <v>m2</v>
          </cell>
          <cell r="D238">
            <v>9.9262999999999995</v>
          </cell>
        </row>
        <row r="239">
          <cell r="A239" t="str">
            <v>001.05.00320</v>
          </cell>
          <cell r="B239" t="str">
            <v>Confecção e Montagem de Forma incl. desforma comum de tábua  sem reaproveitamento</v>
          </cell>
          <cell r="C239" t="str">
            <v>M2</v>
          </cell>
          <cell r="D239">
            <v>40.830100000000002</v>
          </cell>
        </row>
        <row r="240">
          <cell r="A240" t="str">
            <v>001.05.00340</v>
          </cell>
          <cell r="B240" t="str">
            <v>Confecção e Montagem de Forma incl. desforma comum de tábua com 01 reaproveitamento</v>
          </cell>
          <cell r="C240" t="str">
            <v>M2</v>
          </cell>
          <cell r="D240">
            <v>24.8931</v>
          </cell>
        </row>
        <row r="241">
          <cell r="A241" t="str">
            <v>001.05.00360</v>
          </cell>
          <cell r="B241" t="str">
            <v>Confecção e Montagem de Forma incl. desforma comum de tábua com 02 reaproveitamentos</v>
          </cell>
          <cell r="C241" t="str">
            <v>m2</v>
          </cell>
          <cell r="D241">
            <v>20.076599999999999</v>
          </cell>
        </row>
        <row r="242">
          <cell r="A242" t="str">
            <v>001.05.00365</v>
          </cell>
          <cell r="B242" t="str">
            <v>Confecção e Montagem de Forma incl. desforma comum de tábua  com 03 reaproveitamentos</v>
          </cell>
          <cell r="C242" t="str">
            <v>m2</v>
          </cell>
          <cell r="D242">
            <v>16.5136</v>
          </cell>
        </row>
        <row r="243">
          <cell r="A243" t="str">
            <v>001.05.00370</v>
          </cell>
          <cell r="B243" t="str">
            <v>Confecção e Montagem de Forma incl. desforma comum de tábua  com 04 reaproveitamentos</v>
          </cell>
          <cell r="C243" t="str">
            <v>m2</v>
          </cell>
          <cell r="D243">
            <v>14.848000000000001</v>
          </cell>
        </row>
        <row r="244">
          <cell r="A244" t="str">
            <v>001.05.00420</v>
          </cell>
          <cell r="B244" t="str">
            <v>Confecção e Montagem de Forma especial em chapa de madeira compensada do tipo resinada c/ 12 mm de espessura sem reaproveitamento</v>
          </cell>
          <cell r="C244" t="str">
            <v>M2</v>
          </cell>
          <cell r="D244">
            <v>40.142600000000002</v>
          </cell>
        </row>
        <row r="245">
          <cell r="A245" t="str">
            <v>001.05.00440</v>
          </cell>
          <cell r="B245" t="str">
            <v>Confecção e Montagem de Forma especial em chapa de madeira compensada do tipo resinada c/ 12 mm de espessura com 01 reaproveitamento</v>
          </cell>
          <cell r="C245" t="str">
            <v>M2</v>
          </cell>
          <cell r="D245">
            <v>34.463000000000001</v>
          </cell>
        </row>
        <row r="246">
          <cell r="A246" t="str">
            <v>001.05.00460</v>
          </cell>
          <cell r="B246" t="str">
            <v>Forma especial em chapa de madeira compensada do tipo resinada c/ 12 mm de espessura com 02 reaproveitamento</v>
          </cell>
          <cell r="C246" t="str">
            <v>M2</v>
          </cell>
          <cell r="D246">
            <v>29.800599999999999</v>
          </cell>
        </row>
        <row r="247">
          <cell r="A247" t="str">
            <v>001.05.00480</v>
          </cell>
          <cell r="B247" t="str">
            <v>Confecção e Montagem de Forma especial em chapa de madeira compensada do tipo plastificada c/ 12 mm de espessura sem reaproveitamento</v>
          </cell>
          <cell r="C247" t="str">
            <v>M2</v>
          </cell>
          <cell r="D247">
            <v>49.742600000000003</v>
          </cell>
        </row>
        <row r="248">
          <cell r="A248" t="str">
            <v>001.05.00500</v>
          </cell>
          <cell r="B248" t="str">
            <v>Confecção e Montagem de Forma especial em chapa de madeira compensada do tipo plastificada c/ 12 mm de espessura com 01 reaproveitamento</v>
          </cell>
          <cell r="C248" t="str">
            <v>M2</v>
          </cell>
          <cell r="D248">
            <v>39.496899999999997</v>
          </cell>
        </row>
        <row r="249">
          <cell r="A249" t="str">
            <v>001.05.00520</v>
          </cell>
          <cell r="B249" t="str">
            <v>Confecção e Montagem de Forma especial em chapa de madeira compensada do tipo plastificada c/ 12 mm de espessura com 02 reaproveitamento</v>
          </cell>
          <cell r="C249" t="str">
            <v>M2</v>
          </cell>
          <cell r="D249">
            <v>32.169199999999996</v>
          </cell>
        </row>
        <row r="250">
          <cell r="A250" t="str">
            <v>001.05.00540</v>
          </cell>
          <cell r="B250" t="str">
            <v>Confecção e Montagem de Forma especial em chapa de madeira compensada do tipo plastificada c/ 12 mm de espessura com 03 reaproveitamento</v>
          </cell>
          <cell r="C250" t="str">
            <v>M2</v>
          </cell>
          <cell r="D250">
            <v>27.2639</v>
          </cell>
        </row>
        <row r="251">
          <cell r="A251" t="str">
            <v>001.05.00560</v>
          </cell>
          <cell r="B251" t="str">
            <v>Confecção e Montagem de Forma especial em chapa de madeira compensada do tipo plastificada c/ 12 mm de espessura com 04 reaproveitamento</v>
          </cell>
          <cell r="C251" t="str">
            <v>M2</v>
          </cell>
          <cell r="D251">
            <v>24.161100000000001</v>
          </cell>
        </row>
        <row r="252">
          <cell r="A252" t="str">
            <v>001.05.00660</v>
          </cell>
          <cell r="B252" t="str">
            <v>Execução de Laje pré-fabricada para forro espacamento entre vigas de 41cm a espessura da lajota de 8.00 cm e capeamento de 2.00 cm, incl tela soldada CA 60 4.20 mm 15 x 15 cm</v>
          </cell>
          <cell r="C252" t="str">
            <v>m2</v>
          </cell>
          <cell r="D252">
            <v>40.993099999999998</v>
          </cell>
        </row>
        <row r="253">
          <cell r="A253" t="str">
            <v>001.05.00680</v>
          </cell>
          <cell r="B253" t="str">
            <v>Execução de Laje pré-fabricada para piso espaçamento entre vigas de 41 cm a espessura da lajota de 8.00 cm e capeamento de 4.00 cm, incl tela soldada CA 60 4.20 mm 15 x 15 cm</v>
          </cell>
          <cell r="C253" t="str">
            <v>m2</v>
          </cell>
          <cell r="D253">
            <v>45.457700000000003</v>
          </cell>
        </row>
        <row r="254">
          <cell r="A254" t="str">
            <v>001.05.00720</v>
          </cell>
          <cell r="B254" t="str">
            <v>Execução de pilar tipo sanduíche de madeira 6x12 cm, entarugado c/ madeira através de parafusos</v>
          </cell>
          <cell r="C254" t="str">
            <v>ml</v>
          </cell>
          <cell r="D254">
            <v>19.319400000000002</v>
          </cell>
        </row>
        <row r="255">
          <cell r="A255" t="str">
            <v>001.05.00820</v>
          </cell>
          <cell r="B255" t="str">
            <v>Fornecimento e Execução de Grauteamento de Estrutura de Concreto Pré Moldado traço 1:3 incl. SuperPlastificante</v>
          </cell>
          <cell r="C255" t="str">
            <v>m3</v>
          </cell>
          <cell r="D255">
            <v>330.4221</v>
          </cell>
        </row>
        <row r="256">
          <cell r="A256" t="str">
            <v>001.06</v>
          </cell>
          <cell r="B256" t="str">
            <v>IMPERMEABILIZAÇÕES E TRATAMENTOS</v>
          </cell>
          <cell r="D256">
            <v>194.25460000000001</v>
          </cell>
        </row>
        <row r="257">
          <cell r="A257" t="str">
            <v>001.06.00020</v>
          </cell>
          <cell r="B257" t="str">
            <v>Execução de impermeabilização c/ argamassa de cimento e areia  c/ 2.00 cm de espessura preparada c/ solução de sika 1 e agua no traço 1:12</v>
          </cell>
          <cell r="C257" t="str">
            <v>M2</v>
          </cell>
          <cell r="D257">
            <v>13.469099999999999</v>
          </cell>
        </row>
        <row r="258">
          <cell r="A258" t="str">
            <v>001.06.00040</v>
          </cell>
          <cell r="B258" t="str">
            <v>Execução de impermeabilização c/ argamassa de cimento e areia c/ 2.00 cm de espessura preparada c/ solução dee sika 1 e água no traço 1:10</v>
          </cell>
          <cell r="C258" t="str">
            <v>M2</v>
          </cell>
          <cell r="D258">
            <v>13.5601</v>
          </cell>
        </row>
        <row r="259">
          <cell r="A259" t="str">
            <v>001.06.00060</v>
          </cell>
          <cell r="B259" t="str">
            <v>Execução de impermeabilização c/argamassa de cimento e areia 1:3 a 2.00 cm espessura c/ adição de 2.00 kg de vedacit por saco de cimento</v>
          </cell>
          <cell r="C259" t="str">
            <v>M2</v>
          </cell>
          <cell r="D259">
            <v>15.1501</v>
          </cell>
        </row>
        <row r="260">
          <cell r="A260" t="str">
            <v>001.06.00100</v>
          </cell>
          <cell r="B260" t="str">
            <v>Execução de pintura c/neutrol 45 c/ 02 demãos</v>
          </cell>
          <cell r="C260" t="str">
            <v>M2</v>
          </cell>
          <cell r="D260">
            <v>3.8201000000000001</v>
          </cell>
        </row>
        <row r="261">
          <cell r="A261" t="str">
            <v>001.06.00110</v>
          </cell>
          <cell r="B261" t="str">
            <v>Fornecimento e Instalação de Lona Plástica Preta ( Encerado)</v>
          </cell>
          <cell r="C261" t="str">
            <v>m2</v>
          </cell>
          <cell r="D261">
            <v>0.55900000000000005</v>
          </cell>
        </row>
        <row r="262">
          <cell r="A262" t="str">
            <v>001.06.00160</v>
          </cell>
          <cell r="B262" t="str">
            <v>Execução de imunização de madeiramento de cobertura ou forro de madeira com aplicação de pentox claro a uma demão</v>
          </cell>
          <cell r="C262" t="str">
            <v>M2</v>
          </cell>
          <cell r="D262">
            <v>1.6272</v>
          </cell>
        </row>
        <row r="263">
          <cell r="A263" t="str">
            <v>001.06.00180</v>
          </cell>
          <cell r="B263" t="str">
            <v>Execução de descupinização</v>
          </cell>
          <cell r="C263" t="str">
            <v>M2</v>
          </cell>
          <cell r="D263">
            <v>0.83</v>
          </cell>
        </row>
        <row r="264">
          <cell r="A264" t="str">
            <v>001.06.00200</v>
          </cell>
          <cell r="B264" t="str">
            <v>Execução de impermeabilização interna de reservatório enterrado para água com chapisco de cimento e areia com aditivo impermeabilizante, espessura 0.50 mm e mais 03 (três) camadas de argamassa de cimento e areia com aditivo impermeabilizante</v>
          </cell>
          <cell r="C264" t="str">
            <v>M2</v>
          </cell>
          <cell r="D264">
            <v>20.7258</v>
          </cell>
        </row>
        <row r="265">
          <cell r="A265" t="str">
            <v>001.06.00220</v>
          </cell>
          <cell r="B265" t="str">
            <v>Execução de impermeabilização interna de reservatório elevado para água empregando argamassa semi-flexível com cimento plimérico</v>
          </cell>
          <cell r="C265" t="str">
            <v>M2</v>
          </cell>
          <cell r="D265">
            <v>1.1100000000000001</v>
          </cell>
        </row>
        <row r="266">
          <cell r="A266" t="str">
            <v>001.06.00240</v>
          </cell>
          <cell r="B266" t="str">
            <v>Execução de impermeabilização interna de reservatório p/água, utilizando manta asfáltica composta de duas camadas de asfalto polimérico com filme central de polietileno de 0.30 mm de espessura</v>
          </cell>
          <cell r="C266" t="str">
            <v>M2</v>
          </cell>
          <cell r="D266">
            <v>28.497</v>
          </cell>
        </row>
        <row r="267">
          <cell r="A267" t="str">
            <v>001.06.00260</v>
          </cell>
          <cell r="B267" t="str">
            <v>Execução de regularização de laje com argamassa de cimento e areia 1:3 com cimento, espessura média igual a 3.00 cm</v>
          </cell>
          <cell r="C267" t="str">
            <v>M2</v>
          </cell>
          <cell r="D267">
            <v>8.7926000000000002</v>
          </cell>
        </row>
        <row r="268">
          <cell r="A268" t="str">
            <v>001.06.00280</v>
          </cell>
          <cell r="B268" t="str">
            <v>Execução de impermeabilização de laje de cobertura com utilização de manta asfáltica poliéster 3.00 mm</v>
          </cell>
          <cell r="C268" t="str">
            <v>M2</v>
          </cell>
          <cell r="D268">
            <v>26.46</v>
          </cell>
        </row>
        <row r="269">
          <cell r="A269" t="str">
            <v>001.06.00300</v>
          </cell>
          <cell r="B269" t="str">
            <v>Execução de impermeabilização de laje de cobertura com utilização de manta asfáltica poliéster 4.00 mm</v>
          </cell>
          <cell r="C269" t="str">
            <v>M2</v>
          </cell>
          <cell r="D269">
            <v>28.497</v>
          </cell>
        </row>
        <row r="270">
          <cell r="A270" t="str">
            <v>001.06.00320</v>
          </cell>
          <cell r="B270" t="str">
            <v>Execução de proteção mecânica com argamassa de cimento e areia 1:3,espessura 2.00 cm</v>
          </cell>
          <cell r="C270" t="str">
            <v>M2</v>
          </cell>
          <cell r="D270">
            <v>6.1989000000000001</v>
          </cell>
        </row>
        <row r="271">
          <cell r="A271" t="str">
            <v>001.06.00340</v>
          </cell>
          <cell r="B271" t="str">
            <v>Fornecimento e Aplicação de Isopor e = 5,00 cm, conf. Det. Sinfra n.01</v>
          </cell>
          <cell r="C271" t="str">
            <v>m2</v>
          </cell>
          <cell r="D271">
            <v>8.3831000000000007</v>
          </cell>
        </row>
        <row r="272">
          <cell r="A272" t="str">
            <v>001.06.00341</v>
          </cell>
          <cell r="B272" t="str">
            <v>Fornecimento e Aplicação de Isopor e = 10,00 cm, conf. Det. Sinfra n.02</v>
          </cell>
          <cell r="C272" t="str">
            <v>m2</v>
          </cell>
          <cell r="D272">
            <v>16.5746</v>
          </cell>
        </row>
        <row r="273">
          <cell r="A273" t="str">
            <v>001.07</v>
          </cell>
          <cell r="B273" t="str">
            <v>ALVENARIA</v>
          </cell>
          <cell r="D273">
            <v>2234.2811000000002</v>
          </cell>
        </row>
        <row r="274">
          <cell r="A274" t="str">
            <v>001.07.00020</v>
          </cell>
          <cell r="B274" t="str">
            <v>Execução de alvenaria de elevação de tijolo maciço assente c/ argamassa de cimento e areia no traço 1:3 de 1/4 vez</v>
          </cell>
          <cell r="C274" t="str">
            <v>M2</v>
          </cell>
          <cell r="D274">
            <v>15.514799999999999</v>
          </cell>
        </row>
        <row r="275">
          <cell r="A275" t="str">
            <v>001.07.00040</v>
          </cell>
          <cell r="B275" t="str">
            <v>Execução de alvenaria de elevação de tijolo maciço assente c/ argamassa de cimento e areia no traço 1:3 de 1/2 vez</v>
          </cell>
          <cell r="C275" t="str">
            <v>M2</v>
          </cell>
          <cell r="D275">
            <v>29.2913</v>
          </cell>
        </row>
        <row r="276">
          <cell r="A276" t="str">
            <v>001.07.00060</v>
          </cell>
          <cell r="B276" t="str">
            <v>Execução de alvenaria de elevação de tijolo maciço assente c/ argamassa de cimento e areia no traço 1:3 de 1 vez</v>
          </cell>
          <cell r="C276" t="str">
            <v>M2</v>
          </cell>
          <cell r="D276">
            <v>51.522100000000002</v>
          </cell>
        </row>
        <row r="277">
          <cell r="A277" t="str">
            <v>001.07.00080</v>
          </cell>
          <cell r="B277" t="str">
            <v>Execução de alvenaria de elevação de tijolo maciço assente c/ argamassa de cal e areia no traço de 1:4 de 1/4 vez</v>
          </cell>
          <cell r="C277" t="str">
            <v>M2</v>
          </cell>
          <cell r="D277">
            <v>13.8179</v>
          </cell>
        </row>
        <row r="278">
          <cell r="A278" t="str">
            <v>001.07.00100</v>
          </cell>
          <cell r="B278" t="str">
            <v>Execução de alvenaria de elevação de tijolo maciço assente c/ argamassa de cal e areia no traço de 1:4 de 1/2 vez</v>
          </cell>
          <cell r="C278" t="str">
            <v>M2</v>
          </cell>
          <cell r="D278">
            <v>25.8188</v>
          </cell>
        </row>
        <row r="279">
          <cell r="A279" t="str">
            <v>001.07.00120</v>
          </cell>
          <cell r="B279" t="str">
            <v>Execução de alvenaria de elevação de tijolo maciço assente c/ argamassa de cal e areia no traço de 1:4 de 1 vez</v>
          </cell>
          <cell r="C279" t="str">
            <v>M2</v>
          </cell>
          <cell r="D279">
            <v>46.328499999999998</v>
          </cell>
        </row>
        <row r="280">
          <cell r="A280" t="str">
            <v>001.07.00140</v>
          </cell>
          <cell r="B280" t="str">
            <v>Execução de alvenaria de tijolo maciço assente c/ argamassa de cimento e areia no traço 1:4 de 1/4 vez</v>
          </cell>
          <cell r="C280" t="str">
            <v>M2</v>
          </cell>
          <cell r="D280">
            <v>16.510100000000001</v>
          </cell>
        </row>
        <row r="281">
          <cell r="A281" t="str">
            <v>001.07.00160</v>
          </cell>
          <cell r="B281" t="str">
            <v>Execução de alvenaria de tijolo maciço assente c/ argamassa de cimento e areia no traço 1:4 de 1/2 vez</v>
          </cell>
          <cell r="C281" t="str">
            <v>M2</v>
          </cell>
          <cell r="D281">
            <v>27.3322</v>
          </cell>
        </row>
        <row r="282">
          <cell r="A282" t="str">
            <v>001.07.00180</v>
          </cell>
          <cell r="B282" t="str">
            <v>Execução de alvenaria de tijolo maciço assente c/ argamassa de cimento e areia no traço 1:4 de 1 vez</v>
          </cell>
          <cell r="C282" t="str">
            <v>M2</v>
          </cell>
          <cell r="D282">
            <v>50.234200000000001</v>
          </cell>
        </row>
        <row r="283">
          <cell r="A283" t="str">
            <v>001.07.00200</v>
          </cell>
          <cell r="B283" t="str">
            <v>Execução de alvenaria de elevação c/ tijolo maciço assente c/ argamassa mista de cimento cal e areia no traço 1:2:8 de de 1/4 vez</v>
          </cell>
          <cell r="C283" t="str">
            <v>M2</v>
          </cell>
          <cell r="D283">
            <v>14.7286</v>
          </cell>
        </row>
        <row r="284">
          <cell r="A284" t="str">
            <v>001.07.00220</v>
          </cell>
          <cell r="B284" t="str">
            <v>Execução de alvenaria de elevação c/ tijolo maciço assente c/ argamassa mista de cimento cal e areia no traço 1:2:8 de de 1/2 vez</v>
          </cell>
          <cell r="C284" t="str">
            <v>M2</v>
          </cell>
          <cell r="D284">
            <v>28.0395</v>
          </cell>
        </row>
        <row r="285">
          <cell r="A285" t="str">
            <v>001.07.00240</v>
          </cell>
          <cell r="B285" t="str">
            <v>Execução de alvenaria de elevação c/ tijolo maciço assente c/ argamassa mista de cimento cal e areia no traço 1:2:8 de de 1 vez</v>
          </cell>
          <cell r="C285" t="str">
            <v>M2</v>
          </cell>
          <cell r="D285">
            <v>49.667299999999997</v>
          </cell>
        </row>
        <row r="286">
          <cell r="A286" t="str">
            <v>001.07.00260</v>
          </cell>
          <cell r="B286" t="str">
            <v>Execução de alvenaria de elevação de tijolo maciço assente c/ argamassa mista 1:4:12 de 1/2 vez</v>
          </cell>
          <cell r="C286" t="str">
            <v>M2</v>
          </cell>
          <cell r="D286">
            <v>25.147300000000001</v>
          </cell>
        </row>
        <row r="287">
          <cell r="A287" t="str">
            <v>001.07.00280</v>
          </cell>
          <cell r="B287" t="str">
            <v>Execução de alvenaria de elevação de tijolo maciço assente c/ argamassa mista 1:4:12 de 1 vez</v>
          </cell>
          <cell r="C287" t="str">
            <v>M2</v>
          </cell>
          <cell r="D287">
            <v>45.360900000000001</v>
          </cell>
        </row>
        <row r="288">
          <cell r="A288" t="str">
            <v>001.07.00300</v>
          </cell>
          <cell r="B288" t="str">
            <v>Execução de alvenaria de elevação de tijolo maciço assente c/ argamassa mista 1:4:12 de 1.5 vez</v>
          </cell>
          <cell r="C288" t="str">
            <v>M2</v>
          </cell>
          <cell r="D288">
            <v>61.833100000000002</v>
          </cell>
        </row>
        <row r="289">
          <cell r="A289" t="str">
            <v>001.07.00340</v>
          </cell>
          <cell r="B289" t="str">
            <v>Execução de alvenaria de elevação c/ tijolo cerâmico 9x19x19 assente c/ argamassa mista 1:2:8 de 1/2 vez</v>
          </cell>
          <cell r="C289" t="str">
            <v>m2</v>
          </cell>
          <cell r="D289">
            <v>12.618600000000001</v>
          </cell>
        </row>
        <row r="290">
          <cell r="A290" t="str">
            <v>001.07.00360</v>
          </cell>
          <cell r="B290" t="str">
            <v>Execução de alvenaria de elevação c/ tijolo cerâmico 9x19x19 assente c/ argamassa mista 1:2:8 de 1 vez</v>
          </cell>
          <cell r="C290" t="str">
            <v>m2</v>
          </cell>
          <cell r="D290">
            <v>29.760899999999999</v>
          </cell>
        </row>
        <row r="291">
          <cell r="A291" t="str">
            <v>001.07.00420</v>
          </cell>
          <cell r="B291" t="str">
            <v>Execução de alvenaria aparente de tijolo cerâmico c/ 18 furos assente c/ argamassa de cimento e areia no traço 1:2:8 de 1/2 vez</v>
          </cell>
          <cell r="C291" t="str">
            <v>M2</v>
          </cell>
          <cell r="D291">
            <v>31.142800000000001</v>
          </cell>
        </row>
        <row r="292">
          <cell r="A292" t="str">
            <v>001.07.00440</v>
          </cell>
          <cell r="B292" t="str">
            <v>Execução de alvenaria aparente de tijolo cerâmico c/ 18 furos assente c/ argamassa de cimento e areia no traço 1:2:8 de 1 vez</v>
          </cell>
          <cell r="C292" t="str">
            <v>M2</v>
          </cell>
          <cell r="D292">
            <v>91.148200000000003</v>
          </cell>
        </row>
        <row r="293">
          <cell r="A293" t="str">
            <v>001.07.00460</v>
          </cell>
          <cell r="B293" t="str">
            <v>Execução de alvenaria aparente de tijolos cerâmicos c/ 18 furos assente c/ argamassa mista 1:4:12 de 1/2 vez</v>
          </cell>
          <cell r="C293" t="str">
            <v>M2</v>
          </cell>
          <cell r="D293">
            <v>49.145299999999999</v>
          </cell>
        </row>
        <row r="294">
          <cell r="A294" t="str">
            <v>001.07.00480</v>
          </cell>
          <cell r="B294" t="str">
            <v>Execução de alvenaria aparente de tijolos cerâmicos c/ 18 furos assente c/ argamassa mista 1:4:12 de 1 vez</v>
          </cell>
          <cell r="C294" t="str">
            <v>M2</v>
          </cell>
          <cell r="D294">
            <v>87.908900000000003</v>
          </cell>
        </row>
        <row r="295">
          <cell r="A295" t="str">
            <v>001.07.00500</v>
          </cell>
          <cell r="B295" t="str">
            <v>Execução de alvenaria de elevação em tijolos cerâmicos com 21 furos, aparente dos dois lados, assente com argamassa mista 1:4:12 de 1/2 vez</v>
          </cell>
          <cell r="C295" t="str">
            <v>M2</v>
          </cell>
          <cell r="D295">
            <v>159.84989999999999</v>
          </cell>
        </row>
        <row r="296">
          <cell r="A296" t="str">
            <v>001.07.00540</v>
          </cell>
          <cell r="B296" t="str">
            <v>Execução de elemento vazado de cerâmica assente c/ argamassa de cimento e areia peneirada no traço 1:3</v>
          </cell>
          <cell r="C296" t="str">
            <v>m2</v>
          </cell>
          <cell r="D296">
            <v>23.953299999999999</v>
          </cell>
        </row>
        <row r="297">
          <cell r="A297" t="str">
            <v>001.07.00550</v>
          </cell>
          <cell r="B297" t="str">
            <v>Alvenaria de vedação com bloco cerâmico furado dim. 9x19x28, com juntas de 20 mm com argamassa mista de cimento, cal hidratada e areia sem peneirar no traço 1:2:9</v>
          </cell>
          <cell r="C297" t="str">
            <v>m2</v>
          </cell>
          <cell r="D297">
            <v>12.042199999999999</v>
          </cell>
        </row>
        <row r="298">
          <cell r="A298" t="str">
            <v>001.07.00551</v>
          </cell>
          <cell r="B298" t="str">
            <v>Alvenaria de vedação com bloco cerâmico furado dim.12x19x28, com juntas de 20 mm com argamassa mista de cimento, cal hidratada e areia sem peneirar no traço 1:2:9</v>
          </cell>
          <cell r="C298" t="str">
            <v>m2</v>
          </cell>
          <cell r="D298">
            <v>14.819100000000001</v>
          </cell>
        </row>
        <row r="299">
          <cell r="A299" t="str">
            <v>001.07.00552</v>
          </cell>
          <cell r="B299" t="str">
            <v>Alvenaria de vedação com bloco cerâmico furado dim.14x19x28, com juntas de 20 mm com argamassa mista de cimento, cal hidratada e areia sem peneirar no traço 1:2:9</v>
          </cell>
          <cell r="C299" t="str">
            <v>m2</v>
          </cell>
          <cell r="D299">
            <v>20.984100000000002</v>
          </cell>
        </row>
        <row r="300">
          <cell r="A300" t="str">
            <v>001.07.00560</v>
          </cell>
          <cell r="B300" t="str">
            <v>Alvenaria de Vedação Com Bloco de Concreto, Juntas de 10 mm Com Argamassa Mista de Cimento, Cal Hidratada e Areia Sem Peneirar no traço 1:0,50:8 dim. 11,50x19x39 cm</v>
          </cell>
          <cell r="C300" t="str">
            <v>M2</v>
          </cell>
          <cell r="D300">
            <v>14.8643</v>
          </cell>
        </row>
        <row r="301">
          <cell r="A301" t="str">
            <v>001.07.00580</v>
          </cell>
          <cell r="B301" t="str">
            <v>Alvenaria de Vedação Com Bloco de Concreto, Juntas de 10 mm Com Argamassa Mista de Cimento, Cal Hidratada e Areia Sem Peneirar no traço 1:0,50:8 dim. 14x19x39 cm</v>
          </cell>
          <cell r="C301" t="str">
            <v>M2</v>
          </cell>
          <cell r="D301">
            <v>19.522600000000001</v>
          </cell>
        </row>
        <row r="302">
          <cell r="A302" t="str">
            <v>001.07.00600</v>
          </cell>
          <cell r="B302" t="str">
            <v>Alvenaria de Vedação Com Bloco de Concreto, Juntas de 10 mm Com Argamassa Mista de Cimento, Cal Hidratada e Areia Sem Peneirar no traço 1:0,50:8 dim. 19x19x39 cm</v>
          </cell>
          <cell r="C302" t="str">
            <v>M2</v>
          </cell>
          <cell r="D302">
            <v>24.439800000000002</v>
          </cell>
        </row>
        <row r="303">
          <cell r="A303" t="str">
            <v>001.07.00620</v>
          </cell>
          <cell r="B303" t="str">
            <v>Alvenaria Estrutural Com Bloco de Concreto, Juntas de 10 mm Com Argamassa Mista de Cimento, Cal Hidratada e Areia Sem Peneirar no traço 1:0,25:6 dim. 14x19x39 cm</v>
          </cell>
          <cell r="C303" t="str">
            <v>M2</v>
          </cell>
          <cell r="D303">
            <v>22.0868</v>
          </cell>
        </row>
        <row r="304">
          <cell r="A304" t="str">
            <v>001.07.00640</v>
          </cell>
          <cell r="B304" t="str">
            <v>Alvenaria Estrutural Com Bloco de Concreto, Juntas de 10 mm Com Argamassa Mista de Cimento, Cal Hidratada e Areia Sem Peneirar no traço 1:0,25:6 dim. 19x19x39 cm</v>
          </cell>
          <cell r="C304" t="str">
            <v>M2</v>
          </cell>
          <cell r="D304">
            <v>28.4038</v>
          </cell>
        </row>
        <row r="305">
          <cell r="A305" t="str">
            <v>001.07.00660</v>
          </cell>
          <cell r="B305" t="str">
            <v>Execução de alvenaria com tijolos cerâmicos de 9x18x18 assente com argamassa 1:2:8, aparente de um lado e revestido do outro lado, em chapisco de cimento e areia 1:3, e reboco paulista usando argamassa mista 1:4/12 com 25mm de espessura - de 1 vez  17,5</v>
          </cell>
          <cell r="C305" t="str">
            <v>m2</v>
          </cell>
          <cell r="D305">
            <v>47.382599999999996</v>
          </cell>
        </row>
        <row r="306">
          <cell r="A306" t="str">
            <v>001.07.00680</v>
          </cell>
          <cell r="B306" t="str">
            <v>Execução de parede sanduíche usando de cada lado alvenaria de 1/2 vez de tijolo maciço assente com argamassa mista 1:4:12 e sanduíche de concreto na espessura de 0.5 m no traço de 1:2.5:3 com malha de 3/4 cada 10cm nos sentidos executados da seguinte fo</v>
          </cell>
          <cell r="C306" t="str">
            <v>M2</v>
          </cell>
          <cell r="D306">
            <v>82.861099999999993</v>
          </cell>
        </row>
        <row r="307">
          <cell r="A307" t="str">
            <v>001.07.00700</v>
          </cell>
          <cell r="B307" t="str">
            <v>Alvenaria em placas de concreto armado pré-moldado e=3,5cm</v>
          </cell>
          <cell r="C307" t="str">
            <v>M2</v>
          </cell>
          <cell r="D307">
            <v>16.555800000000001</v>
          </cell>
        </row>
        <row r="308">
          <cell r="A308" t="str">
            <v>001.07.00710</v>
          </cell>
          <cell r="B308" t="str">
            <v>Execucao de escada com degraus de tijolo macico, asente com massa forte, inclusive revestimento dos espelhos e pisos</v>
          </cell>
          <cell r="C308" t="str">
            <v>m3</v>
          </cell>
          <cell r="D308">
            <v>222.98679999999999</v>
          </cell>
        </row>
        <row r="309">
          <cell r="A309" t="str">
            <v>001.07.00720</v>
          </cell>
          <cell r="B309" t="str">
            <v>Reparo de trincas ou rachaduras em alvenaria de tijolo com ferros transversais e posteriormente refazer o acabamento conforme revestimento existente</v>
          </cell>
          <cell r="C309" t="str">
            <v>M</v>
          </cell>
          <cell r="D309">
            <v>8.8792000000000009</v>
          </cell>
        </row>
        <row r="310">
          <cell r="A310" t="str">
            <v>001.07.00790</v>
          </cell>
          <cell r="B310" t="str">
            <v>Fornecimento e instalação de caixa de concreto pré-moldado para ar condicionado de 7.000 btu</v>
          </cell>
          <cell r="C310" t="str">
            <v>un</v>
          </cell>
          <cell r="D310">
            <v>50.556899999999999</v>
          </cell>
        </row>
        <row r="311">
          <cell r="A311" t="str">
            <v>001.07.00792</v>
          </cell>
          <cell r="B311" t="str">
            <v>Fornecimento e instalação de caixa de concreto pré-moldado para ar condicionado de 10.000 btu</v>
          </cell>
          <cell r="C311" t="str">
            <v>un</v>
          </cell>
          <cell r="D311">
            <v>54.556899999999999</v>
          </cell>
        </row>
        <row r="312">
          <cell r="A312" t="str">
            <v>001.07.00794</v>
          </cell>
          <cell r="B312" t="str">
            <v>Fornecimento e instalação de caixa de concreto pré-moldado para ar condicionado de 20.000 btu</v>
          </cell>
          <cell r="C312" t="str">
            <v>un</v>
          </cell>
          <cell r="D312">
            <v>68.556899999999999</v>
          </cell>
        </row>
        <row r="313">
          <cell r="A313" t="str">
            <v>001.07.00800</v>
          </cell>
          <cell r="B313" t="str">
            <v>Verga, contra-verga ou pilar de concreto armado, incluindo concreto, forma e ferragem com concreto 13,5 mpa (300kg. cim/m3)</v>
          </cell>
          <cell r="C313" t="str">
            <v>M3</v>
          </cell>
          <cell r="D313">
            <v>538.10770000000002</v>
          </cell>
        </row>
        <row r="314">
          <cell r="A314" t="str">
            <v>001.08</v>
          </cell>
          <cell r="B314" t="str">
            <v>COBERTURA</v>
          </cell>
          <cell r="D314">
            <v>1037.4870000000001</v>
          </cell>
        </row>
        <row r="315">
          <cell r="A315" t="str">
            <v>001.08.00005</v>
          </cell>
          <cell r="B315" t="str">
            <v>Estrutura metálica para cobertura, com especificações mínimas: perfil dobrado aço USI SAC 300, laminado e chaparia ASTM A 36, eletrodo E6013, especificação AWS. incl. montagem e fundo anti corrosão a base de cromato de zinco</v>
          </cell>
          <cell r="C315" t="str">
            <v>kg</v>
          </cell>
          <cell r="D315">
            <v>5.625</v>
          </cell>
        </row>
        <row r="316">
          <cell r="A316" t="str">
            <v>001.08.00010</v>
          </cell>
          <cell r="B316" t="str">
            <v>Estrutura de madeira para telha de cerâmica ou de concreto, pontaletada sobre laje ou parede</v>
          </cell>
          <cell r="C316" t="str">
            <v>m2</v>
          </cell>
          <cell r="D316">
            <v>23.7986</v>
          </cell>
        </row>
        <row r="317">
          <cell r="A317" t="str">
            <v>001.08.00015</v>
          </cell>
          <cell r="B317" t="str">
            <v>Estrutura de madeira para telha de fibrocimento, alumínio ou aço zincado pontaletada sobre laje ou parede</v>
          </cell>
          <cell r="C317" t="str">
            <v>m2</v>
          </cell>
          <cell r="D317">
            <v>7.2419000000000002</v>
          </cell>
        </row>
        <row r="318">
          <cell r="A318" t="str">
            <v>001.08.00080</v>
          </cell>
          <cell r="B318" t="str">
            <v>Estrutura de madeira para telhado, c/ distância entre tesouras 4.00 m, 02 águas, p/ cobertura c/ chapa ondulada de c.a. ou alumínio, com 10 m de vão</v>
          </cell>
          <cell r="C318" t="str">
            <v>m2</v>
          </cell>
          <cell r="D318">
            <v>19.348199999999999</v>
          </cell>
        </row>
        <row r="319">
          <cell r="A319" t="str">
            <v>001.08.00100</v>
          </cell>
          <cell r="B319" t="str">
            <v>Estrutura de madeira para telhado, c/ distância entre tesouras 4.00 m, 02 águas, p/ cobertura c/ chapa ondulada de c.a. ou alumínio, com 15 m de vão</v>
          </cell>
          <cell r="C319" t="str">
            <v>m2</v>
          </cell>
          <cell r="D319">
            <v>23.051100000000002</v>
          </cell>
        </row>
        <row r="320">
          <cell r="A320" t="str">
            <v>001.08.00120</v>
          </cell>
          <cell r="B320" t="str">
            <v>Estrutura de madeira para telhado, c/ distância entre tesouras 4.00 m, 02 águas, p/ cobertura c/ chapa ondulada de c.a. ou alumínio, com 20 m de vão</v>
          </cell>
          <cell r="C320" t="str">
            <v>m2</v>
          </cell>
          <cell r="D320">
            <v>29.010400000000001</v>
          </cell>
        </row>
        <row r="321">
          <cell r="A321" t="str">
            <v>001.08.00140</v>
          </cell>
          <cell r="B321" t="str">
            <v>Estrutura de madeira para telhado, c/ distância entre tesouras 4.00 m, 04 águas p/ cobertura c/ chapas onduladas de c.a ou alumínio, com 10 m de vao</v>
          </cell>
          <cell r="C321" t="str">
            <v>m2</v>
          </cell>
          <cell r="D321">
            <v>21.773499999999999</v>
          </cell>
        </row>
        <row r="322">
          <cell r="A322" t="str">
            <v>001.08.00160</v>
          </cell>
          <cell r="B322" t="str">
            <v>Execução de estrutura de madeira para telhado, c/ distância entre tesouras 4.00 m, 04 águas p/ cobertura c/ chapas onduladas de c.a ou alumínio, com 15 m de vao</v>
          </cell>
          <cell r="C322" t="str">
            <v>m2</v>
          </cell>
          <cell r="D322">
            <v>25.374500000000001</v>
          </cell>
        </row>
        <row r="323">
          <cell r="A323" t="str">
            <v>001.08.00180</v>
          </cell>
          <cell r="B323" t="str">
            <v>Execução de estrutura de madeira para telhado, c/ distância entre tesouras 4.00 m, 04 águas p/ cobertura c/ chapas onduladas de c.a ou alumínio, com 20 m de vao</v>
          </cell>
          <cell r="C323" t="str">
            <v>m2</v>
          </cell>
          <cell r="D323">
            <v>33.365099999999998</v>
          </cell>
        </row>
        <row r="324">
          <cell r="A324" t="str">
            <v>001.08.00200</v>
          </cell>
          <cell r="B324" t="str">
            <v>Estrutura de Madeira  comum para telhado, constituído de tesouras (6x12 e 6x16 cm), terças (6x12 e 6x16 cm), caibros(5 x 6cm), ripas (1 x 5 cm) e contraventamentos p/ cobertura com telha de barro ou cerâmica de 3 a 7 m de vão</v>
          </cell>
          <cell r="C324" t="str">
            <v>m2</v>
          </cell>
          <cell r="D324">
            <v>26.2806</v>
          </cell>
        </row>
        <row r="325">
          <cell r="A325" t="str">
            <v>001.08.00205</v>
          </cell>
          <cell r="B325" t="str">
            <v>Estrutura de Madeira comum para telhado, constituído de tesouras (6x12 e 6x16 cm), terças (6x12 e 6x16 cm), caibros(5 x 6cm), ripas (1 x 5 cm) e contraventamentos p/ cobertura com telha de barro ou cerâmica de 7 a 10 m de vão</v>
          </cell>
          <cell r="C325" t="str">
            <v>m2</v>
          </cell>
          <cell r="D325">
            <v>30.045200000000001</v>
          </cell>
        </row>
        <row r="326">
          <cell r="A326" t="str">
            <v>001.08.00210</v>
          </cell>
          <cell r="B326" t="str">
            <v>Estrutura de Madeira comum para telhado, constituído de tesouras (6x12 e 6x16 cm), terças (6x12 e 6x16 cm), caibros(5 x 6cm), ripas (1 x 5 cm) e contraventamentos p/ cobertura com telha de barro ou cerâmica de 10 a 13 m de vão</v>
          </cell>
          <cell r="C326" t="str">
            <v>m2</v>
          </cell>
          <cell r="D326">
            <v>34.241500000000002</v>
          </cell>
        </row>
        <row r="327">
          <cell r="A327" t="str">
            <v>001.08.00240</v>
          </cell>
          <cell r="B327" t="str">
            <v>Estrutura de madeira para  telhas canalete 90 ou 43</v>
          </cell>
          <cell r="C327" t="str">
            <v>m2</v>
          </cell>
          <cell r="D327">
            <v>7.3407999999999998</v>
          </cell>
        </row>
        <row r="328">
          <cell r="A328" t="str">
            <v>001.08.00260</v>
          </cell>
          <cell r="B328" t="str">
            <v>Execução de estrutura de madeira para casa popular em telha ceramica</v>
          </cell>
          <cell r="C328" t="str">
            <v>m2</v>
          </cell>
          <cell r="D328">
            <v>12.240600000000001</v>
          </cell>
        </row>
        <row r="329">
          <cell r="A329" t="str">
            <v>001.08.00270</v>
          </cell>
          <cell r="B329" t="str">
            <v>Execução de Cobertura com telha cerâmica tipo ""plan"", inclinação 35%</v>
          </cell>
          <cell r="C329" t="str">
            <v>m2</v>
          </cell>
          <cell r="D329">
            <v>18.791799999999999</v>
          </cell>
        </row>
        <row r="330">
          <cell r="A330" t="str">
            <v>001.08.00275</v>
          </cell>
          <cell r="B330" t="str">
            <v>Execução de Cobertura com telha ceramica tipo portuguesa, inclinação 35%</v>
          </cell>
          <cell r="C330" t="str">
            <v>m2</v>
          </cell>
          <cell r="D330">
            <v>17.0045</v>
          </cell>
        </row>
        <row r="331">
          <cell r="A331" t="str">
            <v>001.08.00280</v>
          </cell>
          <cell r="B331" t="str">
            <v>Execução de Cobertura com telha cerâmica tipo colonial, inclinação 35%</v>
          </cell>
          <cell r="C331" t="str">
            <v>m2</v>
          </cell>
          <cell r="D331">
            <v>26.1097</v>
          </cell>
        </row>
        <row r="332">
          <cell r="A332" t="str">
            <v>001.08.00285</v>
          </cell>
          <cell r="B332" t="str">
            <v>Execução de Cobertura com telha cerâmica tipo romana inclinação 35%</v>
          </cell>
          <cell r="C332" t="str">
            <v>m2</v>
          </cell>
          <cell r="D332">
            <v>15.564500000000001</v>
          </cell>
        </row>
        <row r="333">
          <cell r="A333" t="str">
            <v>001.08.00290</v>
          </cell>
          <cell r="B333" t="str">
            <v>Execução de Cobertura com telha cerâmica tipo tipo francesa, inclinação 35%</v>
          </cell>
          <cell r="C333" t="str">
            <v>m2</v>
          </cell>
          <cell r="D333">
            <v>16.948499999999999</v>
          </cell>
        </row>
        <row r="334">
          <cell r="A334" t="str">
            <v>001.08.00300</v>
          </cell>
          <cell r="B334" t="str">
            <v>Fornecimento de Instalação de Cobertura com chapas onduladas de cimento amianto altura 24 mm, largura útil 450 mm, largura nominal  500 mm, de 4 mm de espessura, inclinação 27%</v>
          </cell>
          <cell r="C334" t="str">
            <v>m2</v>
          </cell>
          <cell r="D334">
            <v>5.5446999999999997</v>
          </cell>
        </row>
        <row r="335">
          <cell r="A335" t="str">
            <v>001.08.00305</v>
          </cell>
          <cell r="B335" t="str">
            <v>Fornecimento e Instalação de Cobertura com chapas onduladas de cimento amianto, altura 125 mm, largura útil 1.020 mm e largura nominal 1.064 mm, de 5 mm de espessura, inclinação 27%</v>
          </cell>
          <cell r="C335" t="str">
            <v>m2</v>
          </cell>
          <cell r="D335">
            <v>15.4024</v>
          </cell>
        </row>
        <row r="336">
          <cell r="A336" t="str">
            <v>001.08.00310</v>
          </cell>
          <cell r="B336" t="str">
            <v>Fornecimento e Instalação de Cobertura com chapas onduladas de cimento amianto, altura 125 mm, largura útil 1.020 mm e largura nominal 1.064 mm, de 6 mm de espessura, inclinação 27%</v>
          </cell>
          <cell r="C336" t="str">
            <v>m2</v>
          </cell>
          <cell r="D336">
            <v>18.061299999999999</v>
          </cell>
        </row>
        <row r="337">
          <cell r="A337" t="str">
            <v>001.08.00315</v>
          </cell>
          <cell r="B337" t="str">
            <v>Fornecimento e Instalação de Cobertura de cimento amianto, perfil trapezoidal,altura 181 mm, largura útil 490 mm, largura nominal 521 mm, de 8 mm de espessura, inclinação 3%</v>
          </cell>
          <cell r="C337" t="str">
            <v>m2</v>
          </cell>
          <cell r="D337">
            <v>22.8005</v>
          </cell>
        </row>
        <row r="338">
          <cell r="A338" t="str">
            <v>001.08.00320</v>
          </cell>
          <cell r="B338" t="str">
            <v>Fornecimento e Instalação de Cobertura com telhas onduladas de poliester c/reforço de fibra de vidro</v>
          </cell>
          <cell r="C338" t="str">
            <v>m2</v>
          </cell>
          <cell r="D338">
            <v>29.288799999999998</v>
          </cell>
        </row>
        <row r="339">
          <cell r="A339" t="str">
            <v>001.08.00325</v>
          </cell>
          <cell r="B339" t="str">
            <v>Fornecimento e Instalação de Cobertura com telha de aço galvanizado trapezoidal com 0.43mm de espessura</v>
          </cell>
          <cell r="C339" t="str">
            <v>m2</v>
          </cell>
          <cell r="D339">
            <v>24.955100000000002</v>
          </cell>
        </row>
        <row r="340">
          <cell r="A340" t="str">
            <v>001.08.00330</v>
          </cell>
          <cell r="B340" t="str">
            <v>Fornecimento e Instalação de Cobertura com telha trapezoidal de aço pré-pintada eletrostaticamente em uma face perkron upk - 25/1025 e=0,5mm, inclinação 10%</v>
          </cell>
          <cell r="C340" t="str">
            <v>m2</v>
          </cell>
          <cell r="D340">
            <v>33.729599999999998</v>
          </cell>
        </row>
        <row r="341">
          <cell r="A341" t="str">
            <v>001.08.00335</v>
          </cell>
          <cell r="B341" t="str">
            <v>Fornecimento e Instalação de Cobertura com telha trapezoidal de aço pré-pintada eletrostaticamente nas duas faces perkron upk - 25/1025 e=0,5mm, inclinação 10 %</v>
          </cell>
          <cell r="C341" t="str">
            <v>m2</v>
          </cell>
          <cell r="D341">
            <v>39.479599999999998</v>
          </cell>
        </row>
        <row r="342">
          <cell r="A342" t="str">
            <v>001.08.00401</v>
          </cell>
          <cell r="B342" t="str">
            <v>Execução de Cumeeira para telha de barro tipo francesa</v>
          </cell>
          <cell r="C342" t="str">
            <v>ML</v>
          </cell>
          <cell r="D342">
            <v>9.6081000000000003</v>
          </cell>
        </row>
        <row r="343">
          <cell r="A343" t="str">
            <v>001.08.00421</v>
          </cell>
          <cell r="B343" t="str">
            <v>Execução de Cumeeira para telha de barro tipo paulista ou colonial</v>
          </cell>
          <cell r="C343" t="str">
            <v>ML</v>
          </cell>
          <cell r="D343">
            <v>9.6081000000000003</v>
          </cell>
        </row>
        <row r="344">
          <cell r="A344" t="str">
            <v>001.08.00441</v>
          </cell>
          <cell r="B344" t="str">
            <v>Execução de Cumeeira para telha tipo romana</v>
          </cell>
          <cell r="C344" t="str">
            <v>ML</v>
          </cell>
          <cell r="D344">
            <v>9.0081000000000007</v>
          </cell>
        </row>
        <row r="345">
          <cell r="A345" t="str">
            <v>001.08.00561</v>
          </cell>
          <cell r="B345" t="str">
            <v>Fornecimento e Instalação de Cumeeira de cimento amianto normal p/telhas onduladas</v>
          </cell>
          <cell r="C345" t="str">
            <v>ML</v>
          </cell>
          <cell r="D345">
            <v>27.0425</v>
          </cell>
        </row>
        <row r="346">
          <cell r="A346" t="str">
            <v>001.08.00581</v>
          </cell>
          <cell r="B346" t="str">
            <v>Fornecimento e Instalação de Cumeeira de cimento amianto universal p/telhas onduladas</v>
          </cell>
          <cell r="C346" t="str">
            <v>ML</v>
          </cell>
          <cell r="D346">
            <v>31.233499999999999</v>
          </cell>
        </row>
        <row r="347">
          <cell r="A347" t="str">
            <v>001.08.00601</v>
          </cell>
          <cell r="B347" t="str">
            <v>Fornecimento e Instalação de Cumeeira de cimento amianto para canalete 90</v>
          </cell>
          <cell r="C347" t="str">
            <v>ML</v>
          </cell>
          <cell r="D347">
            <v>30.855</v>
          </cell>
        </row>
        <row r="348">
          <cell r="A348" t="str">
            <v>001.08.00621</v>
          </cell>
          <cell r="B348" t="str">
            <v>Fornecimento e Instalação de Cumeeira de cimento amianto p/canalete 49</v>
          </cell>
          <cell r="C348" t="str">
            <v>ML</v>
          </cell>
          <cell r="D348">
            <v>30.855</v>
          </cell>
        </row>
        <row r="349">
          <cell r="A349" t="str">
            <v>001.08.00641</v>
          </cell>
          <cell r="B349" t="str">
            <v>Fornecimento e Instalação de Cumeeira de cimento amianto p/ telha vogatex</v>
          </cell>
          <cell r="C349" t="str">
            <v>ML</v>
          </cell>
          <cell r="D349">
            <v>7.2598000000000003</v>
          </cell>
        </row>
        <row r="350">
          <cell r="A350" t="str">
            <v>001.08.00661</v>
          </cell>
          <cell r="B350" t="str">
            <v>Fornecimento e Instalação de Tampão de cimento aminato para canalete 90 (723x215) mm</v>
          </cell>
          <cell r="C350" t="str">
            <v>UN</v>
          </cell>
          <cell r="D350">
            <v>20.065000000000001</v>
          </cell>
        </row>
        <row r="351">
          <cell r="A351" t="str">
            <v>001.08.00681</v>
          </cell>
          <cell r="B351" t="str">
            <v>Fornecimento e Instalação de Tampão de cimento amianto para cobertura c/canalete 49</v>
          </cell>
          <cell r="C351" t="str">
            <v>M2</v>
          </cell>
          <cell r="D351">
            <v>35.762</v>
          </cell>
        </row>
        <row r="352">
          <cell r="A352" t="str">
            <v>001.08.00701</v>
          </cell>
          <cell r="B352" t="str">
            <v>Fornecimento e Instalação de Tampão de cimento amianto para cobertura c/canalete 90</v>
          </cell>
          <cell r="C352" t="str">
            <v>M2</v>
          </cell>
          <cell r="D352">
            <v>51.271999999999998</v>
          </cell>
        </row>
        <row r="353">
          <cell r="A353" t="str">
            <v>001.08.01181</v>
          </cell>
          <cell r="B353" t="str">
            <v>Fornecimento e Instalação de Cumeeira lisa de aluminio pré-pintada - perkron</v>
          </cell>
          <cell r="C353" t="str">
            <v>ML</v>
          </cell>
          <cell r="D353">
            <v>32.563499999999998</v>
          </cell>
        </row>
        <row r="354">
          <cell r="A354" t="str">
            <v>001.08.01201</v>
          </cell>
          <cell r="B354" t="str">
            <v>Fornecimento e Instalação de Rufo de topo liso (rtl) de aco pré-pintado perkron</v>
          </cell>
          <cell r="C354" t="str">
            <v>ML</v>
          </cell>
          <cell r="D354">
            <v>14.3565</v>
          </cell>
        </row>
        <row r="355">
          <cell r="A355" t="str">
            <v>001.08.01221</v>
          </cell>
          <cell r="B355" t="str">
            <v>Fornecimento e Instalação de Calha em chapa galvanizada nº26 com desenvolvimento de 0.33 m</v>
          </cell>
          <cell r="C355" t="str">
            <v>ML</v>
          </cell>
          <cell r="D355">
            <v>17.390599999999999</v>
          </cell>
        </row>
        <row r="356">
          <cell r="A356" t="str">
            <v>001.08.01241</v>
          </cell>
          <cell r="B356" t="str">
            <v>Fornecimento e Instalação de Calha em chapa galvanizada nº26 com desenvolvimento de 0.50 m</v>
          </cell>
          <cell r="C356" t="str">
            <v>ML</v>
          </cell>
          <cell r="D356">
            <v>23.7941</v>
          </cell>
        </row>
        <row r="357">
          <cell r="A357" t="str">
            <v>001.08.01261</v>
          </cell>
          <cell r="B357" t="str">
            <v>Fornecimento e Instalação de Tubo de pvc para águas pluviais inclusive braçadeira para fixação 100 mm</v>
          </cell>
          <cell r="C357" t="str">
            <v>ML</v>
          </cell>
          <cell r="D357">
            <v>12.4421</v>
          </cell>
        </row>
        <row r="358">
          <cell r="A358" t="str">
            <v>001.08.01281</v>
          </cell>
          <cell r="B358" t="str">
            <v>Fornecimento e Instalação de Curva de pvc 90º diâm.100 mm</v>
          </cell>
          <cell r="C358" t="str">
            <v>un</v>
          </cell>
          <cell r="D358">
            <v>13.8729</v>
          </cell>
        </row>
        <row r="359">
          <cell r="A359" t="str">
            <v>001.08.01301</v>
          </cell>
          <cell r="B359" t="str">
            <v>Fornecimento e Instalação de Ralo seco vertical em ferro fundido diâm.100 mm</v>
          </cell>
          <cell r="C359" t="str">
            <v>UN</v>
          </cell>
          <cell r="D359">
            <v>12.5474</v>
          </cell>
        </row>
        <row r="360">
          <cell r="A360" t="str">
            <v>001.08.01321</v>
          </cell>
          <cell r="B360" t="str">
            <v>Fornecimento e Instalação de Rufo em chapa galvanizada nº26,com desenvolvimento de 0,16m</v>
          </cell>
          <cell r="C360" t="str">
            <v>ML</v>
          </cell>
          <cell r="D360">
            <v>12.7326</v>
          </cell>
        </row>
        <row r="361">
          <cell r="A361" t="str">
            <v>001.08.01341</v>
          </cell>
          <cell r="B361" t="str">
            <v>Fornecimento e Instalação de Rufo em chapa galvanizada nº26,com desenvolvimento de 0,20m</v>
          </cell>
          <cell r="C361" t="str">
            <v>ML</v>
          </cell>
          <cell r="D361">
            <v>13.2029</v>
          </cell>
        </row>
        <row r="362">
          <cell r="A362" t="str">
            <v>001.08.01361</v>
          </cell>
          <cell r="B362" t="str">
            <v>Fornecimento e instalação de Acabamento de beiral com tabua trabalhada, tratada e envernizada 1"""" x 10""""</v>
          </cell>
          <cell r="C362" t="str">
            <v>ML</v>
          </cell>
          <cell r="D362">
            <v>10.330399999999999</v>
          </cell>
        </row>
        <row r="363">
          <cell r="A363" t="str">
            <v>001.08.01381</v>
          </cell>
          <cell r="B363" t="str">
            <v>Execução de Reparo de cobertura -  emboçamento da última fiada de telhas cerâmicas, empregando argamassa mista de cimento, cal e areia no traço 1:2:8</v>
          </cell>
          <cell r="C363" t="str">
            <v>ML</v>
          </cell>
          <cell r="D363">
            <v>3.6324999999999998</v>
          </cell>
        </row>
        <row r="364">
          <cell r="A364" t="str">
            <v>001.08.01401</v>
          </cell>
          <cell r="B364" t="str">
            <v>Execução de Reparo de cobertura -  revisão de cobertura de telhas cerâmicas com tomada de  goteiras</v>
          </cell>
          <cell r="C364" t="str">
            <v>M2</v>
          </cell>
          <cell r="D364">
            <v>0.46400000000000002</v>
          </cell>
        </row>
        <row r="365">
          <cell r="A365" t="str">
            <v>001.08.01441</v>
          </cell>
          <cell r="B365" t="str">
            <v>Execução de Reparo de cobertura - substituição de caibros de peróba</v>
          </cell>
          <cell r="C365" t="str">
            <v>ML</v>
          </cell>
          <cell r="D365">
            <v>3.1501999999999999</v>
          </cell>
        </row>
        <row r="366">
          <cell r="A366" t="str">
            <v>001.08.01461</v>
          </cell>
          <cell r="B366" t="str">
            <v>Execução de Reparo de cobertura - substituição de vigas de peróba 6x12 cm</v>
          </cell>
          <cell r="C366" t="str">
            <v>ML</v>
          </cell>
          <cell r="D366">
            <v>9.4764999999999997</v>
          </cell>
        </row>
        <row r="367">
          <cell r="A367" t="str">
            <v>001.08.01481</v>
          </cell>
          <cell r="B367" t="str">
            <v>Execução de Reparo de cobertura - substituição de vigas de peróba 6x16 cm</v>
          </cell>
          <cell r="C367" t="str">
            <v>ML</v>
          </cell>
          <cell r="D367">
            <v>9.9803999999999995</v>
          </cell>
        </row>
        <row r="368">
          <cell r="A368" t="str">
            <v>001.08.01501</v>
          </cell>
          <cell r="B368" t="str">
            <v>Execução de Reparo de cobertura - substituição de telha cerâmica tipo francesa</v>
          </cell>
          <cell r="C368" t="str">
            <v>UN</v>
          </cell>
          <cell r="D368">
            <v>0.97109999999999996</v>
          </cell>
        </row>
        <row r="369">
          <cell r="A369" t="str">
            <v>001.08.01521</v>
          </cell>
          <cell r="B369" t="str">
            <v>Execução de Reparo de cobertura - substituição de telha cerâmica tipo colonial</v>
          </cell>
          <cell r="C369" t="str">
            <v>UN</v>
          </cell>
          <cell r="D369">
            <v>0.90110000000000001</v>
          </cell>
        </row>
        <row r="370">
          <cell r="A370" t="str">
            <v>001.08.01541</v>
          </cell>
          <cell r="B370" t="str">
            <v>Execução de Reparo de cobertura - substituição de telha cerâmica tipo plan</v>
          </cell>
          <cell r="C370" t="str">
            <v>UN</v>
          </cell>
          <cell r="D370">
            <v>0.69110000000000005</v>
          </cell>
        </row>
        <row r="371">
          <cell r="A371" t="str">
            <v>001.09</v>
          </cell>
          <cell r="B371" t="str">
            <v>ESQUADRIAS</v>
          </cell>
          <cell r="D371">
            <v>20237.3737</v>
          </cell>
        </row>
        <row r="372">
          <cell r="A372" t="str">
            <v>001.09.00020</v>
          </cell>
          <cell r="B372" t="str">
            <v>Fornecimento e Instalação de Porta metálica de abrir em chapa dobrada n 18</v>
          </cell>
          <cell r="C372" t="str">
            <v>M2</v>
          </cell>
          <cell r="D372">
            <v>248.40690000000001</v>
          </cell>
        </row>
        <row r="373">
          <cell r="A373" t="str">
            <v>001.09.00040</v>
          </cell>
          <cell r="B373" t="str">
            <v>Fornecimento e Instalação de Porta metálica de abrir em metalón</v>
          </cell>
          <cell r="C373" t="str">
            <v>M2</v>
          </cell>
          <cell r="D373">
            <v>148.55690000000001</v>
          </cell>
        </row>
        <row r="374">
          <cell r="A374" t="str">
            <v>001.09.00060</v>
          </cell>
          <cell r="B374" t="str">
            <v>Fornecimento e Instalação de Porta metálica de abrir em perfil metálico (cantoneiras e tees)</v>
          </cell>
          <cell r="C374" t="str">
            <v>M2</v>
          </cell>
          <cell r="D374">
            <v>161.55690000000001</v>
          </cell>
        </row>
        <row r="375">
          <cell r="A375" t="str">
            <v>001.09.00080</v>
          </cell>
          <cell r="B375" t="str">
            <v>Fornecimento e Instalação de Porta metálica de correr em chapa dobrada n 18</v>
          </cell>
          <cell r="C375" t="str">
            <v>M2</v>
          </cell>
          <cell r="D375">
            <v>161.55690000000001</v>
          </cell>
        </row>
        <row r="376">
          <cell r="A376" t="str">
            <v>001.09.00100</v>
          </cell>
          <cell r="B376" t="str">
            <v>Fornecimento e instalação de Porta metálica de correr em metalón</v>
          </cell>
          <cell r="C376" t="str">
            <v>M2</v>
          </cell>
          <cell r="D376">
            <v>183.55690000000001</v>
          </cell>
        </row>
        <row r="377">
          <cell r="A377" t="str">
            <v>001.09.00120</v>
          </cell>
          <cell r="B377" t="str">
            <v>Fornecimento e Instalação de Porta metálica de correr em perfil metálico (cantoneiras e tees)</v>
          </cell>
          <cell r="C377" t="str">
            <v>M2</v>
          </cell>
          <cell r="D377">
            <v>168.55690000000001</v>
          </cell>
        </row>
        <row r="378">
          <cell r="A378" t="str">
            <v>001.09.00140</v>
          </cell>
          <cell r="B378" t="str">
            <v>Fornecimento e Instalaçao de Porta metálica de de abrir em metalón com janela acoplada</v>
          </cell>
          <cell r="C378" t="str">
            <v>M2</v>
          </cell>
          <cell r="D378">
            <v>101.0569</v>
          </cell>
        </row>
        <row r="379">
          <cell r="A379" t="str">
            <v>001.09.00160</v>
          </cell>
          <cell r="B379" t="str">
            <v>Fornecimento e Instalação de Porta metálica de ( 2,00 x 2,60 ) m - 2 fls de abrir c/ vidro</v>
          </cell>
          <cell r="C379" t="str">
            <v>UN</v>
          </cell>
          <cell r="D379">
            <v>784.98469999999998</v>
          </cell>
        </row>
        <row r="380">
          <cell r="A380" t="str">
            <v>001.09.00180</v>
          </cell>
          <cell r="B380" t="str">
            <v>Porta metálica de enrolar em chapa de aço ondulada</v>
          </cell>
          <cell r="C380" t="str">
            <v>M2</v>
          </cell>
          <cell r="D380">
            <v>88.1614</v>
          </cell>
        </row>
        <row r="381">
          <cell r="A381" t="str">
            <v>001.09.00200</v>
          </cell>
          <cell r="B381" t="str">
            <v>Janela metálica basculante em chapa dobrada n 18</v>
          </cell>
          <cell r="C381" t="str">
            <v>M2</v>
          </cell>
          <cell r="D381">
            <v>229.27850000000001</v>
          </cell>
        </row>
        <row r="382">
          <cell r="A382" t="str">
            <v>001.09.00220</v>
          </cell>
          <cell r="B382" t="str">
            <v>Janela metálica basculante em metalón</v>
          </cell>
          <cell r="C382" t="str">
            <v>M2</v>
          </cell>
          <cell r="D382">
            <v>166.21850000000001</v>
          </cell>
        </row>
        <row r="383">
          <cell r="A383" t="str">
            <v>001.09.00240</v>
          </cell>
          <cell r="B383" t="str">
            <v>Janela metálica basculante em perfil metálico (cantoneiras e tees)</v>
          </cell>
          <cell r="C383" t="str">
            <v>M2</v>
          </cell>
          <cell r="D383">
            <v>166.21850000000001</v>
          </cell>
        </row>
        <row r="384">
          <cell r="A384" t="str">
            <v>001.09.00260</v>
          </cell>
          <cell r="B384" t="str">
            <v>Janela metálica de correr em chapa de aço  dobrada n 18</v>
          </cell>
          <cell r="C384" t="str">
            <v>M2</v>
          </cell>
          <cell r="D384">
            <v>194.27850000000001</v>
          </cell>
        </row>
        <row r="385">
          <cell r="A385" t="str">
            <v>001.09.00280</v>
          </cell>
          <cell r="B385" t="str">
            <v>Janela metálica de correr em metalón</v>
          </cell>
          <cell r="C385" t="str">
            <v>M2</v>
          </cell>
          <cell r="D385">
            <v>157.06190000000001</v>
          </cell>
        </row>
        <row r="386">
          <cell r="A386" t="str">
            <v>001.09.00300</v>
          </cell>
          <cell r="B386" t="str">
            <v>Janela metálica de correr em perfis metálicos (cantoneiras e tees)</v>
          </cell>
          <cell r="C386" t="str">
            <v>M2</v>
          </cell>
          <cell r="D386">
            <v>164.27850000000001</v>
          </cell>
        </row>
        <row r="387">
          <cell r="A387" t="str">
            <v>001.09.00320</v>
          </cell>
          <cell r="B387" t="str">
            <v>Janela metálica maximar em chapa dobrada n 18</v>
          </cell>
          <cell r="C387" t="str">
            <v>M2</v>
          </cell>
          <cell r="D387">
            <v>172.06190000000001</v>
          </cell>
        </row>
        <row r="388">
          <cell r="A388" t="str">
            <v>001.09.00340</v>
          </cell>
          <cell r="B388" t="str">
            <v>Janela metálica maximar em metalón</v>
          </cell>
          <cell r="C388" t="str">
            <v>M2</v>
          </cell>
          <cell r="D388">
            <v>172.06190000000001</v>
          </cell>
        </row>
        <row r="389">
          <cell r="A389" t="str">
            <v>001.09.00360</v>
          </cell>
          <cell r="B389" t="str">
            <v>Janela metálica maximar em perfis metálicos (cantoneiras e tees)</v>
          </cell>
          <cell r="C389" t="str">
            <v>M2</v>
          </cell>
          <cell r="D389">
            <v>181.06190000000001</v>
          </cell>
        </row>
        <row r="390">
          <cell r="A390" t="str">
            <v>001.09.00380</v>
          </cell>
          <cell r="B390" t="str">
            <v>Janela metálica veneziana em metalon</v>
          </cell>
          <cell r="C390" t="str">
            <v>M2</v>
          </cell>
          <cell r="D390">
            <v>142.06190000000001</v>
          </cell>
        </row>
        <row r="391">
          <cell r="A391" t="str">
            <v>001.09.00400</v>
          </cell>
          <cell r="B391" t="str">
            <v>Janela metálica fixa para vidro em chapa dobrada</v>
          </cell>
          <cell r="C391" t="str">
            <v>M2</v>
          </cell>
          <cell r="D391">
            <v>197.06190000000001</v>
          </cell>
        </row>
        <row r="392">
          <cell r="A392" t="str">
            <v>001.09.00440</v>
          </cell>
          <cell r="B392" t="str">
            <v>Janela metálica tipo grade de ferro de 1/2 pol. espaçados a cada 15 cm incl. tela de arame sobreposta, j3-120x50 cm</v>
          </cell>
          <cell r="C392" t="str">
            <v>UN</v>
          </cell>
          <cell r="D392">
            <v>254.05930000000001</v>
          </cell>
        </row>
        <row r="393">
          <cell r="A393" t="str">
            <v>001.09.00460</v>
          </cell>
          <cell r="B393" t="str">
            <v>Janela metálica de chapa dobrada n.18 tipo grade fixa inclusive ferragens e tela mosquiteiro</v>
          </cell>
          <cell r="C393" t="str">
            <v>M2</v>
          </cell>
          <cell r="D393">
            <v>141.77850000000001</v>
          </cell>
        </row>
        <row r="394">
          <cell r="A394" t="str">
            <v>001.09.00480</v>
          </cell>
          <cell r="B394" t="str">
            <v>Janela metálica de correr em metalón com tela</v>
          </cell>
          <cell r="C394" t="str">
            <v>M2</v>
          </cell>
          <cell r="D394">
            <v>158.9177</v>
          </cell>
        </row>
        <row r="395">
          <cell r="A395" t="str">
            <v>001.09.00500</v>
          </cell>
          <cell r="B395" t="str">
            <v>Portão metálico tipo grade em ferro de 1/2 pol espaçados a cada 15 cm conf. modelo, p5-90x210 cm</v>
          </cell>
          <cell r="C395" t="str">
            <v>UN</v>
          </cell>
          <cell r="D395">
            <v>327.85390000000001</v>
          </cell>
        </row>
        <row r="396">
          <cell r="A396" t="str">
            <v>001.09.00510</v>
          </cell>
          <cell r="B396" t="str">
            <v>Portão de Correr em Chapa Corrugada N.18, Conf. Det. SINFRA N.06</v>
          </cell>
          <cell r="C396" t="str">
            <v>m2</v>
          </cell>
          <cell r="D396">
            <v>213.4982</v>
          </cell>
        </row>
        <row r="397">
          <cell r="A397" t="str">
            <v>001.09.00520</v>
          </cell>
          <cell r="B397" t="str">
            <v>Gradil  de ferro metalón 20x20 mm</v>
          </cell>
          <cell r="C397" t="str">
            <v>M2</v>
          </cell>
          <cell r="D397">
            <v>78.786799999999999</v>
          </cell>
        </row>
        <row r="398">
          <cell r="A398" t="str">
            <v>001.09.00530</v>
          </cell>
          <cell r="B398" t="str">
            <v>Fornecimento e Instalação de Gradil em Módulos Fixos, conf. det. SINFRA/ FEMA - Entrada do Parque Mãe Bonifácia</v>
          </cell>
          <cell r="C398" t="str">
            <v>ml</v>
          </cell>
          <cell r="D398">
            <v>234.37459999999999</v>
          </cell>
        </row>
        <row r="399">
          <cell r="A399" t="str">
            <v>001.09.00540</v>
          </cell>
          <cell r="B399" t="str">
            <v>Portão de ferro metalon  30x20mm</v>
          </cell>
          <cell r="C399" t="str">
            <v>M2</v>
          </cell>
          <cell r="D399">
            <v>54.727699999999999</v>
          </cell>
        </row>
        <row r="400">
          <cell r="A400" t="str">
            <v>001.09.00560</v>
          </cell>
          <cell r="B400" t="str">
            <v>Grades de proteção - chapa 2 x 1 cm</v>
          </cell>
          <cell r="C400" t="str">
            <v>M2</v>
          </cell>
          <cell r="D400">
            <v>69.778499999999994</v>
          </cell>
        </row>
        <row r="401">
          <cell r="A401" t="str">
            <v>001.09.00580</v>
          </cell>
          <cell r="B401" t="str">
            <v>Portão metálico em chapa dobrada com fechamento em chapa lisa, inclusive ferragens</v>
          </cell>
          <cell r="C401" t="str">
            <v>M2</v>
          </cell>
          <cell r="D401">
            <v>88.478499999999997</v>
          </cell>
        </row>
        <row r="402">
          <cell r="A402" t="str">
            <v>001.09.00600</v>
          </cell>
          <cell r="B402" t="str">
            <v>Corrimão metálico de ferro ( 3 x 2 cm ) h=0,80m</v>
          </cell>
          <cell r="C402" t="str">
            <v>ML</v>
          </cell>
          <cell r="D402">
            <v>59.278500000000001</v>
          </cell>
        </row>
        <row r="403">
          <cell r="A403" t="str">
            <v>001.09.00620</v>
          </cell>
          <cell r="B403" t="str">
            <v>Portão metálico em chapa lisa vincada c/ requadro em perfil de ferro simples, inclusive ferragens e fechadura</v>
          </cell>
          <cell r="C403" t="str">
            <v>M2</v>
          </cell>
          <cell r="D403">
            <v>103.9177</v>
          </cell>
        </row>
        <row r="404">
          <cell r="A404" t="str">
            <v>001.09.00640</v>
          </cell>
          <cell r="B404" t="str">
            <v>Alçapão metálico em chapa galvanizada</v>
          </cell>
          <cell r="C404" t="str">
            <v>M2</v>
          </cell>
          <cell r="D404">
            <v>248.40690000000001</v>
          </cell>
        </row>
        <row r="405">
          <cell r="A405" t="str">
            <v>001.09.00660</v>
          </cell>
          <cell r="B405" t="str">
            <v>Fornecimento e Instalação de Batente ou guarnição metálica para vão de ( 0,80 x 2,10 ) m</v>
          </cell>
          <cell r="C405" t="str">
            <v>UN</v>
          </cell>
          <cell r="D405">
            <v>61.561900000000001</v>
          </cell>
        </row>
        <row r="406">
          <cell r="A406" t="str">
            <v>001.09.00680</v>
          </cell>
          <cell r="B406" t="str">
            <v>Fornecimento e Instalação de Batente ou guarnição metálica para vão de ( 1,20 x 2,10 ) m</v>
          </cell>
          <cell r="C406" t="str">
            <v>UN</v>
          </cell>
          <cell r="D406">
            <v>66.4499</v>
          </cell>
        </row>
        <row r="407">
          <cell r="A407" t="str">
            <v>001.09.00700</v>
          </cell>
          <cell r="B407" t="str">
            <v>Fornecimento e Instalação de Batente ou guarnição metálica para vão de ( 1,50 x 2,10 ) m</v>
          </cell>
          <cell r="C407" t="str">
            <v>UN</v>
          </cell>
          <cell r="D407">
            <v>70.347700000000003</v>
          </cell>
        </row>
        <row r="408">
          <cell r="A408" t="str">
            <v>001.09.00720</v>
          </cell>
          <cell r="B408" t="str">
            <v>Fornecimento e Instalação de Batente ou guarnição metálica para vão de ( 1,80 x 2,10 ) m</v>
          </cell>
          <cell r="C408" t="str">
            <v>UN</v>
          </cell>
          <cell r="D408">
            <v>74.245500000000007</v>
          </cell>
        </row>
        <row r="409">
          <cell r="A409" t="str">
            <v>001.09.00740</v>
          </cell>
          <cell r="B409" t="str">
            <v>Fornecimento e Instalação de Porta  de ferro em perfil metálico - 0,80x2,10m - padrão comercial</v>
          </cell>
          <cell r="C409" t="str">
            <v>UN</v>
          </cell>
          <cell r="D409">
            <v>117.3069</v>
          </cell>
        </row>
        <row r="410">
          <cell r="A410" t="str">
            <v>001.09.00760</v>
          </cell>
          <cell r="B410" t="str">
            <v>Fornecimento e Instalação de Porta  de ferro em perfis metalicos - 0,70x2,10m - padrão comercial</v>
          </cell>
          <cell r="C410" t="str">
            <v>UN</v>
          </cell>
          <cell r="D410">
            <v>117.3069</v>
          </cell>
        </row>
        <row r="411">
          <cell r="A411" t="str">
            <v>001.09.00770</v>
          </cell>
          <cell r="B411" t="str">
            <v>Fornecimento e Instalação de Porta  de ferro em perfil metálico - 0,60x2,10m - padrão comercial</v>
          </cell>
          <cell r="C411" t="str">
            <v>un</v>
          </cell>
          <cell r="D411">
            <v>132.46690000000001</v>
          </cell>
        </row>
        <row r="412">
          <cell r="A412" t="str">
            <v>001.09.00780</v>
          </cell>
          <cell r="B412" t="str">
            <v>Fornecimento e Instalação de Porta de Ferro de Correr Em Perfil Metálico Tipo Mosaico Quadriculado, 4 Folhas, Dim. 2.00 x 2.13 Req. 13 Chapa 22 - Padrão Comercial</v>
          </cell>
          <cell r="C412" t="str">
            <v>m2</v>
          </cell>
          <cell r="D412">
            <v>241.42850000000001</v>
          </cell>
        </row>
        <row r="413">
          <cell r="A413" t="str">
            <v>001.09.00790</v>
          </cell>
          <cell r="B413" t="str">
            <v>Fornecimento e Instalação de Porta de ferro tipo veneziana - 0,80x2,10m - padrão comercial</v>
          </cell>
          <cell r="C413" t="str">
            <v>un</v>
          </cell>
          <cell r="D413">
            <v>132.46690000000001</v>
          </cell>
        </row>
        <row r="414">
          <cell r="A414" t="str">
            <v>001.09.00800</v>
          </cell>
          <cell r="B414" t="str">
            <v>Fornecimento e Instalação de Porta de ferro tipo veneziana - 0,70x2,10m - padrão comercial</v>
          </cell>
          <cell r="C414" t="str">
            <v>UN</v>
          </cell>
          <cell r="D414">
            <v>132.46690000000001</v>
          </cell>
        </row>
        <row r="415">
          <cell r="A415" t="str">
            <v>001.09.00805</v>
          </cell>
          <cell r="B415" t="str">
            <v>Fornecimento e Instalação de Porta de ferro tipo veneziana - 0,60x2,10m - padrão comercial</v>
          </cell>
          <cell r="C415" t="str">
            <v>un</v>
          </cell>
          <cell r="D415">
            <v>132.46690000000001</v>
          </cell>
        </row>
        <row r="416">
          <cell r="A416" t="str">
            <v>001.09.00820</v>
          </cell>
          <cell r="B416" t="str">
            <v>Fornecimento e Instalação de Janela de ferro em perfis metálicos - basculante com grade - padrão comercial</v>
          </cell>
          <cell r="C416" t="str">
            <v>M2</v>
          </cell>
          <cell r="D416">
            <v>229.27850000000001</v>
          </cell>
        </row>
        <row r="417">
          <cell r="A417" t="str">
            <v>001.09.00825</v>
          </cell>
          <cell r="B417" t="str">
            <v>Fornecimento e Instalação de Janela Tipo Vitro Basculante com Grade Xadrez 0.40 x 0.40 cm, batente e = 12 cm chapa 22 - Padrão Comercial</v>
          </cell>
          <cell r="C417" t="str">
            <v>m2</v>
          </cell>
          <cell r="D417">
            <v>166.47649999999999</v>
          </cell>
        </row>
        <row r="418">
          <cell r="A418" t="str">
            <v>001.09.00826</v>
          </cell>
          <cell r="B418" t="str">
            <v>Fornecimento e Instalação de Janela Tipo Vitro Basculante com Grade Xadrez 0.40 x 0.60 cm Batente e = 12 cm Chapa 22 - Padrão Comercial</v>
          </cell>
          <cell r="C418" t="str">
            <v>m2</v>
          </cell>
          <cell r="D418">
            <v>166.47649999999999</v>
          </cell>
        </row>
        <row r="419">
          <cell r="A419" t="str">
            <v>001.09.00830</v>
          </cell>
          <cell r="B419" t="str">
            <v>Fornecimento e Instalação de Janela Tipo Vitro Maxim-ar 1.00 x 0.60 m c/ Grade Xadrez, Batente E = 12 cm, Chapa 22  - Padrão Comercial</v>
          </cell>
          <cell r="C419" t="str">
            <v>m2</v>
          </cell>
          <cell r="D419">
            <v>214.70650000000001</v>
          </cell>
        </row>
        <row r="420">
          <cell r="A420" t="str">
            <v>001.09.00840</v>
          </cell>
          <cell r="B420" t="str">
            <v>Fornecimento e Instalação de Janela de ferro em perfis metálicos - de correr com grade  - padrão comercial</v>
          </cell>
          <cell r="C420" t="str">
            <v>m2</v>
          </cell>
          <cell r="D420">
            <v>157.06190000000001</v>
          </cell>
        </row>
        <row r="421">
          <cell r="A421" t="str">
            <v>001.09.00845</v>
          </cell>
          <cell r="B421" t="str">
            <v>Fornecimento e Instalação de Janela Tipo Vitro de Correr com Caixilho Fixo 1.20 x 1.00 m c/ Grade, Batente E = 12 cm, Chapa 22 4 Folhas - Padrão Comercial</v>
          </cell>
          <cell r="C421" t="str">
            <v>m2</v>
          </cell>
          <cell r="D421">
            <v>128.8065</v>
          </cell>
        </row>
        <row r="422">
          <cell r="A422" t="str">
            <v>001.09.00846</v>
          </cell>
          <cell r="B422" t="str">
            <v>Fornecimento e Instalação de Janela Tipo Vitro de Correr com Caixilho Fixo 1.50 x 1.00 m c/ Grade, Batente E = 12 cm, Chapa 22 4 Folhas - Padrão Comercial</v>
          </cell>
          <cell r="C422" t="str">
            <v>m2</v>
          </cell>
          <cell r="D422">
            <v>118.6765</v>
          </cell>
        </row>
        <row r="423">
          <cell r="A423" t="str">
            <v>001.09.00848</v>
          </cell>
          <cell r="B423" t="str">
            <v>Fornecimento e Instalação de Janela Tipo Vitro de Correr com Caixilho Fixo 2.00 x 1.00 m s/ Grade, Batente e= 12 cm Chapa 22, 4 Folhas - Padrão Comercial</v>
          </cell>
          <cell r="C423" t="str">
            <v>m2</v>
          </cell>
          <cell r="D423">
            <v>113.2265</v>
          </cell>
        </row>
        <row r="424">
          <cell r="A424" t="str">
            <v>001.09.00850</v>
          </cell>
          <cell r="B424" t="str">
            <v>Fornecimento e Instalação de Janela Tipo Vitro de Correr com Caixilho Fixo 1.50 x 1.20 m c/ Grade, Batente E = 12 cm, Chapa 22 4 Folhas - Padrão Comercial</v>
          </cell>
          <cell r="C424" t="str">
            <v>m2</v>
          </cell>
          <cell r="D424">
            <v>110.8265</v>
          </cell>
        </row>
        <row r="425">
          <cell r="A425" t="str">
            <v>001.09.00860</v>
          </cell>
          <cell r="B425" t="str">
            <v>Fornecimento e Instalação de Janela metálica tipo veneziana de correr com grade - padrão comercial</v>
          </cell>
          <cell r="C425" t="str">
            <v>m2</v>
          </cell>
          <cell r="D425">
            <v>157.06190000000001</v>
          </cell>
        </row>
        <row r="426">
          <cell r="A426" t="str">
            <v>001.09.00880</v>
          </cell>
          <cell r="B426" t="str">
            <v>Porta de madeira tipo solidor inclus. guarnições, batentes e dobradiças, (0.60 x 2.10 m)</v>
          </cell>
          <cell r="C426" t="str">
            <v>UN</v>
          </cell>
          <cell r="D426">
            <v>92.528000000000006</v>
          </cell>
        </row>
        <row r="427">
          <cell r="A427" t="str">
            <v>001.09.00900</v>
          </cell>
          <cell r="B427" t="str">
            <v>Porta de madeira tipo solidor inclus. guarnições, batentes e dobradiças, (0.70 x 2.10 m)</v>
          </cell>
          <cell r="C427" t="str">
            <v>UN</v>
          </cell>
          <cell r="D427">
            <v>93.096999999999994</v>
          </cell>
        </row>
        <row r="428">
          <cell r="A428" t="str">
            <v>001.09.00920</v>
          </cell>
          <cell r="B428" t="str">
            <v>Porta de madeira tipo solidor inclus. guarnições, batentes e dobradiças, (0.80 x 2.10 m)</v>
          </cell>
          <cell r="C428" t="str">
            <v>UN</v>
          </cell>
          <cell r="D428">
            <v>93.396000000000001</v>
          </cell>
        </row>
        <row r="429">
          <cell r="A429" t="str">
            <v>001.09.00940</v>
          </cell>
          <cell r="B429" t="str">
            <v>Porta de madeira tipo solidor inclus. guarnições, batentes e dobradiças, (0.90 x 2.10 m)</v>
          </cell>
          <cell r="C429" t="str">
            <v>un</v>
          </cell>
          <cell r="D429">
            <v>132.23500000000001</v>
          </cell>
        </row>
        <row r="430">
          <cell r="A430" t="str">
            <v>001.09.00960</v>
          </cell>
          <cell r="B430" t="str">
            <v>Porta de madeira tipo solidor inclus. guarnições, batentes e dobradiças, (0.60 x 1.80 m)</v>
          </cell>
          <cell r="C430" t="str">
            <v>UN</v>
          </cell>
          <cell r="D430">
            <v>82.01</v>
          </cell>
        </row>
        <row r="431">
          <cell r="A431" t="str">
            <v>001.09.00980</v>
          </cell>
          <cell r="B431" t="str">
            <v>Porta de madeira tipo solidor inclus. guarnições, batentes e dobradiças, (0.60 x 1.60 m)</v>
          </cell>
          <cell r="C431" t="str">
            <v>UN</v>
          </cell>
          <cell r="D431">
            <v>84.286000000000001</v>
          </cell>
        </row>
        <row r="432">
          <cell r="A432" t="str">
            <v>001.09.01000</v>
          </cell>
          <cell r="B432" t="str">
            <v>Porta de madeira tipo solidor inclus. guarnições, batentes e dobradiças, (1.00 x 2.00 m)</v>
          </cell>
          <cell r="C432" t="str">
            <v>UN</v>
          </cell>
          <cell r="D432">
            <v>142.804</v>
          </cell>
        </row>
        <row r="433">
          <cell r="A433" t="str">
            <v>001.09.01020</v>
          </cell>
          <cell r="B433" t="str">
            <v>Porta de madeira tipo solidor inclus. guarnições, batentes e dobradiças, (1.60 x 2.10 m)</v>
          </cell>
          <cell r="C433" t="str">
            <v>UN</v>
          </cell>
          <cell r="D433">
            <v>140.12</v>
          </cell>
        </row>
        <row r="434">
          <cell r="A434" t="str">
            <v>001.09.01040</v>
          </cell>
          <cell r="B434" t="str">
            <v>Porta de madeira tipo solidor inclus. guarnições, batentes e dobradiças, (0.60 x 0.90 m)</v>
          </cell>
          <cell r="C434" t="str">
            <v>UN</v>
          </cell>
          <cell r="D434">
            <v>78.450999999999993</v>
          </cell>
        </row>
        <row r="435">
          <cell r="A435" t="str">
            <v>001.09.01290</v>
          </cell>
          <cell r="B435" t="str">
            <v>Porta de madeira prensada, tipo solidor, revestida com fórmica branca, inclusive guarnições, ferragem e fechadura,  0.60 x 210 m</v>
          </cell>
          <cell r="C435" t="str">
            <v>un</v>
          </cell>
          <cell r="D435">
            <v>274.96550000000002</v>
          </cell>
        </row>
        <row r="436">
          <cell r="A436" t="str">
            <v>001.09.01291</v>
          </cell>
          <cell r="B436" t="str">
            <v>Porta de madeira prensada, tipo solidor, revestida com fórmica branca, inclusive guarnições, ferragem e fechadura,  0.70 x 210 m</v>
          </cell>
          <cell r="C436" t="str">
            <v>un</v>
          </cell>
          <cell r="D436">
            <v>298.34550000000002</v>
          </cell>
        </row>
        <row r="437">
          <cell r="A437" t="str">
            <v>001.09.01292</v>
          </cell>
          <cell r="B437" t="str">
            <v>Porta de madeira prensada, tipo solidor, revestida com fórmica branca, inclusive guarnições, ferragem e fechadura,  0.80 x 210 m</v>
          </cell>
          <cell r="C437" t="str">
            <v>un</v>
          </cell>
          <cell r="D437">
            <v>298.34550000000002</v>
          </cell>
        </row>
        <row r="438">
          <cell r="A438" t="str">
            <v>001.09.01293</v>
          </cell>
          <cell r="B438" t="str">
            <v>Porta de madeira prensada, tipo solidor, revestida com fórmica branca, inclusive guarnições, ferragem e fechadura,  0.90 x 210 m</v>
          </cell>
          <cell r="C438" t="str">
            <v>un</v>
          </cell>
          <cell r="D438">
            <v>313.34550000000002</v>
          </cell>
        </row>
        <row r="439">
          <cell r="A439" t="str">
            <v>001.09.01294</v>
          </cell>
          <cell r="B439" t="str">
            <v>Porta de madeira prensada, tipo solidor, revestida com fórmica branca, inclusive guarnições, ferragem e fechadura,  1,00 x 2,10 m</v>
          </cell>
          <cell r="C439" t="str">
            <v>un</v>
          </cell>
          <cell r="D439">
            <v>323.34550000000002</v>
          </cell>
        </row>
        <row r="440">
          <cell r="A440" t="str">
            <v>001.09.01295</v>
          </cell>
          <cell r="B440" t="str">
            <v>Porta de madeira prensada, tipo solidor, revestida com fórmica branca, inclusive guarnições, ferragem e fechadura,  1,10 x 2,10 m</v>
          </cell>
          <cell r="C440" t="str">
            <v>un</v>
          </cell>
          <cell r="D440">
            <v>338.34550000000002</v>
          </cell>
        </row>
        <row r="441">
          <cell r="A441" t="str">
            <v>001.09.01420</v>
          </cell>
          <cell r="B441" t="str">
            <v>Fechadura c/ chave central, maçaneta tipo copo, conjunto completo p/portas de entrada</v>
          </cell>
          <cell r="C441" t="str">
            <v>UN</v>
          </cell>
          <cell r="D441">
            <v>23.082000000000001</v>
          </cell>
        </row>
        <row r="442">
          <cell r="A442" t="str">
            <v>001.09.01440</v>
          </cell>
          <cell r="B442" t="str">
            <v>Fechadura c/ chave central, maçaneta tipo copo, conjunto completo p/portas de comunicacao</v>
          </cell>
          <cell r="C442" t="str">
            <v>UN</v>
          </cell>
          <cell r="D442">
            <v>18.922000000000001</v>
          </cell>
        </row>
        <row r="443">
          <cell r="A443" t="str">
            <v>001.09.01460</v>
          </cell>
          <cell r="B443" t="str">
            <v>Fechadura c/ chave central, maçaneta tipo copo, conjunto completo p/portas de banheiro</v>
          </cell>
          <cell r="C443" t="str">
            <v>UN</v>
          </cell>
          <cell r="D443">
            <v>18.922000000000001</v>
          </cell>
        </row>
        <row r="444">
          <cell r="A444" t="str">
            <v>001.09.01480</v>
          </cell>
          <cell r="B444" t="str">
            <v>Fechadura de embutir c/ cilindro lingueta de 2 voltas trinco de latão c/02 chaves p/ porta de entrada compl. c/ espelho e maçaneta, tipo leve</v>
          </cell>
          <cell r="C444" t="str">
            <v>UN</v>
          </cell>
          <cell r="D444">
            <v>65.081999999999994</v>
          </cell>
        </row>
        <row r="445">
          <cell r="A445" t="str">
            <v>001.09.01500</v>
          </cell>
          <cell r="B445" t="str">
            <v>Fechadura de embutir c/ cilindro lingueta de 2 voltas trinco de latão c/02 chaves p/ porta de entrada compl. c/ espelho e maçaneta, tipo reforçada</v>
          </cell>
          <cell r="C445" t="str">
            <v>UN</v>
          </cell>
          <cell r="D445">
            <v>40.182000000000002</v>
          </cell>
        </row>
        <row r="446">
          <cell r="A446" t="str">
            <v>001.09.01520</v>
          </cell>
          <cell r="B446" t="str">
            <v>Fechadura de embutir c/cilindro lingueta de 2 voltas trinco de latão c/02 chaves p/ portas inter. compl. c/ espelho e maçaneta, tipo leve</v>
          </cell>
          <cell r="C446" t="str">
            <v>UN</v>
          </cell>
          <cell r="D446">
            <v>30.082000000000001</v>
          </cell>
        </row>
        <row r="447">
          <cell r="A447" t="str">
            <v>001.09.01540</v>
          </cell>
          <cell r="B447" t="str">
            <v>Fechadura de embutir c/cilindro lingueta de 2 voltas trinco de latão c/02 chaves p/ portas inter. compl. c/ espelho e maçaneta, tipo reforçada</v>
          </cell>
          <cell r="C447" t="str">
            <v>UN</v>
          </cell>
          <cell r="D447">
            <v>32.582000000000001</v>
          </cell>
        </row>
        <row r="448">
          <cell r="A448" t="str">
            <v>001.09.01560</v>
          </cell>
          <cell r="B448" t="str">
            <v>Fechadura de sobrepor de cilindro de latão c/ lingueta de 02 voltas completas, tipo leve</v>
          </cell>
          <cell r="C448" t="str">
            <v>UN</v>
          </cell>
          <cell r="D448">
            <v>14.265499999999999</v>
          </cell>
        </row>
        <row r="449">
          <cell r="A449" t="str">
            <v>001.09.01580</v>
          </cell>
          <cell r="B449" t="str">
            <v>Fechadura de sobrepor de cilindro de latão c/ lingueta de 02 voltas completas, tipo reforçada</v>
          </cell>
          <cell r="C449" t="str">
            <v>UN</v>
          </cell>
          <cell r="D449">
            <v>43.5655</v>
          </cell>
        </row>
        <row r="450">
          <cell r="A450" t="str">
            <v>001.09.01600</v>
          </cell>
          <cell r="B450" t="str">
            <v>Fechadura de embutir p/ banheiro c/ chaves de emergência tipo blim blim, tipo leve</v>
          </cell>
          <cell r="C450" t="str">
            <v>UN</v>
          </cell>
          <cell r="D450">
            <v>28.582000000000001</v>
          </cell>
        </row>
        <row r="451">
          <cell r="A451" t="str">
            <v>001.09.01620</v>
          </cell>
          <cell r="B451" t="str">
            <v>Fechadura de embutir p/ banheiro c/ chaves de emergência tipo blim blim, tipo reforçada</v>
          </cell>
          <cell r="C451" t="str">
            <v>UN</v>
          </cell>
          <cell r="D451">
            <v>28.582000000000001</v>
          </cell>
        </row>
        <row r="452">
          <cell r="A452" t="str">
            <v>001.09.01640</v>
          </cell>
          <cell r="B452" t="str">
            <v>Fechaduras p/portas ou grades de enrolar de cilindro c/2 chaves completa</v>
          </cell>
          <cell r="C452" t="str">
            <v>UN</v>
          </cell>
          <cell r="D452">
            <v>28.165500000000002</v>
          </cell>
        </row>
        <row r="453">
          <cell r="A453" t="str">
            <v>001.09.01660</v>
          </cell>
          <cell r="B453" t="str">
            <v>Fechadura p/porta de correr completa</v>
          </cell>
          <cell r="C453" t="str">
            <v>UN</v>
          </cell>
          <cell r="D453">
            <v>35.332000000000001</v>
          </cell>
        </row>
        <row r="454">
          <cell r="A454" t="str">
            <v>001.09.01680</v>
          </cell>
          <cell r="B454" t="str">
            <v>Fechadura p/portao de ferro de madeira completa</v>
          </cell>
          <cell r="C454" t="str">
            <v>UN</v>
          </cell>
          <cell r="D454">
            <v>45.082000000000001</v>
          </cell>
        </row>
        <row r="455">
          <cell r="A455" t="str">
            <v>001.09.01700</v>
          </cell>
          <cell r="B455" t="str">
            <v>Cremona de latão estampado e niquelado, tipo leve</v>
          </cell>
          <cell r="C455" t="str">
            <v>UN</v>
          </cell>
          <cell r="D455">
            <v>17.748200000000001</v>
          </cell>
        </row>
        <row r="456">
          <cell r="A456" t="str">
            <v>001.09.01720</v>
          </cell>
          <cell r="B456" t="str">
            <v>Cremona de latão estampado e niquelado, tipo reforçado</v>
          </cell>
          <cell r="C456" t="str">
            <v>UN</v>
          </cell>
          <cell r="D456">
            <v>18.020700000000001</v>
          </cell>
        </row>
        <row r="457">
          <cell r="A457" t="str">
            <v>001.09.01760</v>
          </cell>
          <cell r="B457" t="str">
            <v>Cremona de latão fundido e niquelado,tipo leve</v>
          </cell>
          <cell r="C457" t="str">
            <v>UN</v>
          </cell>
          <cell r="D457">
            <v>14.5207</v>
          </cell>
        </row>
        <row r="458">
          <cell r="A458" t="str">
            <v>001.09.01780</v>
          </cell>
          <cell r="B458" t="str">
            <v>Cremona de latão fundido e niquelado,tipo reforçado</v>
          </cell>
          <cell r="C458" t="str">
            <v>UN</v>
          </cell>
          <cell r="D458">
            <v>14.5207</v>
          </cell>
        </row>
        <row r="459">
          <cell r="A459" t="str">
            <v>001.09.01800</v>
          </cell>
          <cell r="B459" t="str">
            <v>Vara p/cremona de ferro</v>
          </cell>
          <cell r="C459" t="str">
            <v>ML</v>
          </cell>
          <cell r="D459">
            <v>10.5207</v>
          </cell>
        </row>
        <row r="460">
          <cell r="A460" t="str">
            <v>001.09.01820</v>
          </cell>
          <cell r="B460" t="str">
            <v>Targeta livre ocupado</v>
          </cell>
          <cell r="C460" t="str">
            <v>UN</v>
          </cell>
          <cell r="D460">
            <v>17.5411</v>
          </cell>
        </row>
        <row r="461">
          <cell r="A461" t="str">
            <v>001.09.01840</v>
          </cell>
          <cell r="B461" t="str">
            <v>Fechos chatos reforçados</v>
          </cell>
          <cell r="C461" t="str">
            <v>UN</v>
          </cell>
          <cell r="D461">
            <v>6.2164999999999999</v>
          </cell>
        </row>
        <row r="462">
          <cell r="A462" t="str">
            <v>001.09.01860</v>
          </cell>
          <cell r="B462" t="str">
            <v>Borboletas</v>
          </cell>
          <cell r="C462" t="str">
            <v>UN</v>
          </cell>
          <cell r="D462">
            <v>2.3380000000000001</v>
          </cell>
        </row>
        <row r="463">
          <cell r="A463" t="str">
            <v>001.09.01880</v>
          </cell>
          <cell r="B463" t="str">
            <v>Dobradiças comuns p/portas 3.5 pol</v>
          </cell>
          <cell r="C463" t="str">
            <v>UN</v>
          </cell>
          <cell r="D463">
            <v>5.5529000000000002</v>
          </cell>
        </row>
        <row r="464">
          <cell r="A464" t="str">
            <v>001.09.01920</v>
          </cell>
          <cell r="B464" t="str">
            <v>Dobradiça cabeça de bola de ferro 3.5 pol,tipo leve</v>
          </cell>
          <cell r="C464" t="str">
            <v>UN</v>
          </cell>
          <cell r="D464">
            <v>5.5328999999999997</v>
          </cell>
        </row>
        <row r="465">
          <cell r="A465" t="str">
            <v>001.09.01940</v>
          </cell>
          <cell r="B465" t="str">
            <v>Dobradiça cabeça de bola de ferro 3.5 pol,tipo reforçado</v>
          </cell>
          <cell r="C465" t="str">
            <v>UN</v>
          </cell>
          <cell r="D465">
            <v>5.8829000000000002</v>
          </cell>
        </row>
        <row r="466">
          <cell r="A466" t="str">
            <v>001.09.01960</v>
          </cell>
          <cell r="B466" t="str">
            <v>Conchas p/janelas de correr</v>
          </cell>
          <cell r="C466" t="str">
            <v>UN</v>
          </cell>
          <cell r="D466">
            <v>3.6164999999999998</v>
          </cell>
        </row>
        <row r="467">
          <cell r="A467" t="str">
            <v>001.09.01980</v>
          </cell>
          <cell r="B467" t="str">
            <v>Fixadores p/portas</v>
          </cell>
          <cell r="C467" t="str">
            <v>UN</v>
          </cell>
          <cell r="D467">
            <v>7.6128999999999998</v>
          </cell>
        </row>
        <row r="468">
          <cell r="A468" t="str">
            <v>001.09.02000</v>
          </cell>
          <cell r="B468" t="str">
            <v>Porta de alumínio tipo veneziana de abrir (01 ou 02 folhas)</v>
          </cell>
          <cell r="C468" t="str">
            <v>M2</v>
          </cell>
          <cell r="D468">
            <v>354.12560000000002</v>
          </cell>
        </row>
        <row r="469">
          <cell r="A469" t="str">
            <v>001.09.02020</v>
          </cell>
          <cell r="B469" t="str">
            <v>Porta de alumínio tipo de abrir - para vidro</v>
          </cell>
          <cell r="C469" t="str">
            <v>M2</v>
          </cell>
          <cell r="D469">
            <v>258.90640000000002</v>
          </cell>
        </row>
        <row r="470">
          <cell r="A470" t="str">
            <v>001.09.02040</v>
          </cell>
          <cell r="B470" t="str">
            <v>Porta de alumínio tipo de correr (01 ou 02 folhas) - para vidro</v>
          </cell>
          <cell r="C470" t="str">
            <v>M2</v>
          </cell>
          <cell r="D470">
            <v>278.17559999999997</v>
          </cell>
        </row>
        <row r="471">
          <cell r="A471" t="str">
            <v>001.09.02060</v>
          </cell>
          <cell r="B471" t="str">
            <v>Porta de alumínio tipo de abrir em chapa de alumínio</v>
          </cell>
          <cell r="C471" t="str">
            <v>M2</v>
          </cell>
          <cell r="D471">
            <v>278.17559999999997</v>
          </cell>
        </row>
        <row r="472">
          <cell r="A472" t="str">
            <v>001.09.02080</v>
          </cell>
          <cell r="B472" t="str">
            <v>Grades de proteção - perfil 2x1cm - anodizado na cor natural</v>
          </cell>
          <cell r="C472" t="str">
            <v>M2</v>
          </cell>
          <cell r="D472">
            <v>139.6173</v>
          </cell>
        </row>
        <row r="473">
          <cell r="A473" t="str">
            <v>001.09.02100</v>
          </cell>
          <cell r="B473" t="str">
            <v>Peitoril de alumínio h=1,00m</v>
          </cell>
          <cell r="C473" t="str">
            <v>ML</v>
          </cell>
          <cell r="D473">
            <v>84.278499999999994</v>
          </cell>
        </row>
        <row r="474">
          <cell r="A474" t="str">
            <v>001.09.02120</v>
          </cell>
          <cell r="B474" t="str">
            <v>Corrimão de alumínio h=0,85m</v>
          </cell>
          <cell r="C474" t="str">
            <v>ML</v>
          </cell>
          <cell r="D474">
            <v>54.278500000000001</v>
          </cell>
        </row>
        <row r="475">
          <cell r="A475" t="str">
            <v>001.09.02140</v>
          </cell>
          <cell r="B475" t="str">
            <v>Guarda corpo de alumínio anodizado h=1,00 m</v>
          </cell>
          <cell r="C475" t="str">
            <v>ML</v>
          </cell>
          <cell r="D475">
            <v>84.278499999999994</v>
          </cell>
        </row>
        <row r="476">
          <cell r="A476" t="str">
            <v>001.09.02160</v>
          </cell>
          <cell r="B476" t="str">
            <v>Janela de alumínio tipo basculante</v>
          </cell>
          <cell r="C476" t="str">
            <v>M2</v>
          </cell>
          <cell r="D476">
            <v>308.45949999999999</v>
          </cell>
        </row>
        <row r="477">
          <cell r="A477" t="str">
            <v>001.09.02180</v>
          </cell>
          <cell r="B477" t="str">
            <v>Janela de alumínio tipo de correr - para vidro</v>
          </cell>
          <cell r="C477" t="str">
            <v>M2</v>
          </cell>
          <cell r="D477">
            <v>243.9076</v>
          </cell>
        </row>
        <row r="478">
          <cell r="A478" t="str">
            <v>001.09.02200</v>
          </cell>
          <cell r="B478" t="str">
            <v>Janela de alumínio tipo de abrir - para vidro</v>
          </cell>
          <cell r="C478" t="str">
            <v>M2</v>
          </cell>
          <cell r="D478">
            <v>238.45949999999999</v>
          </cell>
        </row>
        <row r="479">
          <cell r="A479" t="str">
            <v>001.09.02220</v>
          </cell>
          <cell r="B479" t="str">
            <v>Janela de alumínio tipo maxi-air - para vidro</v>
          </cell>
          <cell r="C479" t="str">
            <v>M2</v>
          </cell>
          <cell r="D479">
            <v>252.45949999999999</v>
          </cell>
        </row>
        <row r="480">
          <cell r="A480" t="str">
            <v>001.09.02240</v>
          </cell>
          <cell r="B480" t="str">
            <v>Janela de alumínio tipo veneziana</v>
          </cell>
          <cell r="C480" t="str">
            <v>M2</v>
          </cell>
          <cell r="D480">
            <v>288.45949999999999</v>
          </cell>
        </row>
        <row r="481">
          <cell r="A481" t="str">
            <v>001.09.02260</v>
          </cell>
          <cell r="B481" t="str">
            <v>Janela tipo maximar em madeira p/ vidro, inclusive ferragens e ferro de alavanca</v>
          </cell>
          <cell r="C481" t="str">
            <v>M2</v>
          </cell>
          <cell r="D481">
            <v>119.56699999999999</v>
          </cell>
        </row>
        <row r="482">
          <cell r="A482" t="str">
            <v>001.09.02280</v>
          </cell>
          <cell r="B482" t="str">
            <v>Janela de abrir em madeira c/ veneziana p/ vidro, inclusive ferragens</v>
          </cell>
          <cell r="C482" t="str">
            <v>M2</v>
          </cell>
          <cell r="D482">
            <v>167.88749999999999</v>
          </cell>
        </row>
        <row r="483">
          <cell r="A483" t="str">
            <v>001.09.02300</v>
          </cell>
          <cell r="B483" t="str">
            <v>Tela metálica tipo mosquiteiro fixado em ferro cantoneira de abas iguais de 1/2""""x1/8""""</v>
          </cell>
          <cell r="C483" t="str">
            <v>M2</v>
          </cell>
          <cell r="D483">
            <v>54.989100000000001</v>
          </cell>
        </row>
        <row r="484">
          <cell r="A484" t="str">
            <v>001.09.02320</v>
          </cell>
          <cell r="B484" t="str">
            <v>Tela metálica tipo mosquiteiro fixado em ferro cantoneira de abas iguais de 1""""x3/16""""</v>
          </cell>
          <cell r="C484" t="str">
            <v>M2</v>
          </cell>
          <cell r="D484">
            <v>81.089100000000002</v>
          </cell>
        </row>
        <row r="485">
          <cell r="A485" t="str">
            <v>001.09.02325</v>
          </cell>
          <cell r="B485" t="str">
            <v>Fornecimento e Instalação de Chapa de Ferro Preta Lisa e= 3 mm Conf. Det. 26 A SEJUSP</v>
          </cell>
          <cell r="C485" t="str">
            <v>m2</v>
          </cell>
          <cell r="D485">
            <v>131.60290000000001</v>
          </cell>
        </row>
        <row r="486">
          <cell r="A486" t="str">
            <v>001.09.02327</v>
          </cell>
          <cell r="B486" t="str">
            <v>Fornecimento e Instalação de Chapa de Ferro Preta Lisa e= 8 mm Conf. Det. 26 C SEJUSP</v>
          </cell>
          <cell r="C486" t="str">
            <v>m2</v>
          </cell>
          <cell r="D486">
            <v>359.7022</v>
          </cell>
        </row>
        <row r="487">
          <cell r="A487" t="str">
            <v>001.09.02330</v>
          </cell>
          <cell r="B487" t="str">
            <v>Fornecimento e Instalação de Porta Para Cadeia ou Presídio 0.80 x 2.10 em grade 7/8"" e barra chata 1 1/2"" x 5/16"" Conf. Det. 05 SINFRA</v>
          </cell>
          <cell r="C487" t="str">
            <v>m2</v>
          </cell>
          <cell r="D487">
            <v>248.03020000000001</v>
          </cell>
        </row>
        <row r="488">
          <cell r="A488" t="str">
            <v>001.09.02335</v>
          </cell>
          <cell r="B488" t="str">
            <v>Fornecimento e Instalação de Porta Metálica C/ Passa Prato Conf. Det. 05 SEJUSP</v>
          </cell>
          <cell r="C488" t="str">
            <v>m2</v>
          </cell>
          <cell r="D488">
            <v>398.73779999999999</v>
          </cell>
        </row>
        <row r="489">
          <cell r="A489" t="str">
            <v>001.09.02336</v>
          </cell>
          <cell r="B489" t="str">
            <v>Fornecimento e Instalação de Porta Metálica S/ Passa Prato Conf. Det. 05 A SEJUSP</v>
          </cell>
          <cell r="C489" t="str">
            <v>m2</v>
          </cell>
          <cell r="D489">
            <v>320.18680000000001</v>
          </cell>
        </row>
        <row r="490">
          <cell r="A490" t="str">
            <v>001.09.02337</v>
          </cell>
          <cell r="B490" t="str">
            <v>Fornecimento e Instalação de Porta Metálica C/ Chapa Metálica Sobre Toda a Porta Conf. Det. 05 B  SEJUSP</v>
          </cell>
          <cell r="C490" t="str">
            <v>m2</v>
          </cell>
          <cell r="D490">
            <v>472.03629999999998</v>
          </cell>
        </row>
        <row r="491">
          <cell r="A491" t="str">
            <v>001.09.02338</v>
          </cell>
          <cell r="B491" t="str">
            <v>Fornecimento e Instalação de Conjunto de Grade Conf. Det. 08 SEJUSP</v>
          </cell>
          <cell r="C491" t="str">
            <v>m2</v>
          </cell>
          <cell r="D491">
            <v>135.52539999999999</v>
          </cell>
        </row>
        <row r="492">
          <cell r="A492" t="str">
            <v>001.09.02340</v>
          </cell>
          <cell r="B492" t="str">
            <v>Fornecimento e Instalação de Grade Metálica Conf. Det. 09 A SEJUSP</v>
          </cell>
          <cell r="C492" t="str">
            <v>m2</v>
          </cell>
          <cell r="D492">
            <v>217.46260000000001</v>
          </cell>
        </row>
        <row r="493">
          <cell r="A493" t="str">
            <v>001.09.02345</v>
          </cell>
          <cell r="B493" t="str">
            <v>Fornecimento e Instalação de Porta Metálica C/ Chapa Metálica Sobre Toda a Porta Conf. Det. 23  SEJUSP</v>
          </cell>
          <cell r="C493" t="str">
            <v>m2</v>
          </cell>
          <cell r="D493">
            <v>423.43400000000003</v>
          </cell>
        </row>
        <row r="494">
          <cell r="A494" t="str">
            <v>001.09.02346</v>
          </cell>
          <cell r="B494" t="str">
            <v>Fornecimento e Instalação de Porta Metálica S/ Chapa Metálica Conf. Det. 23 A  SEJUSP</v>
          </cell>
          <cell r="C494" t="str">
            <v>m2</v>
          </cell>
          <cell r="D494">
            <v>334.73</v>
          </cell>
        </row>
        <row r="495">
          <cell r="A495" t="str">
            <v>001.09.02350</v>
          </cell>
          <cell r="B495" t="str">
            <v>Fornecimento e Instalação de Visor Conf. Det. 30 SEJUSP</v>
          </cell>
          <cell r="C495" t="str">
            <v>un</v>
          </cell>
          <cell r="D495">
            <v>217.1936</v>
          </cell>
        </row>
        <row r="496">
          <cell r="A496" t="str">
            <v>001.09.02360</v>
          </cell>
          <cell r="B496" t="str">
            <v>Fornecimento e Instalação de Tranca Tipo Comum Conf. Det. 41 SEJUSP</v>
          </cell>
          <cell r="C496" t="str">
            <v>un</v>
          </cell>
          <cell r="D496">
            <v>127.92059999999999</v>
          </cell>
        </row>
        <row r="497">
          <cell r="A497" t="str">
            <v>001.09.02365</v>
          </cell>
          <cell r="B497" t="str">
            <v>Fornecimento e Instalação de Grade Metálica Conf. Det. 45 B SEJUSP</v>
          </cell>
          <cell r="C497" t="str">
            <v>m2</v>
          </cell>
          <cell r="D497">
            <v>279.6472</v>
          </cell>
        </row>
        <row r="498">
          <cell r="A498" t="str">
            <v>001.09.02370</v>
          </cell>
          <cell r="B498" t="str">
            <v>Batente de madeira 15 x 15 cm para porta e janela</v>
          </cell>
          <cell r="C498" t="str">
            <v>m</v>
          </cell>
          <cell r="D498">
            <v>19.447600000000001</v>
          </cell>
        </row>
        <row r="499">
          <cell r="A499" t="str">
            <v>001.09.02380</v>
          </cell>
          <cell r="B499" t="str">
            <v>Batente de madeira 3,5 x 14,5 cm para portas e janelas</v>
          </cell>
          <cell r="C499" t="str">
            <v>M</v>
          </cell>
          <cell r="D499">
            <v>7.8464</v>
          </cell>
        </row>
        <row r="500">
          <cell r="A500" t="str">
            <v>001.09.02400</v>
          </cell>
          <cell r="B500" t="str">
            <v>Reparo em esquadria - substituição de folhas de porta/janelas de madeira tipo almofadada</v>
          </cell>
          <cell r="C500" t="str">
            <v>M2</v>
          </cell>
          <cell r="D500">
            <v>42.723199999999999</v>
          </cell>
        </row>
        <row r="501">
          <cell r="A501" t="str">
            <v>001.09.02420</v>
          </cell>
          <cell r="B501" t="str">
            <v>Reparo em esquadria - substituição de batente de madeira</v>
          </cell>
          <cell r="C501" t="str">
            <v>M</v>
          </cell>
          <cell r="D501">
            <v>17.8034</v>
          </cell>
        </row>
        <row r="502">
          <cell r="A502" t="str">
            <v>001.09.02440</v>
          </cell>
          <cell r="B502" t="str">
            <v>Reparo em esquadria - substituição de folha de porta de madeira tipo solidor, inclusive dobradiças, -(0,60x1,80)m</v>
          </cell>
          <cell r="C502" t="str">
            <v>UN</v>
          </cell>
          <cell r="D502">
            <v>51.058700000000002</v>
          </cell>
        </row>
        <row r="503">
          <cell r="A503" t="str">
            <v>001.09.02460</v>
          </cell>
          <cell r="B503" t="str">
            <v>Reparo em esquadria - substituição de folha de porta de madeira tipo solidor, inclusive dobradiças, -(0,60x2,10)m</v>
          </cell>
          <cell r="C503" t="str">
            <v>UN</v>
          </cell>
          <cell r="D503">
            <v>54.748699999999999</v>
          </cell>
        </row>
        <row r="504">
          <cell r="A504" t="str">
            <v>001.09.02480</v>
          </cell>
          <cell r="B504" t="str">
            <v>Reparo em esquadria - substituição de folha de porta de madeira tipo solidor, inclusive dobradiças, -(0,70x2,10)m</v>
          </cell>
          <cell r="C504" t="str">
            <v>UN</v>
          </cell>
          <cell r="D504">
            <v>54.748699999999999</v>
          </cell>
        </row>
        <row r="505">
          <cell r="A505" t="str">
            <v>001.09.02500</v>
          </cell>
          <cell r="B505" t="str">
            <v>Reparo em esquadria - substituição de folha de porta de madeira tipo solidor, inclusive dobradiças, -(0,80x2,10)m</v>
          </cell>
          <cell r="C505" t="str">
            <v>UN</v>
          </cell>
          <cell r="D505">
            <v>54.748699999999999</v>
          </cell>
        </row>
        <row r="506">
          <cell r="A506" t="str">
            <v>001.09.02520</v>
          </cell>
          <cell r="B506" t="str">
            <v>Reparo em esquadria - substituição de folha de porta de madeira tipo solidor, inclusive dobradiças, -(0,90x2,10)m</v>
          </cell>
          <cell r="C506" t="str">
            <v>UN</v>
          </cell>
          <cell r="D506">
            <v>92.748699999999999</v>
          </cell>
        </row>
        <row r="507">
          <cell r="A507" t="str">
            <v>001.09.02540</v>
          </cell>
          <cell r="B507" t="str">
            <v>Reparo em esquadria - substituição de folha de madeira almofadada, inclusive dobradiças-(0,60x2,10)m</v>
          </cell>
          <cell r="C507" t="str">
            <v>UN</v>
          </cell>
          <cell r="D507">
            <v>73.748699999999999</v>
          </cell>
        </row>
        <row r="508">
          <cell r="A508" t="str">
            <v>001.09.02560</v>
          </cell>
          <cell r="B508" t="str">
            <v>Reparo em esquadria - substituição de folha de madeira almofadada, inclusive dobradiças-(0,70x2,10)m</v>
          </cell>
          <cell r="C508" t="str">
            <v>UN</v>
          </cell>
          <cell r="D508">
            <v>73.748699999999999</v>
          </cell>
        </row>
        <row r="509">
          <cell r="A509" t="str">
            <v>001.09.02580</v>
          </cell>
          <cell r="B509" t="str">
            <v>Reparo em esquadria - substituição de folha de madeira almofadada, inclusive dobradiças-(0,80x2,10)m</v>
          </cell>
          <cell r="C509" t="str">
            <v>UN</v>
          </cell>
          <cell r="D509">
            <v>73.748699999999999</v>
          </cell>
        </row>
        <row r="510">
          <cell r="A510" t="str">
            <v>001.09.02600</v>
          </cell>
          <cell r="B510" t="str">
            <v>Reparo em esquadria - substituição de folha de madeira almofadada, inclusive dobradiças-(0,90x2,10)m</v>
          </cell>
          <cell r="C510" t="str">
            <v>UN</v>
          </cell>
          <cell r="D510">
            <v>87.748699999999999</v>
          </cell>
        </row>
        <row r="511">
          <cell r="A511" t="str">
            <v>001.09.02620</v>
          </cell>
          <cell r="B511" t="str">
            <v>Reparo em esquadria - substituição de batente de peroba, inclusive guarnições -vão de (0,60x2,10)m</v>
          </cell>
          <cell r="C511" t="str">
            <v>JG</v>
          </cell>
          <cell r="D511">
            <v>97.961699999999993</v>
          </cell>
        </row>
        <row r="512">
          <cell r="A512" t="str">
            <v>001.09.02640</v>
          </cell>
          <cell r="B512" t="str">
            <v>Reparo em esquadria - substituição de batente de peroba, inclusive guarnições -vão de (0,70x2,10)m</v>
          </cell>
          <cell r="C512" t="str">
            <v>JG</v>
          </cell>
          <cell r="D512">
            <v>96.615499999999997</v>
          </cell>
        </row>
        <row r="513">
          <cell r="A513" t="str">
            <v>001.09.02660</v>
          </cell>
          <cell r="B513" t="str">
            <v>Reparo em esquadria - substituição de batente de peroba, inclusive guarnições -vão de (0,80x2,10)m</v>
          </cell>
          <cell r="C513" t="str">
            <v>JG</v>
          </cell>
          <cell r="D513">
            <v>104.94970000000001</v>
          </cell>
        </row>
        <row r="514">
          <cell r="A514" t="str">
            <v>001.09.02800</v>
          </cell>
          <cell r="B514" t="str">
            <v>Reparo em Grades e Portões - substituição de ferro CA 25 1/2""</v>
          </cell>
          <cell r="C514" t="str">
            <v>ml</v>
          </cell>
          <cell r="D514">
            <v>4.2268999999999997</v>
          </cell>
        </row>
        <row r="515">
          <cell r="A515" t="str">
            <v>001.09.02820</v>
          </cell>
          <cell r="B515" t="str">
            <v>Reparo em Grades e Portões - substituição de ferro CA 25 7/8""</v>
          </cell>
          <cell r="C515" t="str">
            <v>ml</v>
          </cell>
          <cell r="D515">
            <v>15.4109</v>
          </cell>
        </row>
        <row r="516">
          <cell r="A516" t="str">
            <v>001.09.02840</v>
          </cell>
          <cell r="B516" t="str">
            <v>Reparo em Alambrados e Portões - substituição de tubo de ferro em chapa preta diam.2"" chapa 13</v>
          </cell>
          <cell r="C516" t="str">
            <v>ml</v>
          </cell>
          <cell r="D516">
            <v>16.568999999999999</v>
          </cell>
        </row>
        <row r="517">
          <cell r="A517" t="str">
            <v>001.09.02860</v>
          </cell>
          <cell r="B517" t="str">
            <v>Reparo em Alambrados e Portões - substituição de tela de alambrado galvanizado malha 2"" fio dw12</v>
          </cell>
          <cell r="C517" t="str">
            <v>m2</v>
          </cell>
          <cell r="D517">
            <v>12.7662</v>
          </cell>
        </row>
        <row r="518">
          <cell r="A518" t="str">
            <v>001.10</v>
          </cell>
          <cell r="B518" t="str">
            <v>REVESTIMENTO</v>
          </cell>
          <cell r="D518">
            <v>338.73790000000002</v>
          </cell>
        </row>
        <row r="519">
          <cell r="A519" t="str">
            <v>001.10.00020</v>
          </cell>
          <cell r="B519" t="str">
            <v>Chapisco de aderência c/argamassa de cimento e areia traço 1:3 e= 5 mm</v>
          </cell>
          <cell r="C519" t="str">
            <v>m2</v>
          </cell>
          <cell r="D519">
            <v>2.0093999999999999</v>
          </cell>
        </row>
        <row r="520">
          <cell r="A520" t="str">
            <v>001.10.00040</v>
          </cell>
          <cell r="B520" t="str">
            <v>Chapisco de acab.c/argam.de cimento e pedrisco traço 1:4  e= 7 mm</v>
          </cell>
          <cell r="C520" t="str">
            <v>m2</v>
          </cell>
          <cell r="D520">
            <v>2.9918999999999998</v>
          </cell>
        </row>
        <row r="521">
          <cell r="A521" t="str">
            <v>001.10.00080</v>
          </cell>
          <cell r="B521" t="str">
            <v>Emboço c/argamassa mista 1:4 c/100 kg de cimento</v>
          </cell>
          <cell r="C521" t="str">
            <v>M2</v>
          </cell>
          <cell r="D521">
            <v>6.4263000000000003</v>
          </cell>
        </row>
        <row r="522">
          <cell r="A522" t="str">
            <v>001.10.00100</v>
          </cell>
          <cell r="B522" t="str">
            <v>Reboco paulista usando argamassa mista de cimento cal e areia no traço 1:2:8 com 20 mm de espessura</v>
          </cell>
          <cell r="C522" t="str">
            <v>m2</v>
          </cell>
          <cell r="D522">
            <v>8.7628000000000004</v>
          </cell>
        </row>
        <row r="523">
          <cell r="A523" t="str">
            <v>001.10.00110</v>
          </cell>
          <cell r="B523" t="str">
            <v>Reboco paulista usando argamassa mista de cimento cal e areia no traço 1:2:9 com 20 mm de espessura</v>
          </cell>
          <cell r="C523" t="str">
            <v>m2</v>
          </cell>
          <cell r="D523">
            <v>8.5763999999999996</v>
          </cell>
        </row>
        <row r="524">
          <cell r="A524" t="str">
            <v>001.10.00120</v>
          </cell>
          <cell r="B524" t="str">
            <v>Reboco c/ argamassa de cal em pasta e areia fina peneirada no traço 1:2 (espessura 0.5 cm)</v>
          </cell>
          <cell r="C524" t="str">
            <v>m2</v>
          </cell>
          <cell r="D524">
            <v>3.6825999999999999</v>
          </cell>
        </row>
        <row r="525">
          <cell r="A525" t="str">
            <v>001.10.00170</v>
          </cell>
          <cell r="B525" t="str">
            <v>Revestimento c/ argamassa de barita e = 1O mm</v>
          </cell>
          <cell r="C525" t="str">
            <v>m2</v>
          </cell>
          <cell r="D525">
            <v>42.437600000000003</v>
          </cell>
        </row>
        <row r="526">
          <cell r="A526" t="str">
            <v>001.10.00180</v>
          </cell>
          <cell r="B526" t="str">
            <v>Reboco barra lisa com argamassa de cimento e areia 1:1.5 com impermeabilizante inclusive emboço de cimento e areia 1:4</v>
          </cell>
          <cell r="C526" t="str">
            <v>M2</v>
          </cell>
          <cell r="D526">
            <v>17.7288</v>
          </cell>
        </row>
        <row r="527">
          <cell r="A527" t="str">
            <v>001.10.00200</v>
          </cell>
          <cell r="B527" t="str">
            <v>Barra lisa c/ acabamento em nata de cimento comum c/ desempenadeira de aço sobre emboço de cimento e areia 1:4</v>
          </cell>
          <cell r="C527" t="str">
            <v>m2</v>
          </cell>
          <cell r="D527">
            <v>12.224500000000001</v>
          </cell>
        </row>
        <row r="528">
          <cell r="A528" t="str">
            <v>001.10.00220</v>
          </cell>
          <cell r="B528" t="str">
            <v>Barra lisa c/ acabamento em nata de cimento comum c/ desempenadeira de aço sobre emboço de cimento e areia 1:4:8</v>
          </cell>
          <cell r="C528" t="str">
            <v>m2</v>
          </cell>
          <cell r="D528">
            <v>11.780900000000001</v>
          </cell>
        </row>
        <row r="529">
          <cell r="A529" t="str">
            <v>001.10.00240</v>
          </cell>
          <cell r="B529" t="str">
            <v>Barra lisa c/ acabamento em nata de cimento branco c/ desempenadeira de aço sobre emboço de cimento e areia 1:4</v>
          </cell>
          <cell r="C529" t="str">
            <v>m2</v>
          </cell>
          <cell r="D529">
            <v>14.252700000000001</v>
          </cell>
        </row>
        <row r="530">
          <cell r="A530" t="str">
            <v>001.10.00260</v>
          </cell>
          <cell r="B530" t="str">
            <v>Barra lisa c/ acabamento em nata de cimento comum c/ desempenadeira de aço sobre emboço de cimento e areia 1:4:8</v>
          </cell>
          <cell r="C530" t="str">
            <v>m2</v>
          </cell>
          <cell r="D530">
            <v>11.780900000000001</v>
          </cell>
        </row>
        <row r="531">
          <cell r="A531" t="str">
            <v>001.10.00280</v>
          </cell>
          <cell r="B531" t="str">
            <v>Revestimento com azulejo branco (dimensão mínima 150x150 mm, espessura mínima 4 mm) empregando argamassa pré fabricada de cimento colante (a prumo ), incl rejuntamento</v>
          </cell>
          <cell r="C531" t="str">
            <v>m2</v>
          </cell>
          <cell r="D531">
            <v>22.8066</v>
          </cell>
        </row>
        <row r="532">
          <cell r="A532" t="str">
            <v>001.10.00300</v>
          </cell>
          <cell r="B532" t="str">
            <v>Revestimento com azulejo decorado (dimensão mínima 150x150 mm, espessura mínima 4 mm) empregando argamassa pré fabricada de cimento colante (a prumo ), incl rejuntamento</v>
          </cell>
          <cell r="C532" t="str">
            <v>m2</v>
          </cell>
          <cell r="D532">
            <v>20.023599999999998</v>
          </cell>
        </row>
        <row r="533">
          <cell r="A533" t="str">
            <v>001.10.00320</v>
          </cell>
          <cell r="B533" t="str">
            <v>Revestimento Com Piso Parede (dimensão mínima 300x300 mm, espessura mínima 6 mm) Empregando Argamassa Pré Fabricada de Cimento Colante, incl Rejuntamento</v>
          </cell>
          <cell r="C533" t="str">
            <v>m2</v>
          </cell>
          <cell r="D533">
            <v>20.021599999999999</v>
          </cell>
        </row>
        <row r="534">
          <cell r="A534" t="str">
            <v>001.10.00330</v>
          </cell>
          <cell r="B534" t="str">
            <v>Fornecimento e Assentamento de Pastilha de Porcelana (dimensão mínima 100x100 mm, espessura mínima 8 mm), Assentada Com Argamassa Pré- Fabricada de Cimento Colante, Incl. Rejuntamento</v>
          </cell>
          <cell r="C534" t="str">
            <v>m2</v>
          </cell>
          <cell r="D534">
            <v>47.212600000000002</v>
          </cell>
        </row>
        <row r="535">
          <cell r="A535" t="str">
            <v>001.10.00560</v>
          </cell>
          <cell r="B535" t="str">
            <v>Revestimento c/ carpete 8 mm sobre parede</v>
          </cell>
          <cell r="C535" t="str">
            <v>M2</v>
          </cell>
          <cell r="D535">
            <v>24.814800000000002</v>
          </cell>
        </row>
        <row r="536">
          <cell r="A536" t="str">
            <v>001.10.00580</v>
          </cell>
          <cell r="B536" t="str">
            <v>Revestimento de paredes com laminado melaminico colado (formiplac texturizado)</v>
          </cell>
          <cell r="C536" t="str">
            <v>m2</v>
          </cell>
          <cell r="D536">
            <v>24.002800000000001</v>
          </cell>
        </row>
        <row r="537">
          <cell r="A537" t="str">
            <v>001.10.00660</v>
          </cell>
          <cell r="B537" t="str">
            <v>Faixas decorativas para portas e janelas, 10 cm de largura, em argamassa mista de cimento cal e areia</v>
          </cell>
          <cell r="C537" t="str">
            <v>M</v>
          </cell>
          <cell r="D537">
            <v>4.1893000000000002</v>
          </cell>
        </row>
        <row r="538">
          <cell r="A538" t="str">
            <v>001.10.00680</v>
          </cell>
          <cell r="B538" t="str">
            <v>Fornecimento e Assentamento de Faixa Cerâmica Decorada Para Cozinha e Banheiro</v>
          </cell>
          <cell r="C538" t="str">
            <v>ml</v>
          </cell>
          <cell r="D538">
            <v>13.7514</v>
          </cell>
        </row>
        <row r="539">
          <cell r="A539" t="str">
            <v>001.10.00740</v>
          </cell>
          <cell r="B539" t="str">
            <v>Correção de trincas em paredes, usando ferro de 1/4"""" e argamassa de cimento e areia 1:3</v>
          </cell>
          <cell r="C539" t="str">
            <v>M</v>
          </cell>
          <cell r="D539">
            <v>19.260400000000001</v>
          </cell>
        </row>
        <row r="540">
          <cell r="A540" t="str">
            <v>001.11</v>
          </cell>
          <cell r="B540" t="str">
            <v>PISOS RODAPÉS SOLEIRAS E PEITORIS</v>
          </cell>
          <cell r="D540">
            <v>1238.8779999999999</v>
          </cell>
        </row>
        <row r="541">
          <cell r="A541" t="str">
            <v>001.11.00010</v>
          </cell>
          <cell r="B541" t="str">
            <v>Preparo e apiloamento do local destinado a receber o piso, incl. carga e transporte manual de material de caixão de empréstimo para complementação do que faltar.</v>
          </cell>
          <cell r="C541" t="str">
            <v>m2</v>
          </cell>
          <cell r="D541">
            <v>5.9371999999999998</v>
          </cell>
        </row>
        <row r="542">
          <cell r="A542" t="str">
            <v>001.11.00040</v>
          </cell>
          <cell r="B542" t="str">
            <v>Regularização de laje ou lastro de concreto com argamassa de cimento e areia no traço 1:3, procedendo-se da seguinte maneira: umidecer abundantemente o contrapiso, aplicar nata de agua e cimento e finalmente a aplicar da argamassa de regularização.</v>
          </cell>
          <cell r="C542" t="str">
            <v>m3</v>
          </cell>
          <cell r="D542">
            <v>293.50940000000003</v>
          </cell>
        </row>
        <row r="543">
          <cell r="A543" t="str">
            <v>001.11.00050</v>
          </cell>
          <cell r="B543" t="str">
            <v>Contrapiso de concreto não estrutural Fck=13,5 Mpa, preparado com régua de alumínio e desempenadeira de madeira, perfeitamente nivelado, pronto para receber o piso, esp.= 6.00 cm</v>
          </cell>
          <cell r="C543" t="str">
            <v>m2</v>
          </cell>
          <cell r="D543">
            <v>17.108699999999999</v>
          </cell>
        </row>
        <row r="544">
          <cell r="A544" t="str">
            <v>001.11.00060</v>
          </cell>
          <cell r="B544" t="str">
            <v>Calçada em concreto Fck=13,5 Mpa no traco 1:3:6 com junta de dilatação de madeira 1.2 cm de espessura formando quadro 2.0 x 2.0 m com 6.0 cm de espessura, preparado com régua de alumínio e desempenadeira de madeira, perfeitamente nivelado.</v>
          </cell>
          <cell r="C544" t="str">
            <v>m2</v>
          </cell>
          <cell r="D544">
            <v>17.342700000000001</v>
          </cell>
        </row>
        <row r="545">
          <cell r="A545" t="str">
            <v>001.11.00080</v>
          </cell>
          <cell r="B545" t="str">
            <v>Calçada em concreto Fck=13,5 Mpa, no traço 1:3:6 com junta de dilatação seca, formando quadro de 2.00x2.00 m, com 6 cm de espessura, preparado com régua de alumínio e desempenadeira de madeira, perfeitamente nivelado.</v>
          </cell>
          <cell r="C545" t="str">
            <v>m2</v>
          </cell>
          <cell r="D545">
            <v>17.342700000000001</v>
          </cell>
        </row>
        <row r="546">
          <cell r="A546" t="str">
            <v>001.11.00100</v>
          </cell>
          <cell r="B546" t="str">
            <v>Calçada em Concreto Usinado 13,50 Mpa, Com Junta de Dilatação de Ripa de Madeira de 1.20 cm de Espessura formando Quadro 1.50 x 1.50 m, sendo a espessura de e= 5.00 cm, preparado com régua de alumínio e desempenadeira de madeira, perfeitamente nivelado.</v>
          </cell>
          <cell r="C546" t="str">
            <v>m2</v>
          </cell>
          <cell r="D546">
            <v>19.596599999999999</v>
          </cell>
        </row>
        <row r="547">
          <cell r="A547" t="str">
            <v>001.11.00180</v>
          </cell>
          <cell r="B547" t="str">
            <v>Cimentado liso queimado c/espessura de 1.5 cm c/argamassa de cimento e areia no traço 1:3, procedendo-se da seguinte maneira: umidecer abundantemente o contrapiso, aplicar nata de agua e cimento e finalmente a aplicar da argamassa de acabamento.</v>
          </cell>
          <cell r="C547" t="str">
            <v>m2</v>
          </cell>
          <cell r="D547">
            <v>7.0351999999999997</v>
          </cell>
        </row>
        <row r="548">
          <cell r="A548" t="str">
            <v>001.11.00200</v>
          </cell>
          <cell r="B548" t="str">
            <v>Cimentado liso queimado c/espessura de 2 cm usando argamassa de cimento e areia 1:3 c/ juntas plásticas de 19 mm formando quadros de 2.00 x 2.00 m,umidecer abundantemente o contrapiso, aplicar nata de agua e cimento e finalmente a aplicar a argamassa.</v>
          </cell>
          <cell r="C548" t="str">
            <v>m2</v>
          </cell>
          <cell r="D548">
            <v>8.8895999999999997</v>
          </cell>
        </row>
        <row r="549">
          <cell r="A549" t="str">
            <v>001.11.00280</v>
          </cell>
          <cell r="B549" t="str">
            <v>Cimentado liso queimado c/ po xadrez e=1.5 cm c/argamassa de cimento e areia no traço 1:3, umidecer abundantemente o contrapiso, aplicar nata de agua e cimento e finalmente a aplicar a argamassa.</v>
          </cell>
          <cell r="C549" t="str">
            <v>m2</v>
          </cell>
          <cell r="D549">
            <v>7.5872000000000002</v>
          </cell>
        </row>
        <row r="550">
          <cell r="A550" t="str">
            <v>001.11.00310</v>
          </cell>
          <cell r="B550" t="str">
            <v>Revestimento com Piso Cerâmico Esmaltado (dimensão mínima 300x300mm, espessura mínima 8 mm), PI 02, Assentado Com Argamassa Colante Uso Interno, incl. rejuntamento.</v>
          </cell>
          <cell r="C550" t="str">
            <v>m2</v>
          </cell>
          <cell r="D550">
            <v>19.539100000000001</v>
          </cell>
        </row>
        <row r="551">
          <cell r="A551" t="str">
            <v>001.11.00311</v>
          </cell>
          <cell r="B551" t="str">
            <v>Revestimento com Piso Cerâmico Esmaltado (dimensão mínima 300x300mm, espessura mínima 8 mm), PI 03, Assentado Com Argamassa Colante Uso Interno, incl. rejuntamento</v>
          </cell>
          <cell r="C551" t="str">
            <v>m2</v>
          </cell>
          <cell r="D551">
            <v>19.539100000000001</v>
          </cell>
        </row>
        <row r="552">
          <cell r="A552" t="str">
            <v>001.11.00312</v>
          </cell>
          <cell r="B552" t="str">
            <v>Revestimento com Piso Cerâmico Esmaltado (dimensão mínima 300x300mm, espessura mínima 8 mm), PI 04, Assentado Com Argamassa Colante Uso Interno, incl. rejuntamento</v>
          </cell>
          <cell r="C552" t="str">
            <v>m2</v>
          </cell>
          <cell r="D552">
            <v>19.539100000000001</v>
          </cell>
        </row>
        <row r="553">
          <cell r="A553" t="str">
            <v>001.11.00313</v>
          </cell>
          <cell r="B553" t="str">
            <v>Revestimento com Piso Cerâmico Esmaltado (dimensão mínima 300x300mm, espessura mínima 8 mm), PI 05, Assentado Com Argamassa Colante Uso Interno, incl. rejuntamento</v>
          </cell>
          <cell r="C553" t="str">
            <v>m2</v>
          </cell>
          <cell r="D553">
            <v>19.539100000000001</v>
          </cell>
        </row>
        <row r="554">
          <cell r="A554" t="str">
            <v>001.11.00321</v>
          </cell>
          <cell r="B554" t="str">
            <v>Revestimento de pisos e lajotas cerâmicas 30x30 cm assente c/argamassa de cimento e areia 1:4</v>
          </cell>
          <cell r="C554" t="str">
            <v>M2</v>
          </cell>
          <cell r="D554">
            <v>22.087399999999999</v>
          </cell>
        </row>
        <row r="555">
          <cell r="A555" t="str">
            <v>001.11.00341</v>
          </cell>
          <cell r="B555" t="str">
            <v>Assentamento de ladrilho hidráulico cor natural do cimento, assente com argamassa mista de cimento, cal e areia traço 1:4 adição 100 kg cimento</v>
          </cell>
          <cell r="C555" t="str">
            <v>m2</v>
          </cell>
          <cell r="D555">
            <v>34.876399999999997</v>
          </cell>
        </row>
        <row r="556">
          <cell r="A556" t="str">
            <v>001.11.00342</v>
          </cell>
          <cell r="B556" t="str">
            <v>Assentamento de ladrilho hidráulico cor única, assente com argamassa mista de cimento, cal e areia traço 1:4 adição 100 kg cimento</v>
          </cell>
          <cell r="C556" t="str">
            <v>m2</v>
          </cell>
          <cell r="D556">
            <v>37.0764</v>
          </cell>
        </row>
        <row r="557">
          <cell r="A557" t="str">
            <v>001.11.00343</v>
          </cell>
          <cell r="B557" t="str">
            <v>Assentamento de ladrilho hidráulico tipo Cuiabá, assente com argamassa mista de cimento, cal e areia traço 1:4 adição 100 kg cimento</v>
          </cell>
          <cell r="C557" t="str">
            <v>m2</v>
          </cell>
          <cell r="D557">
            <v>38.176400000000001</v>
          </cell>
        </row>
        <row r="558">
          <cell r="A558" t="str">
            <v>001.11.00344</v>
          </cell>
          <cell r="B558" t="str">
            <v>Assentamento de ladrilho hidráulico tipo Copacabana, assente com argamassa mista de cimento, cal e areia traço 1:4 adição 100 kg cimento</v>
          </cell>
          <cell r="C558" t="str">
            <v>m2</v>
          </cell>
          <cell r="D558">
            <v>43.676400000000001</v>
          </cell>
        </row>
        <row r="559">
          <cell r="A559" t="str">
            <v>001.11.00461</v>
          </cell>
          <cell r="B559" t="str">
            <v>Revestimento de piso em granilite fundido no local formando quadros de 2.00 m2 de área ( no máximo) com junta plastica colorida e faixa perimétrica de 30 cm na cor preta fazendo meia cana, aplicação de 2 demãos de resina acrilica</v>
          </cell>
          <cell r="C559" t="str">
            <v>m2</v>
          </cell>
          <cell r="D559">
            <v>19.559999999999999</v>
          </cell>
        </row>
        <row r="560">
          <cell r="A560" t="str">
            <v>001.11.00481</v>
          </cell>
          <cell r="B560" t="str">
            <v>Assentamento de junta plástica de dilatacao p/pisos de 19 mm</v>
          </cell>
          <cell r="C560" t="str">
            <v>ML</v>
          </cell>
          <cell r="D560">
            <v>1.6783999999999999</v>
          </cell>
        </row>
        <row r="561">
          <cell r="A561" t="str">
            <v>001.11.00581</v>
          </cell>
          <cell r="B561" t="str">
            <v>Revestimento de piso em ardosia natural 40x40cm cor preta tipo on com resinex</v>
          </cell>
          <cell r="C561" t="str">
            <v>M2</v>
          </cell>
          <cell r="D561">
            <v>26.9421</v>
          </cell>
        </row>
        <row r="562">
          <cell r="A562" t="str">
            <v>001.11.00601</v>
          </cell>
          <cell r="B562" t="str">
            <v>Revestimento de paviflex sobre lastro ou laje regularizada, assentado com cola especial de 2.00 mm de espessura</v>
          </cell>
          <cell r="C562" t="str">
            <v>M2</v>
          </cell>
          <cell r="D562">
            <v>41.598199999999999</v>
          </cell>
        </row>
        <row r="563">
          <cell r="A563" t="str">
            <v>001.11.00621</v>
          </cell>
          <cell r="B563" t="str">
            <v>Revestimento de paviflex sobre lastro ou laje regularizada, assentado com cola especial de 3.20 mm de espessura</v>
          </cell>
          <cell r="C563" t="str">
            <v>M2</v>
          </cell>
          <cell r="D563">
            <v>60.3932</v>
          </cell>
        </row>
        <row r="564">
          <cell r="A564" t="str">
            <v>001.11.00641</v>
          </cell>
          <cell r="B564" t="str">
            <v>Revestimento de paviflex sobre lastro ou laje regularizada, assentado com cola especial de 1.60 mm de espessura</v>
          </cell>
          <cell r="C564" t="str">
            <v>M2</v>
          </cell>
          <cell r="D564">
            <v>35.193199999999997</v>
          </cell>
        </row>
        <row r="565">
          <cell r="A565" t="str">
            <v>001.11.00661</v>
          </cell>
          <cell r="B565" t="str">
            <v>Carpete 8mm na cor verde musgo</v>
          </cell>
          <cell r="C565" t="str">
            <v>M2</v>
          </cell>
          <cell r="D565">
            <v>23</v>
          </cell>
        </row>
        <row r="566">
          <cell r="A566" t="str">
            <v>001.11.00681</v>
          </cell>
          <cell r="B566" t="str">
            <v>Revestimento da escada (degrau e espelho) c/ ardósia preta tipo on c/ resinex</v>
          </cell>
          <cell r="C566" t="str">
            <v>M2</v>
          </cell>
          <cell r="D566">
            <v>31.3004</v>
          </cell>
        </row>
        <row r="567">
          <cell r="A567" t="str">
            <v>001.11.00701</v>
          </cell>
          <cell r="B567" t="str">
            <v>Piso de concreto fck=15,0 mpa, armado com tela de aço ca-60 4.2 com malha 15x15 cm - esp.15 cm</v>
          </cell>
          <cell r="C567" t="str">
            <v>M2</v>
          </cell>
          <cell r="D567">
            <v>41.343299999999999</v>
          </cell>
        </row>
        <row r="568">
          <cell r="A568" t="str">
            <v>001.11.00721</v>
          </cell>
          <cell r="B568" t="str">
            <v>Assentamento de rodapé de cimentado usando argamassa de cimento e areia 1:3 com altura de 10 cm, simples</v>
          </cell>
          <cell r="C568" t="str">
            <v>ML</v>
          </cell>
          <cell r="D568">
            <v>5.5419</v>
          </cell>
        </row>
        <row r="569">
          <cell r="A569" t="str">
            <v>001.11.00741</v>
          </cell>
          <cell r="B569" t="str">
            <v>Assentamento de rodapé de cimentado usando argamassa de cimento e areia 1:3 com altura de 10 cm, de cor</v>
          </cell>
          <cell r="C569" t="str">
            <v>ML</v>
          </cell>
          <cell r="D569">
            <v>6.4703999999999997</v>
          </cell>
        </row>
        <row r="570">
          <cell r="A570" t="str">
            <v>001.11.00761</v>
          </cell>
          <cell r="B570" t="str">
            <v>Assentamento de rodapés para pisos em ceramica 30x30</v>
          </cell>
          <cell r="C570" t="str">
            <v>ML</v>
          </cell>
          <cell r="D570">
            <v>6.8998999999999997</v>
          </cell>
        </row>
        <row r="571">
          <cell r="A571" t="str">
            <v>001.11.00781</v>
          </cell>
          <cell r="B571" t="str">
            <v>Assentamento de rodapés de de madeira de 10 cm de altura</v>
          </cell>
          <cell r="C571" t="str">
            <v>ML</v>
          </cell>
          <cell r="D571">
            <v>6.9236000000000004</v>
          </cell>
        </row>
        <row r="572">
          <cell r="A572" t="str">
            <v>001.11.00821</v>
          </cell>
          <cell r="B572" t="str">
            <v>Assentamento de mármore c/10 cm de altura e 2.00 cm de espessura</v>
          </cell>
          <cell r="C572" t="str">
            <v>ML</v>
          </cell>
          <cell r="D572">
            <v>19.704000000000001</v>
          </cell>
        </row>
        <row r="573">
          <cell r="A573" t="str">
            <v>001.11.00841</v>
          </cell>
          <cell r="B573" t="str">
            <v>Assentamento de rodapé de cerâmica empregando pasta de argamassa de cimento colante</v>
          </cell>
          <cell r="C573" t="str">
            <v>ML</v>
          </cell>
          <cell r="D573">
            <v>2.1623999999999999</v>
          </cell>
        </row>
        <row r="574">
          <cell r="A574" t="str">
            <v>001.11.00861</v>
          </cell>
          <cell r="B574" t="str">
            <v>Assentamento de paviflex c/9 cm de altura assente com cola especial</v>
          </cell>
          <cell r="C574" t="str">
            <v>ML</v>
          </cell>
          <cell r="D574">
            <v>3.31</v>
          </cell>
        </row>
        <row r="575">
          <cell r="A575" t="str">
            <v>001.11.00901</v>
          </cell>
          <cell r="B575" t="str">
            <v>Assentamento de rodapé de madeira de peróba 7x1.5 cm fixados c/tacos de peróba previamente chumbados na alvenaria c/ espaçamento max. de 2.00x2.00 m</v>
          </cell>
          <cell r="C575" t="str">
            <v>ML</v>
          </cell>
          <cell r="D575">
            <v>22.187100000000001</v>
          </cell>
        </row>
        <row r="576">
          <cell r="A576" t="str">
            <v>001.11.00921</v>
          </cell>
          <cell r="B576" t="str">
            <v>Assentamento de rodapé de ardósia natural</v>
          </cell>
          <cell r="C576" t="str">
            <v>ML</v>
          </cell>
          <cell r="D576">
            <v>8.0459999999999994</v>
          </cell>
        </row>
        <row r="577">
          <cell r="A577" t="str">
            <v>001.11.00941</v>
          </cell>
          <cell r="B577" t="str">
            <v>Assentamento de rodapé de granito na cor verde ubatuba com 7 cm de espessura</v>
          </cell>
          <cell r="C577" t="str">
            <v>ML</v>
          </cell>
          <cell r="D577">
            <v>19.391999999999999</v>
          </cell>
        </row>
        <row r="578">
          <cell r="A578" t="str">
            <v>001.11.00961</v>
          </cell>
          <cell r="B578" t="str">
            <v>Assentamento de rodapé de de lajota colonial</v>
          </cell>
          <cell r="C578" t="str">
            <v>ML</v>
          </cell>
          <cell r="D578">
            <v>8.2219999999999995</v>
          </cell>
        </row>
        <row r="579">
          <cell r="A579" t="str">
            <v>001.11.00981</v>
          </cell>
          <cell r="B579" t="str">
            <v>Assentamento de soleiras externas c/ pingadeira ou ressalto penetrando 2.50 cm de c/ lado da alvenaria assentado c/ aragam. de cimento e areia no traço 1:4, de mármore branco marfim 3.00 cm</v>
          </cell>
          <cell r="C579" t="str">
            <v>ML</v>
          </cell>
          <cell r="D579">
            <v>21.239599999999999</v>
          </cell>
        </row>
        <row r="580">
          <cell r="A580" t="str">
            <v>001.11.01001</v>
          </cell>
          <cell r="B580" t="str">
            <v>Assentamento de soleiras externas c/ pingadeira ou ressalto penetrando 2.50 cm de c/ lado da alvenaria assentado c/ aragam. de cimento e areia no traço 1:4, de granilite</v>
          </cell>
          <cell r="C580" t="str">
            <v>ML</v>
          </cell>
          <cell r="D580">
            <v>6.6166</v>
          </cell>
        </row>
        <row r="581">
          <cell r="A581" t="str">
            <v>001.11.01021</v>
          </cell>
          <cell r="B581" t="str">
            <v>Assentamento de soleira interna de 0.15 m de mármore branco marfim 3.00 cmassente c/ argamassa de cimento e areia 1:4 m</v>
          </cell>
          <cell r="C581" t="str">
            <v>ML</v>
          </cell>
          <cell r="D581">
            <v>20.4453</v>
          </cell>
        </row>
        <row r="582">
          <cell r="A582" t="str">
            <v>001.11.01041</v>
          </cell>
          <cell r="B582" t="str">
            <v>Assentamento de soleira interna de 0.15 m de granilite  assente c/ argamassa de cimento e areia 1:4 m</v>
          </cell>
          <cell r="C582" t="str">
            <v>ML</v>
          </cell>
          <cell r="D582">
            <v>7.2213000000000003</v>
          </cell>
        </row>
        <row r="583">
          <cell r="A583" t="str">
            <v>001.11.01061</v>
          </cell>
          <cell r="B583" t="str">
            <v>Assentamento de soleira interna de 0.15 m de ardósia ,assente c/ argamassa de cimento e areia no traço 1:4</v>
          </cell>
          <cell r="C583" t="str">
            <v>ML</v>
          </cell>
          <cell r="D583">
            <v>11.5062</v>
          </cell>
        </row>
        <row r="584">
          <cell r="A584" t="str">
            <v>001.11.01081</v>
          </cell>
          <cell r="B584" t="str">
            <v>Assentamento de soleira de granito l=0,15m e=2cm</v>
          </cell>
          <cell r="C584" t="str">
            <v>UN</v>
          </cell>
          <cell r="D584">
            <v>23.564599999999999</v>
          </cell>
        </row>
        <row r="585">
          <cell r="A585" t="str">
            <v>001.11.01101</v>
          </cell>
          <cell r="B585" t="str">
            <v>Assentamento de soleira de granito na cor verde ubatuba l=15 cm</v>
          </cell>
          <cell r="C585" t="str">
            <v>ML</v>
          </cell>
          <cell r="D585">
            <v>40.6646</v>
          </cell>
        </row>
        <row r="586">
          <cell r="A586" t="str">
            <v>001.11.01121</v>
          </cell>
          <cell r="B586" t="str">
            <v>Assentamento de peitoril de mármore branco espessura 3.00 cm, assente com argamassa de cimento e areia traço 1:4</v>
          </cell>
          <cell r="C586" t="str">
            <v>ML</v>
          </cell>
          <cell r="D586">
            <v>17.951599999999999</v>
          </cell>
        </row>
        <row r="587">
          <cell r="A587" t="str">
            <v>001.11.01141</v>
          </cell>
          <cell r="B587" t="str">
            <v>Assentamento de peitoril de granilite espessura 2.50 cm, assente com argamassa de cimento e areia traço 1:4</v>
          </cell>
          <cell r="C587" t="str">
            <v>ML</v>
          </cell>
          <cell r="D587">
            <v>8.5606000000000009</v>
          </cell>
        </row>
        <row r="588">
          <cell r="A588" t="str">
            <v>001.11.01161</v>
          </cell>
          <cell r="B588" t="str">
            <v>Assentamento de peitoril de ardósia polida  espessura 3.00 cm, assente com argamassa de cimento e areia traço 1:4</v>
          </cell>
          <cell r="C588" t="str">
            <v>ml</v>
          </cell>
          <cell r="D588">
            <v>14.3133</v>
          </cell>
        </row>
        <row r="589">
          <cell r="A589" t="str">
            <v>001.11.01181</v>
          </cell>
          <cell r="B589" t="str">
            <v>Assentamento de peitoril interno de mármore branco espessura 2.00 cm, assentes com argamassa de cimento e areia 1:4</v>
          </cell>
          <cell r="C589" t="str">
            <v>ML</v>
          </cell>
          <cell r="D589">
            <v>18.972300000000001</v>
          </cell>
        </row>
        <row r="590">
          <cell r="A590" t="str">
            <v>001.11.01201</v>
          </cell>
          <cell r="B590" t="str">
            <v>Assentamento de peitoril interno de granilite espessura 2.50 cm, assentes com argamassa de cimento e areia 1:4</v>
          </cell>
          <cell r="C590" t="str">
            <v>ML</v>
          </cell>
          <cell r="D590">
            <v>5.8223000000000003</v>
          </cell>
        </row>
        <row r="591">
          <cell r="A591" t="str">
            <v>001.12</v>
          </cell>
          <cell r="B591" t="str">
            <v>FORROS E DIVISÓRIAS</v>
          </cell>
          <cell r="D591">
            <v>1126.8802000000001</v>
          </cell>
        </row>
        <row r="592">
          <cell r="A592" t="str">
            <v>001.12.00020</v>
          </cell>
          <cell r="B592" t="str">
            <v>Forro de tábuas de cedrinho 10.00x1.00 cm aplicados em sarrafos 10x2.5 cm espacados de 50x50 cm</v>
          </cell>
          <cell r="C592" t="str">
            <v>M2</v>
          </cell>
          <cell r="D592">
            <v>28.236599999999999</v>
          </cell>
        </row>
        <row r="593">
          <cell r="A593" t="str">
            <v>001.12.00040</v>
          </cell>
          <cell r="B593" t="str">
            <v>Forro de tábuas de cedrinho 10.00x1.00 cm aplicados em caibros de 5x6 cm espaçados de 50x50 cm</v>
          </cell>
          <cell r="C593" t="str">
            <v>M2</v>
          </cell>
          <cell r="D593">
            <v>28.808599999999998</v>
          </cell>
        </row>
        <row r="594">
          <cell r="A594" t="str">
            <v>001.12.00100</v>
          </cell>
          <cell r="B594" t="str">
            <v>Cimalha de cedrinho</v>
          </cell>
          <cell r="C594" t="str">
            <v>ML</v>
          </cell>
          <cell r="D594">
            <v>2.218</v>
          </cell>
        </row>
        <row r="595">
          <cell r="A595" t="str">
            <v>001.12.00140</v>
          </cell>
          <cell r="B595" t="str">
            <v>Forro de gesso 60x60 cm liso fixado diretamente na estrutura por meio de arame galvanizado</v>
          </cell>
          <cell r="C595" t="str">
            <v>m2</v>
          </cell>
          <cell r="D595">
            <v>17.4818</v>
          </cell>
        </row>
        <row r="596">
          <cell r="A596" t="str">
            <v>001.12.00150</v>
          </cell>
          <cell r="B596" t="str">
            <v>Forro Em Gesso Acartonado com Painel FGA  incl. assessórios</v>
          </cell>
          <cell r="C596" t="str">
            <v>m2</v>
          </cell>
          <cell r="D596">
            <v>31.422999999999998</v>
          </cell>
        </row>
        <row r="597">
          <cell r="A597" t="str">
            <v>001.12.00155</v>
          </cell>
          <cell r="B597" t="str">
            <v>Forro Em Gesso Acartonado com Painel FGE  incl. assessórios</v>
          </cell>
          <cell r="C597" t="str">
            <v>m2</v>
          </cell>
          <cell r="D597">
            <v>35.269799999999996</v>
          </cell>
        </row>
        <row r="598">
          <cell r="A598" t="str">
            <v>001.12.00160</v>
          </cell>
          <cell r="B598" t="str">
            <v>Fornecimento e Instalação de Moldura em Gesso h=7 cm</v>
          </cell>
          <cell r="C598" t="str">
            <v>m</v>
          </cell>
          <cell r="D598">
            <v>7</v>
          </cell>
        </row>
        <row r="599">
          <cell r="A599" t="str">
            <v>001.12.00180</v>
          </cell>
          <cell r="B599" t="str">
            <v>Sanca de gesso l=1,20 m</v>
          </cell>
          <cell r="C599" t="str">
            <v>ML</v>
          </cell>
          <cell r="D599">
            <v>25</v>
          </cell>
        </row>
        <row r="600">
          <cell r="A600" t="str">
            <v>001.12.00200</v>
          </cell>
          <cell r="B600" t="str">
            <v>Sanca de gesso l=0,30m</v>
          </cell>
          <cell r="C600" t="str">
            <v>ML</v>
          </cell>
          <cell r="D600">
            <v>9</v>
          </cell>
        </row>
        <row r="601">
          <cell r="A601" t="str">
            <v>001.12.00320</v>
          </cell>
          <cell r="B601" t="str">
            <v>Fornecimento e Instalação de Forro de pvc branco 200 mm, incl. estrutura para fixação em metalon galvanizado e rodaforro</v>
          </cell>
          <cell r="C601" t="str">
            <v>m2</v>
          </cell>
          <cell r="D601">
            <v>29</v>
          </cell>
        </row>
        <row r="602">
          <cell r="A602" t="str">
            <v>001.12.00360</v>
          </cell>
          <cell r="B602" t="str">
            <v>Substituição de tábuas p/forro de cedrinho</v>
          </cell>
          <cell r="C602" t="str">
            <v>M2</v>
          </cell>
          <cell r="D602">
            <v>18.1892</v>
          </cell>
        </row>
        <row r="603">
          <cell r="A603" t="str">
            <v>001.12.00380</v>
          </cell>
          <cell r="B603" t="str">
            <v>Repregamento de forro de madeira</v>
          </cell>
          <cell r="C603" t="str">
            <v>M2</v>
          </cell>
          <cell r="D603">
            <v>1.2197</v>
          </cell>
        </row>
        <row r="604">
          <cell r="A604" t="str">
            <v>001.12.00600</v>
          </cell>
          <cell r="B604" t="str">
            <v>Fornecimento e instalação de divisória de granilite para sanitários assentada com argamassa de cimento e areia 1:3</v>
          </cell>
          <cell r="C604" t="str">
            <v>m2</v>
          </cell>
          <cell r="D604">
            <v>118.503</v>
          </cell>
        </row>
        <row r="605">
          <cell r="A605" t="str">
            <v>001.12.00700</v>
          </cell>
          <cell r="B605" t="str">
            <v>Fornecimento e instalação de divisória p/ banheiro em ardosia polida natural c/ resinex</v>
          </cell>
          <cell r="C605" t="str">
            <v>m2</v>
          </cell>
          <cell r="D605">
            <v>135.2217</v>
          </cell>
        </row>
        <row r="606">
          <cell r="A606" t="str">
            <v>001.12.00800</v>
          </cell>
          <cell r="B606" t="str">
            <v>Fornecimento e instalação de divisória p/ banheiro em granito polido, assente com argamassa,  na cor cinza.</v>
          </cell>
          <cell r="C606" t="str">
            <v>m2</v>
          </cell>
          <cell r="D606">
            <v>156.3201</v>
          </cell>
        </row>
        <row r="607">
          <cell r="A607" t="str">
            <v>001.12.00900</v>
          </cell>
          <cell r="B607" t="str">
            <v>Fornecimento e instalação de divisória naval stander padrão bege com perfis de aço na cor preto , cinza ou branco</v>
          </cell>
          <cell r="C607" t="str">
            <v>m2</v>
          </cell>
          <cell r="D607">
            <v>42.414400000000001</v>
          </cell>
        </row>
        <row r="608">
          <cell r="A608" t="str">
            <v>001.12.00920</v>
          </cell>
          <cell r="B608" t="str">
            <v>Fornecimento e instalação de porta de divisória  incl.montante , fechadura e dobradiças, divisória naval stander branco, cinza ou areia jundiai  com perfis de aço na cor preto, branco e cinza</v>
          </cell>
          <cell r="C608" t="str">
            <v>cj</v>
          </cell>
          <cell r="D608">
            <v>126.08199999999999</v>
          </cell>
        </row>
        <row r="609">
          <cell r="A609" t="str">
            <v>001.12.00940</v>
          </cell>
          <cell r="B609" t="str">
            <v>Fornecimento e instalação de divisória naval stander padrão branco, cinza ou areia jundiai, perfis de aço na cor preta e bandeira em vidro</v>
          </cell>
          <cell r="C609" t="str">
            <v>m2</v>
          </cell>
          <cell r="D609">
            <v>57.104199999999999</v>
          </cell>
        </row>
        <row r="610">
          <cell r="A610" t="str">
            <v>001.12.00960</v>
          </cell>
          <cell r="B610" t="str">
            <v>Fornecimento e instalação de porta de divisória  incl.montante , fechadura e dobradiças, divisória naval stander branco, cinza ou areia jundiai  com perfis de aço na cor preto, branco e cinza</v>
          </cell>
          <cell r="C610" t="str">
            <v>cj</v>
          </cell>
          <cell r="D610">
            <v>126.08199999999999</v>
          </cell>
        </row>
        <row r="611">
          <cell r="A611" t="str">
            <v>001.12.00980</v>
          </cell>
          <cell r="B611" t="str">
            <v>Fornecimento e instalação de ferragens para porta de divisória</v>
          </cell>
          <cell r="C611" t="str">
            <v>un</v>
          </cell>
          <cell r="D611">
            <v>71.0411</v>
          </cell>
        </row>
        <row r="612">
          <cell r="A612" t="str">
            <v>001.12.01000</v>
          </cell>
          <cell r="B612" t="str">
            <v>Parede Em Gesso Acartonado Revestida nas Duas Faces com Painel FGE sendo Montante e Guia 75, incl. parafuso GN 25, Massa e Fita .</v>
          </cell>
          <cell r="C612" t="str">
            <v>m2</v>
          </cell>
          <cell r="D612">
            <v>61.265000000000001</v>
          </cell>
        </row>
        <row r="613">
          <cell r="A613" t="str">
            <v>001.13</v>
          </cell>
          <cell r="B613" t="str">
            <v>VIDROS</v>
          </cell>
          <cell r="D613">
            <v>3058.3375000000001</v>
          </cell>
        </row>
        <row r="614">
          <cell r="A614" t="str">
            <v>001.13.00020</v>
          </cell>
          <cell r="B614" t="str">
            <v>Fornecimento e Instalação de Vidro liso incolor espessura 3.00 mm</v>
          </cell>
          <cell r="C614" t="str">
            <v>m2</v>
          </cell>
          <cell r="D614">
            <v>45</v>
          </cell>
        </row>
        <row r="615">
          <cell r="A615" t="str">
            <v>001.13.00040</v>
          </cell>
          <cell r="B615" t="str">
            <v>Fornecimento e Instalação de Vidro liso incolor espessura 4.00 mm</v>
          </cell>
          <cell r="C615" t="str">
            <v>m2</v>
          </cell>
          <cell r="D615">
            <v>61</v>
          </cell>
        </row>
        <row r="616">
          <cell r="A616" t="str">
            <v>001.13.00060</v>
          </cell>
          <cell r="B616" t="str">
            <v>Fornecimento e Instalação de Vidro liso incolor espessura 5.00 mm</v>
          </cell>
          <cell r="C616" t="str">
            <v>m2</v>
          </cell>
          <cell r="D616">
            <v>76.7</v>
          </cell>
        </row>
        <row r="617">
          <cell r="A617" t="str">
            <v>001.13.00080</v>
          </cell>
          <cell r="B617" t="str">
            <v>Fornecimento e Instalação de Vidro liso incolor espessura 6.00 mm</v>
          </cell>
          <cell r="C617" t="str">
            <v>m2</v>
          </cell>
          <cell r="D617">
            <v>92.6</v>
          </cell>
        </row>
        <row r="618">
          <cell r="A618" t="str">
            <v>001.13.00081</v>
          </cell>
          <cell r="B618" t="str">
            <v>Fornecimento e Instalação de Vidro liso incolor espessura 8.00 mm</v>
          </cell>
          <cell r="C618" t="str">
            <v>m2</v>
          </cell>
          <cell r="D618">
            <v>122.8</v>
          </cell>
        </row>
        <row r="619">
          <cell r="A619" t="str">
            <v>001.13.00082</v>
          </cell>
          <cell r="B619" t="str">
            <v>Fornecimento e Instalação de Vidro liso incolor espessura 10.00 mm</v>
          </cell>
          <cell r="C619" t="str">
            <v>m2</v>
          </cell>
          <cell r="D619">
            <v>160</v>
          </cell>
        </row>
        <row r="620">
          <cell r="A620" t="str">
            <v>001.13.00100</v>
          </cell>
          <cell r="B620" t="str">
            <v>Fornecimento e Instalação de Vidro martelado espessura 3.00 mm</v>
          </cell>
          <cell r="C620" t="str">
            <v>m2</v>
          </cell>
          <cell r="D620">
            <v>45.36</v>
          </cell>
        </row>
        <row r="621">
          <cell r="A621" t="str">
            <v>001.13.00120</v>
          </cell>
          <cell r="B621" t="str">
            <v>Fornecimento e Instalação de Vidro canelado comum espessura 4.00 mm</v>
          </cell>
          <cell r="C621" t="str">
            <v>m2</v>
          </cell>
          <cell r="D621">
            <v>45.36</v>
          </cell>
        </row>
        <row r="622">
          <cell r="A622" t="str">
            <v>001.13.00140</v>
          </cell>
          <cell r="B622" t="str">
            <v>Fornecimento e Instalação de Vidro liso fumê cinza espessura 4.00 mm</v>
          </cell>
          <cell r="C622" t="str">
            <v>m2</v>
          </cell>
          <cell r="D622">
            <v>89</v>
          </cell>
        </row>
        <row r="623">
          <cell r="A623" t="str">
            <v>001.13.00160</v>
          </cell>
          <cell r="B623" t="str">
            <v>Fornecimento e Instalação de Vidro liso fumê cinza espessura 5.00 mm</v>
          </cell>
          <cell r="C623" t="str">
            <v>m2</v>
          </cell>
          <cell r="D623">
            <v>108</v>
          </cell>
        </row>
        <row r="624">
          <cell r="A624" t="str">
            <v>001.13.00170</v>
          </cell>
          <cell r="B624" t="str">
            <v>Fornecimento e Instalação de Vidro liso cinza fumê espessura 6.00 mm</v>
          </cell>
          <cell r="C624" t="str">
            <v>m2</v>
          </cell>
          <cell r="D624">
            <v>133</v>
          </cell>
        </row>
        <row r="625">
          <cell r="A625" t="str">
            <v>001.13.00175</v>
          </cell>
          <cell r="B625" t="str">
            <v>Fornecimento e Instalação de Vidro liso cinza fumê espessura 8.00 mm</v>
          </cell>
          <cell r="C625" t="str">
            <v>m2</v>
          </cell>
          <cell r="D625">
            <v>181</v>
          </cell>
        </row>
        <row r="626">
          <cell r="A626" t="str">
            <v>001.13.00180</v>
          </cell>
          <cell r="B626" t="str">
            <v>Fornecimento e Instalação de Vidro liso fumê cinza espessura 10.00 mm</v>
          </cell>
          <cell r="C626" t="str">
            <v>m2</v>
          </cell>
          <cell r="D626">
            <v>235</v>
          </cell>
        </row>
        <row r="627">
          <cell r="A627" t="str">
            <v>001.13.00300</v>
          </cell>
          <cell r="B627" t="str">
            <v>Fornecimento e Instalação de Vidro liso incolor termperado espessura 6.00 mm</v>
          </cell>
          <cell r="C627" t="str">
            <v>m2</v>
          </cell>
          <cell r="D627">
            <v>126</v>
          </cell>
        </row>
        <row r="628">
          <cell r="A628" t="str">
            <v>001.13.00320</v>
          </cell>
          <cell r="B628" t="str">
            <v>Fornecimento e Instalação de Vidro liso incolor termperado espessura 8.00 mm</v>
          </cell>
          <cell r="C628" t="str">
            <v>m2</v>
          </cell>
          <cell r="D628">
            <v>156</v>
          </cell>
        </row>
        <row r="629">
          <cell r="A629" t="str">
            <v>001.13.00340</v>
          </cell>
          <cell r="B629" t="str">
            <v>Fornecimento e Instalação de Vidro liso incolor termperado espessura 10.00 mm</v>
          </cell>
          <cell r="C629" t="str">
            <v>m2</v>
          </cell>
          <cell r="D629">
            <v>196.8</v>
          </cell>
        </row>
        <row r="630">
          <cell r="A630" t="str">
            <v>001.13.00400</v>
          </cell>
          <cell r="B630" t="str">
            <v>Fornecimento e Instalação de Vidro liso cinza fumê temperado espessura 6 mm</v>
          </cell>
          <cell r="C630" t="str">
            <v>m2</v>
          </cell>
          <cell r="D630">
            <v>166</v>
          </cell>
        </row>
        <row r="631">
          <cell r="A631" t="str">
            <v>001.13.00420</v>
          </cell>
          <cell r="B631" t="str">
            <v>Fornecimento e Instalação de Vidro liso cinza fumê temperado espessura 8 mm</v>
          </cell>
          <cell r="C631" t="str">
            <v>m2</v>
          </cell>
          <cell r="D631">
            <v>213</v>
          </cell>
        </row>
        <row r="632">
          <cell r="A632" t="str">
            <v>001.13.00440</v>
          </cell>
          <cell r="B632" t="str">
            <v>Fornecimento e Instalação de Vidro liso cinza fumê temperado espessura 10 mm</v>
          </cell>
          <cell r="C632" t="str">
            <v>m2</v>
          </cell>
          <cell r="D632">
            <v>273</v>
          </cell>
        </row>
        <row r="633">
          <cell r="A633" t="str">
            <v>001.13.00500</v>
          </cell>
          <cell r="B633" t="str">
            <v>Fornecimento e Instalação de Perfil ""U"" Cavalão</v>
          </cell>
          <cell r="C633" t="str">
            <v>ml</v>
          </cell>
          <cell r="D633">
            <v>8.6966000000000001</v>
          </cell>
        </row>
        <row r="634">
          <cell r="A634" t="str">
            <v>001.13.00520</v>
          </cell>
          <cell r="B634" t="str">
            <v>Fornecimento e Instalação de Dobradiça Inferior Para Porta de Vidro</v>
          </cell>
          <cell r="C634" t="str">
            <v>un</v>
          </cell>
          <cell r="D634">
            <v>64.464500000000001</v>
          </cell>
        </row>
        <row r="635">
          <cell r="A635" t="str">
            <v>001.13.00540</v>
          </cell>
          <cell r="B635" t="str">
            <v>Fornecimento e Instalação de Dobradiça Superior Para Porta de Vidro</v>
          </cell>
          <cell r="C635" t="str">
            <v>un</v>
          </cell>
          <cell r="D635">
            <v>64.464500000000001</v>
          </cell>
        </row>
        <row r="636">
          <cell r="A636" t="str">
            <v>001.13.00560</v>
          </cell>
          <cell r="B636" t="str">
            <v>Fornecimento e Instalação de Trinco Para Piso em Porta de Vidro</v>
          </cell>
          <cell r="C636" t="str">
            <v>un</v>
          </cell>
          <cell r="D636">
            <v>97.742900000000006</v>
          </cell>
        </row>
        <row r="637">
          <cell r="A637" t="str">
            <v>001.13.00580</v>
          </cell>
          <cell r="B637" t="str">
            <v>Fornecimento e Instalação de Fechadura e  Contra Fechadura Para Porta de Vidro</v>
          </cell>
          <cell r="C637" t="str">
            <v>cj</v>
          </cell>
          <cell r="D637">
            <v>93.464500000000001</v>
          </cell>
        </row>
        <row r="638">
          <cell r="A638" t="str">
            <v>001.13.00600</v>
          </cell>
          <cell r="B638" t="str">
            <v>Fornecimento e Instalação de Puxador de Madeira Para Porta de Vidro</v>
          </cell>
          <cell r="C638" t="str">
            <v>cj</v>
          </cell>
          <cell r="D638">
            <v>28.464500000000001</v>
          </cell>
        </row>
        <row r="639">
          <cell r="A639" t="str">
            <v>001.13.00800</v>
          </cell>
          <cell r="B639" t="str">
            <v>Fornecimento e instalação de box para banheiro em perfil de alumínio e acrílico cinza, incl.toalheiro</v>
          </cell>
          <cell r="C639" t="str">
            <v>m2</v>
          </cell>
          <cell r="D639">
            <v>87.71</v>
          </cell>
        </row>
        <row r="640">
          <cell r="A640" t="str">
            <v>001.13.00820</v>
          </cell>
          <cell r="B640" t="str">
            <v>Fornecimento e instalação de box para banheiro em perfil de alumínio com acrílico fumê,cristal ou ouro velho, incl. toalheiro</v>
          </cell>
          <cell r="C640" t="str">
            <v>m2</v>
          </cell>
          <cell r="D640">
            <v>87.71</v>
          </cell>
        </row>
        <row r="641">
          <cell r="A641" t="str">
            <v>001.14</v>
          </cell>
          <cell r="B641" t="str">
            <v>PINTURA</v>
          </cell>
          <cell r="D641">
            <v>567.70870000000002</v>
          </cell>
        </row>
        <row r="642">
          <cell r="A642" t="str">
            <v>001.14.00020</v>
          </cell>
          <cell r="B642" t="str">
            <v>Caiação em paredes e tetos à 03 demãos</v>
          </cell>
          <cell r="C642" t="str">
            <v>m2</v>
          </cell>
          <cell r="D642">
            <v>0.82950000000000002</v>
          </cell>
        </row>
        <row r="643">
          <cell r="A643" t="str">
            <v>001.14.00045</v>
          </cell>
          <cell r="B643" t="str">
            <v>Emassamento de Parede Interna ou Forro Com Massa Corrida à Base de PVA  1ª Linha com Duas Demãos</v>
          </cell>
          <cell r="C643" t="str">
            <v>m2</v>
          </cell>
          <cell r="D643">
            <v>3.2168000000000001</v>
          </cell>
        </row>
        <row r="644">
          <cell r="A644" t="str">
            <v>001.14.00047</v>
          </cell>
          <cell r="B644" t="str">
            <v>Emassamento de Parede Interna, Externa ou Forro Com Massa Corrida  Acrílica  1ª Linha com Duas Demãos</v>
          </cell>
          <cell r="C644" t="str">
            <v>m2</v>
          </cell>
          <cell r="D644">
            <v>5.8658000000000001</v>
          </cell>
        </row>
        <row r="645">
          <cell r="A645" t="str">
            <v>001.14.00050</v>
          </cell>
          <cell r="B645" t="str">
            <v>Pintura Em Látex PVA (1ª Linha Renner ou Coral) Sobre Superfície Perfeitamente Emassada, duas demãos</v>
          </cell>
          <cell r="C645" t="str">
            <v>m2</v>
          </cell>
          <cell r="D645">
            <v>3.3008000000000002</v>
          </cell>
        </row>
        <row r="646">
          <cell r="A646" t="str">
            <v>001.14.00080</v>
          </cell>
          <cell r="B646" t="str">
            <v>Pintura Em Látex PVA (1ª Linha Renner ou Coral) em superfície rebocada executada como segue: limpeza e lixamento preliminar , uma demão de selador(, duas demãos de tinta de acabamento</v>
          </cell>
          <cell r="C646" t="str">
            <v>m2</v>
          </cell>
          <cell r="D646">
            <v>5.6215000000000002</v>
          </cell>
        </row>
        <row r="647">
          <cell r="A647" t="str">
            <v>001.14.00100</v>
          </cell>
          <cell r="B647" t="str">
            <v>Pintura Látex Acrílica (1ª Linha Renner ou Coral) Sobre Superfície Perfeitamente Emassada, duas demãos</v>
          </cell>
          <cell r="C647" t="str">
            <v>m2</v>
          </cell>
          <cell r="D647">
            <v>3.4565999999999999</v>
          </cell>
        </row>
        <row r="648">
          <cell r="A648" t="str">
            <v>001.14.00120</v>
          </cell>
          <cell r="B648" t="str">
            <v>Pintura Látex Acrílico(1ª Linha Renner ou Coral) em superfície rebocada executada como segue: limpeza e lixamento preliminar, uma demão de selador acrílico e duas demãos de tinta de acabamento</v>
          </cell>
          <cell r="C648" t="str">
            <v>m2</v>
          </cell>
          <cell r="D648">
            <v>5.7773000000000003</v>
          </cell>
        </row>
        <row r="649">
          <cell r="A649" t="str">
            <v>001.14.00140</v>
          </cell>
          <cell r="B649" t="str">
            <v>Textura Acrílica (1ªLinha) em Parede Externa ou Interna, incl. Selador Acrílico</v>
          </cell>
          <cell r="C649" t="str">
            <v>m2</v>
          </cell>
          <cell r="D649">
            <v>6.7023999999999999</v>
          </cell>
        </row>
        <row r="650">
          <cell r="A650" t="str">
            <v>001.14.00180</v>
          </cell>
          <cell r="B650" t="str">
            <v>Pintura em esquadria de ferro inclusive lixamento uma demão de zarcão, correções de imperfeições e 02 demãos de tinta base de grafite</v>
          </cell>
          <cell r="C650" t="str">
            <v>M2</v>
          </cell>
          <cell r="D650">
            <v>11.231999999999999</v>
          </cell>
        </row>
        <row r="651">
          <cell r="A651" t="str">
            <v>001.14.00200</v>
          </cell>
          <cell r="B651" t="str">
            <v>Pintura em esquadria de ferro inclusive lixamento uma demão de zarcão, correções de imperfeições e 02 demãos de tinta base de esmalte</v>
          </cell>
          <cell r="C651" t="str">
            <v>M2</v>
          </cell>
          <cell r="D651">
            <v>10.92</v>
          </cell>
        </row>
        <row r="652">
          <cell r="A652" t="str">
            <v>001.14.00220</v>
          </cell>
          <cell r="B652" t="str">
            <v>Pintura em esquadria de ferro inclusive lixamento uma demão de zarcão, correções de imperfeições e 02 demãos de tinta base de alimínio</v>
          </cell>
          <cell r="C652" t="str">
            <v>M2</v>
          </cell>
          <cell r="D652">
            <v>10.92</v>
          </cell>
        </row>
        <row r="653">
          <cell r="A653" t="str">
            <v>001.14.00240</v>
          </cell>
          <cell r="B653" t="str">
            <v>Pintura em esquadria de ferro inclusive lixamento uma demão de zarcão, correções de imperfeições e 02 demãos de tinta base de óleo</v>
          </cell>
          <cell r="C653" t="str">
            <v>M2</v>
          </cell>
          <cell r="D653">
            <v>10.92</v>
          </cell>
        </row>
        <row r="654">
          <cell r="A654" t="str">
            <v>001.14.00260</v>
          </cell>
          <cell r="B654" t="str">
            <v>Pintura a esmalte em esquadrias de madeira com massa corrida</v>
          </cell>
          <cell r="C654" t="str">
            <v>M2</v>
          </cell>
          <cell r="D654">
            <v>12.138299999999999</v>
          </cell>
        </row>
        <row r="655">
          <cell r="A655" t="str">
            <v>001.14.00280</v>
          </cell>
          <cell r="B655" t="str">
            <v>Pintura a esmalte em esquadria de madeira sem massa corrida aplicada a 2 ou 3 demãos após os lixamentos preliminares</v>
          </cell>
          <cell r="C655" t="str">
            <v>M2</v>
          </cell>
          <cell r="D655">
            <v>8.1234000000000002</v>
          </cell>
        </row>
        <row r="656">
          <cell r="A656" t="str">
            <v>001.14.00300</v>
          </cell>
          <cell r="B656" t="str">
            <v>Pintura a esmalte com massa corrida em rodpés de madeira à 3 demãos aos após lixamento preliminar</v>
          </cell>
          <cell r="C656" t="str">
            <v>ML</v>
          </cell>
          <cell r="D656">
            <v>2.4647999999999999</v>
          </cell>
        </row>
        <row r="657">
          <cell r="A657" t="str">
            <v>001.14.00320</v>
          </cell>
          <cell r="B657" t="str">
            <v>Pintura à esmalte em forro de madeira à duas demãos em superfície lixada aparelhada e amassada</v>
          </cell>
          <cell r="C657" t="str">
            <v>M2</v>
          </cell>
          <cell r="D657">
            <v>11.679399999999999</v>
          </cell>
        </row>
        <row r="658">
          <cell r="A658" t="str">
            <v>001.14.00340</v>
          </cell>
          <cell r="B658" t="str">
            <v>Pintura em estrutura metálica com grafite incl. limpeza com escova de aço e duas demãos de zarcão</v>
          </cell>
          <cell r="C658" t="str">
            <v>M2</v>
          </cell>
          <cell r="D658">
            <v>5.1622000000000003</v>
          </cell>
        </row>
        <row r="659">
          <cell r="A659" t="str">
            <v>001.14.00360</v>
          </cell>
          <cell r="B659" t="str">
            <v>Pintura em estrutura metálica com alumínio incl. limpeza com escova de aço e duas demãos de zarcão</v>
          </cell>
          <cell r="C659" t="str">
            <v>M2</v>
          </cell>
          <cell r="D659">
            <v>5.1622000000000003</v>
          </cell>
        </row>
        <row r="660">
          <cell r="A660" t="str">
            <v>001.14.00380</v>
          </cell>
          <cell r="B660" t="str">
            <v>Pintura em estrutura metálica com esmalte incl. limpeza com escova de aço e duas demãos de zarcão</v>
          </cell>
          <cell r="C660" t="str">
            <v>M2</v>
          </cell>
          <cell r="D660">
            <v>5.1622000000000003</v>
          </cell>
        </row>
        <row r="661">
          <cell r="A661" t="str">
            <v>001.14.00400</v>
          </cell>
          <cell r="B661" t="str">
            <v>Pintura em cobertura metálica zincada inclusive limpeza das superfícies (interna e externa) na face interna.uma demão de tinta base (cromato de zinco) e duas demãos de tinta de acabamento de base sintética,</v>
          </cell>
          <cell r="C661" t="str">
            <v>M2</v>
          </cell>
          <cell r="D661">
            <v>6.2954999999999997</v>
          </cell>
        </row>
        <row r="662">
          <cell r="A662" t="str">
            <v>001.14.00420</v>
          </cell>
          <cell r="B662" t="str">
            <v>Pintura em cobertura metálica zincada inclusive limpeza das superfícies (interna e externa) na face externa aplicação de emulsão asfáltica a frio na espessura aproximadamente de 1.00 mm, uma demão de acabamento com tinta base de asfalto</v>
          </cell>
          <cell r="C662" t="str">
            <v>M2</v>
          </cell>
          <cell r="D662">
            <v>13.938700000000001</v>
          </cell>
        </row>
        <row r="663">
          <cell r="A663" t="str">
            <v>001.14.00500</v>
          </cell>
          <cell r="B663" t="str">
            <v>Pintura em paredes internas com esmalte incl 02 demaos de massa corrida pva</v>
          </cell>
          <cell r="C663" t="str">
            <v>m2</v>
          </cell>
          <cell r="D663">
            <v>9.0358999999999998</v>
          </cell>
        </row>
        <row r="664">
          <cell r="A664" t="str">
            <v>001.14.00520</v>
          </cell>
          <cell r="B664" t="str">
            <v>Pintura em paredes internas com esmalte e com retoque de  massa corrida</v>
          </cell>
          <cell r="C664" t="str">
            <v>m2</v>
          </cell>
          <cell r="D664">
            <v>6.5467000000000004</v>
          </cell>
        </row>
        <row r="665">
          <cell r="A665" t="str">
            <v>001.14.00540</v>
          </cell>
          <cell r="B665" t="str">
            <v>Pintura interan a óleo em paredes com massa corrida executada da seguinte forma: lixamento preliminar a seco com lixa n.1 e limpeza do pó resultante, aparelhamento com 01 demão de líquido base (impermeabilizante) aplicado a trincha ou pincel</v>
          </cell>
          <cell r="C665" t="str">
            <v>M2</v>
          </cell>
          <cell r="D665">
            <v>12.288600000000001</v>
          </cell>
        </row>
        <row r="666">
          <cell r="A666" t="str">
            <v>001.14.00560</v>
          </cell>
          <cell r="B666" t="str">
            <v>Pintura à óleo em paredes internas, duas demãos, sem massa corrida executada da seguinte forma: lixamento preliminar a seco com lixa n.1 e limpeza do pó resultante - aparelhamento 01 demão com líquidobase (impermeabilizante) - 02 ou 03 demãos</v>
          </cell>
          <cell r="C666" t="str">
            <v>M2</v>
          </cell>
          <cell r="D666">
            <v>6.5467000000000004</v>
          </cell>
        </row>
        <row r="667">
          <cell r="A667" t="str">
            <v>001.14.00580</v>
          </cell>
          <cell r="B667" t="str">
            <v>Pintura a óleo em esquadrias de madeira c/massa corrida</v>
          </cell>
          <cell r="C667" t="str">
            <v>M2</v>
          </cell>
          <cell r="D667">
            <v>10.803900000000001</v>
          </cell>
        </row>
        <row r="668">
          <cell r="A668" t="str">
            <v>001.14.00600</v>
          </cell>
          <cell r="B668" t="str">
            <v>Pintura em porta de madeira com tinta a óleo renner ou similar</v>
          </cell>
          <cell r="C668" t="str">
            <v>M2</v>
          </cell>
          <cell r="D668">
            <v>7.2595999999999998</v>
          </cell>
        </row>
        <row r="669">
          <cell r="A669" t="str">
            <v>001.14.00620</v>
          </cell>
          <cell r="B669" t="str">
            <v>Pintura à óleo em rodapés de madeira à duas demãos após lixamento preliminar com retoques de massa para vedação de juntas, orifícios e outros defeitos</v>
          </cell>
          <cell r="C669" t="str">
            <v>ML</v>
          </cell>
          <cell r="D669">
            <v>1.4247000000000001</v>
          </cell>
        </row>
        <row r="670">
          <cell r="A670" t="str">
            <v>001.14.00640</v>
          </cell>
          <cell r="B670" t="str">
            <v>Pintura externa à óleo em madeira (portões, cerca, etc) à 03 demãos s/ aparelhamento e emassamento prévio</v>
          </cell>
          <cell r="C670" t="str">
            <v>M2</v>
          </cell>
          <cell r="D670">
            <v>7.2411000000000003</v>
          </cell>
        </row>
        <row r="671">
          <cell r="A671" t="str">
            <v>001.14.00660</v>
          </cell>
          <cell r="B671" t="str">
            <v>Pintura à óleo em madeiramento aparente (galpões, passadiços e beirais) a 3 demãos sem aparelhamento e emassamento prévio</v>
          </cell>
          <cell r="C671" t="str">
            <v>M2</v>
          </cell>
          <cell r="D671">
            <v>5.1379000000000001</v>
          </cell>
        </row>
        <row r="672">
          <cell r="A672" t="str">
            <v>001.14.00680</v>
          </cell>
          <cell r="B672" t="str">
            <v>Pintura externa c/ verniz plástico a base de poliuretano (verniz de barco) aplicado à 3 demãos sobre esquadrias e peça de madeira expostas ao tempo convenientemente intercalado entre as demãos</v>
          </cell>
          <cell r="C672" t="str">
            <v>M2</v>
          </cell>
          <cell r="D672">
            <v>6.3966000000000003</v>
          </cell>
        </row>
        <row r="673">
          <cell r="A673" t="str">
            <v>001.14.00700</v>
          </cell>
          <cell r="B673" t="str">
            <v>Pintura envernizamento de alvenaria aparente inclusive a preparação da superfície em 02 demãos</v>
          </cell>
          <cell r="C673" t="str">
            <v>M2</v>
          </cell>
          <cell r="D673">
            <v>6.3194999999999997</v>
          </cell>
        </row>
        <row r="674">
          <cell r="A674" t="str">
            <v>001.14.00720</v>
          </cell>
          <cell r="B674" t="str">
            <v>Pintura com verniz acrílico sobre paredes de concreto aplicado à duas demãos</v>
          </cell>
          <cell r="C674" t="str">
            <v>M2</v>
          </cell>
          <cell r="D674">
            <v>4.5887000000000002</v>
          </cell>
        </row>
        <row r="675">
          <cell r="A675" t="str">
            <v>001.14.00740</v>
          </cell>
          <cell r="B675" t="str">
            <v>Envernizamento interno em esquadrias ou forro de madeira executador da seguinte forma:lixamento e limpeza preliminar, correção de defeitos com massa incolor seguido de lixamento, duas demãos de verniz de  aparelho e lixamento e 02 demãos de verniz</v>
          </cell>
          <cell r="C675" t="str">
            <v>m2</v>
          </cell>
          <cell r="D675">
            <v>6.9894999999999996</v>
          </cell>
        </row>
        <row r="676">
          <cell r="A676" t="str">
            <v>001.14.00780</v>
          </cell>
          <cell r="B676" t="str">
            <v>Pintura - envernizamento de rodapés de madeira lixada e aparelhada com retoque de massa para correção de juntas e orifícios, verniz e acabamento aplicado em duas demãos a pincel</v>
          </cell>
          <cell r="C676" t="str">
            <v>M2</v>
          </cell>
          <cell r="D676">
            <v>1.3159000000000001</v>
          </cell>
        </row>
        <row r="677">
          <cell r="A677" t="str">
            <v>001.14.00800</v>
          </cell>
          <cell r="B677" t="str">
            <v>Pintura - envernizamento de rodapés de madeira lixada e aparelhada com retoque de massa para correção de juntas e orifícios, verniz e acabamento aplicado em duas demãos a boneca</v>
          </cell>
          <cell r="C677" t="str">
            <v>M2</v>
          </cell>
          <cell r="D677">
            <v>1.4247000000000001</v>
          </cell>
        </row>
        <row r="678">
          <cell r="A678" t="str">
            <v>001.14.00820</v>
          </cell>
          <cell r="B678" t="str">
            <v>Enceramento de madeira à boneca (portas, lambris, painéis  divisões) recomendada apenas para madeiras nobres como imbuia, caviúna, perobinha do campo, jacarandá, etc. e executado como segue: limpeza e lixamento preliminar, obturação de orifíc</v>
          </cell>
          <cell r="C678" t="str">
            <v>M2</v>
          </cell>
          <cell r="D678">
            <v>6.3776000000000002</v>
          </cell>
        </row>
        <row r="679">
          <cell r="A679" t="str">
            <v>001.14.00840</v>
          </cell>
          <cell r="B679" t="str">
            <v>Pintura externa em madeira aparente c/ líquido imunizante aplicado à brocha, pistola ou por imersão de acordo com as especificações  do fabricante</v>
          </cell>
          <cell r="C679" t="str">
            <v>M2</v>
          </cell>
          <cell r="D679">
            <v>1.6344000000000001</v>
          </cell>
        </row>
        <row r="680">
          <cell r="A680" t="str">
            <v>001.14.00860</v>
          </cell>
          <cell r="B680" t="str">
            <v>Pintura c/nata de cimento</v>
          </cell>
          <cell r="C680" t="str">
            <v>M2</v>
          </cell>
          <cell r="D680">
            <v>2.0015999999999998</v>
          </cell>
        </row>
        <row r="681">
          <cell r="A681" t="str">
            <v>001.14.00880</v>
          </cell>
          <cell r="B681" t="str">
            <v>Pintura novacor piso</v>
          </cell>
          <cell r="C681" t="str">
            <v>M2</v>
          </cell>
          <cell r="D681">
            <v>3.8180000000000001</v>
          </cell>
        </row>
        <row r="682">
          <cell r="A682" t="str">
            <v>001.14.00885</v>
          </cell>
          <cell r="B682" t="str">
            <v>Pintura de marcação da quadra de esportes c/tinta especial (conf.especificação da cbd) inclusive preparo da superfície (larg. 5.00 cm)</v>
          </cell>
          <cell r="C682" t="str">
            <v>ml</v>
          </cell>
          <cell r="D682">
            <v>4.2458999999999998</v>
          </cell>
        </row>
        <row r="683">
          <cell r="A683" t="str">
            <v>001.14.00890</v>
          </cell>
          <cell r="B683" t="str">
            <v>Pintura de marcação do campo de futebol a cal inclusive preparação do terreno largura 10 cm (conf. especif.do dop)</v>
          </cell>
          <cell r="C683" t="str">
            <v>ml</v>
          </cell>
          <cell r="D683">
            <v>3.1234000000000002</v>
          </cell>
        </row>
        <row r="684">
          <cell r="A684" t="str">
            <v>001.14.00900</v>
          </cell>
          <cell r="B684" t="str">
            <v>Resina aplicada a duas demaos em pisos diversos</v>
          </cell>
          <cell r="C684" t="str">
            <v>M2</v>
          </cell>
          <cell r="D684">
            <v>1.9704999999999999</v>
          </cell>
        </row>
        <row r="685">
          <cell r="A685" t="str">
            <v>001.14.00920</v>
          </cell>
          <cell r="B685" t="str">
            <v>Raspagem, lixamento e aplicacao de sinteco fosco e semi-fosco</v>
          </cell>
          <cell r="C685" t="str">
            <v>M2</v>
          </cell>
          <cell r="D685">
            <v>6.0164999999999997</v>
          </cell>
        </row>
        <row r="686">
          <cell r="A686" t="str">
            <v>001.14.00940</v>
          </cell>
          <cell r="B686" t="str">
            <v>Pintura em concreto aparente com silicone aplicado a duas demãos</v>
          </cell>
          <cell r="C686" t="str">
            <v>m2</v>
          </cell>
          <cell r="D686">
            <v>5.9813000000000001</v>
          </cell>
        </row>
        <row r="687">
          <cell r="A687" t="str">
            <v>001.14.00960</v>
          </cell>
          <cell r="B687" t="str">
            <v>Pintura do nome do estado e da atividade</v>
          </cell>
          <cell r="C687" t="str">
            <v>UN</v>
          </cell>
          <cell r="D687">
            <v>188.68</v>
          </cell>
        </row>
        <row r="688">
          <cell r="A688" t="str">
            <v>001.14.00980</v>
          </cell>
          <cell r="B688" t="str">
            <v>Pintura com tinta epóxi sobre massa corrida em paredes executadas com segue: lixamento das superfícies rebocadas - cuidadosa remoção do pó preferivelmente com jato de ar- aplicação de 02 demãos de massa corrida a base de epoxi com desempenade</v>
          </cell>
          <cell r="C688" t="str">
            <v>M2</v>
          </cell>
          <cell r="D688">
            <v>35.031999999999996</v>
          </cell>
        </row>
        <row r="689">
          <cell r="A689" t="str">
            <v>001.14.01000</v>
          </cell>
          <cell r="B689" t="str">
            <v>Pintura osmocolor em peças de madeira (esquadrias, forros, etc.) incolor, aplicado a duas demãos</v>
          </cell>
          <cell r="C689" t="str">
            <v>M2</v>
          </cell>
          <cell r="D689">
            <v>4.2371999999999996</v>
          </cell>
        </row>
        <row r="690">
          <cell r="A690" t="str">
            <v>001.14.01020</v>
          </cell>
          <cell r="B690" t="str">
            <v>Pintura de conservação de parede ou teto sem retoque de massa,com látex pva à uma demão</v>
          </cell>
          <cell r="C690" t="str">
            <v>M2</v>
          </cell>
          <cell r="D690">
            <v>2.4794</v>
          </cell>
        </row>
        <row r="691">
          <cell r="A691" t="str">
            <v>001.14.01040</v>
          </cell>
          <cell r="B691" t="str">
            <v>Pintura de conservação de parede ou teto sem retoque de massa,com látex pva a duas demãos</v>
          </cell>
          <cell r="C691" t="str">
            <v>M2</v>
          </cell>
          <cell r="D691">
            <v>4.0279999999999996</v>
          </cell>
        </row>
        <row r="692">
          <cell r="A692" t="str">
            <v>001.14.01060</v>
          </cell>
          <cell r="B692" t="str">
            <v>Pintura de conservação de parede ou teto sem retoque de massa,com tinta a oleo  à uma demão</v>
          </cell>
          <cell r="C692" t="str">
            <v>M2</v>
          </cell>
          <cell r="D692">
            <v>2.6795</v>
          </cell>
        </row>
        <row r="693">
          <cell r="A693" t="str">
            <v>001.14.01080</v>
          </cell>
          <cell r="B693" t="str">
            <v>Pintura de conservação de parede ou teto sem retoque de massa,com tinta a oleo a duas demãos</v>
          </cell>
          <cell r="C693" t="str">
            <v>M2</v>
          </cell>
          <cell r="D693">
            <v>4.6542000000000003</v>
          </cell>
        </row>
        <row r="694">
          <cell r="A694" t="str">
            <v>001.14.01100</v>
          </cell>
          <cell r="B694" t="str">
            <v>Pintura de conservação de parede ou teto sem retoque de massa,com tinta látex acrilico  à uma demão</v>
          </cell>
          <cell r="C694" t="str">
            <v>M2</v>
          </cell>
          <cell r="D694">
            <v>2.5710999999999999</v>
          </cell>
        </row>
        <row r="695">
          <cell r="A695" t="str">
            <v>001.14.01120</v>
          </cell>
          <cell r="B695" t="str">
            <v>Pintura de conservação de parede ou teto sem retoque de massa,com tinta látex acrilico  a duas demãos</v>
          </cell>
          <cell r="C695" t="str">
            <v>M2</v>
          </cell>
          <cell r="D695">
            <v>4.1837999999999997</v>
          </cell>
        </row>
        <row r="696">
          <cell r="A696" t="str">
            <v>001.14.01140</v>
          </cell>
          <cell r="B696" t="str">
            <v>Pintura de conservação em parede ou teto com retoque de massa, com látex pva à duas demãos</v>
          </cell>
          <cell r="C696" t="str">
            <v>M2</v>
          </cell>
          <cell r="D696">
            <v>4.7826000000000004</v>
          </cell>
        </row>
        <row r="697">
          <cell r="A697" t="str">
            <v>001.14.01160</v>
          </cell>
          <cell r="B697" t="str">
            <v>Pintura de conservação em parede ou teto com retoque de massa, com tinta a óleo  à duas demãos</v>
          </cell>
          <cell r="C697" t="str">
            <v>M2</v>
          </cell>
          <cell r="D697">
            <v>5.1142000000000003</v>
          </cell>
        </row>
        <row r="698">
          <cell r="A698" t="str">
            <v>001.14.01180</v>
          </cell>
          <cell r="B698" t="str">
            <v>Pintura de conservação em parede ou teto com retoque de massa, com tinta latéx acrilílico  à duas demãos</v>
          </cell>
          <cell r="C698" t="str">
            <v>M2</v>
          </cell>
          <cell r="D698">
            <v>4.9383999999999997</v>
          </cell>
        </row>
        <row r="699">
          <cell r="A699" t="str">
            <v>001.14.01200</v>
          </cell>
          <cell r="B699" t="str">
            <v>Pintura de conservação em esquadria metálica com tinta a oleo à uma demão com retoque da pintura de base (zarcão ou grafite)</v>
          </cell>
          <cell r="C699" t="str">
            <v>M2</v>
          </cell>
          <cell r="D699">
            <v>3.3662999999999998</v>
          </cell>
        </row>
        <row r="700">
          <cell r="A700" t="str">
            <v>001.14.01220</v>
          </cell>
          <cell r="B700" t="str">
            <v>Pintura de conservação em esquadria metálica com tinta a oleo a duas demãos com retoque da pintura de base (zarcão ou grafite)</v>
          </cell>
          <cell r="C700" t="str">
            <v>M2</v>
          </cell>
          <cell r="D700">
            <v>5.2016</v>
          </cell>
        </row>
        <row r="701">
          <cell r="A701" t="str">
            <v>001.14.01240</v>
          </cell>
          <cell r="B701" t="str">
            <v>Pintura de conservação em esquadria metálica com tinta grafite à uma demão com retoque da pintura de base (zarcão ou grafite)</v>
          </cell>
          <cell r="C701" t="str">
            <v>M2</v>
          </cell>
          <cell r="D701">
            <v>3.5796999999999999</v>
          </cell>
        </row>
        <row r="702">
          <cell r="A702" t="str">
            <v>001.14.01260</v>
          </cell>
          <cell r="B702" t="str">
            <v>Pintura de conservação em esquadria metálica com tinta grafite a duas demãos com retoque da pintura de base (zarcão ou grafite)</v>
          </cell>
          <cell r="C702" t="str">
            <v>M2</v>
          </cell>
          <cell r="D702">
            <v>5.6112000000000002</v>
          </cell>
        </row>
        <row r="703">
          <cell r="A703" t="str">
            <v>001.14.01280</v>
          </cell>
          <cell r="B703" t="str">
            <v>Pintura de conservação em esquadria metálica com tinta esmalte à uma demão com retoque da pintura de base (zarcão ou grafite)</v>
          </cell>
          <cell r="C703" t="str">
            <v>M2</v>
          </cell>
          <cell r="D703">
            <v>3.5796999999999999</v>
          </cell>
        </row>
        <row r="704">
          <cell r="A704" t="str">
            <v>001.14.01300</v>
          </cell>
          <cell r="B704" t="str">
            <v>Pintura de conservação em esquadria metálica com tinta esmalte a duas demãos com retoque da pintura de base (zarcão ou grafite)</v>
          </cell>
          <cell r="C704" t="str">
            <v>M2</v>
          </cell>
          <cell r="D704">
            <v>5.6112000000000002</v>
          </cell>
        </row>
        <row r="705">
          <cell r="A705" t="str">
            <v>001.15</v>
          </cell>
          <cell r="B705" t="str">
            <v>SERVIÇOS COMPLEMENTARES</v>
          </cell>
          <cell r="D705">
            <v>11119.1955</v>
          </cell>
        </row>
        <row r="706">
          <cell r="A706" t="str">
            <v>001.15.00020</v>
          </cell>
          <cell r="B706" t="str">
            <v>Fornecimento de quadro negro conforme detalhe do dop de 4.00x1.20m executado na obra. após chapisco prévio será executado o emboço com argamassa 1:4:8 e reboco com argamassa 1:2 ;12 de granulação fina com superfície cuidadosamente desempenada. pintura p</v>
          </cell>
          <cell r="C706" t="str">
            <v>UN</v>
          </cell>
          <cell r="D706">
            <v>120.81959999999999</v>
          </cell>
        </row>
        <row r="707">
          <cell r="A707" t="str">
            <v>001.15.00040</v>
          </cell>
          <cell r="B707" t="str">
            <v>Fornecimento de quadro negro conforme detalhe do dop de 4.00x1.20 m executado na obra, a 80 cm do piso acabado. após chapisco prévio será executado o emboço 1:4:8 e reboco com argamassa 1:4:12 de granulação fina com a superfície cuidadosamente desempena</v>
          </cell>
          <cell r="C707" t="str">
            <v>UN</v>
          </cell>
          <cell r="D707">
            <v>113.8336</v>
          </cell>
        </row>
        <row r="708">
          <cell r="A708" t="str">
            <v>001.15.00060</v>
          </cell>
          <cell r="B708" t="str">
            <v>Recuperação de quadro negro com retoque de massa (base de óleo) lixamento e polimento com lixa de água e pintura com duas demãos de tinta verde opaca especial</v>
          </cell>
          <cell r="C708" t="str">
            <v>UN</v>
          </cell>
          <cell r="D708">
            <v>52.390799999999999</v>
          </cell>
        </row>
        <row r="709">
          <cell r="A709" t="str">
            <v>001.15.00080</v>
          </cell>
          <cell r="B709" t="str">
            <v>Fornecimento e instalação de quadro negro de madeira compensada 6 mm de espessura incl.moldura e porta giz</v>
          </cell>
          <cell r="C709" t="str">
            <v>M2</v>
          </cell>
          <cell r="D709">
            <v>38.443199999999997</v>
          </cell>
        </row>
        <row r="710">
          <cell r="A710" t="str">
            <v>001.15.00100</v>
          </cell>
          <cell r="B710" t="str">
            <v>Fornecimento e instalação de porta giz de madeira c/guarnição</v>
          </cell>
          <cell r="C710" t="str">
            <v>ML</v>
          </cell>
          <cell r="D710">
            <v>3.6655000000000002</v>
          </cell>
        </row>
        <row r="711">
          <cell r="A711" t="str">
            <v>001.15.00120</v>
          </cell>
          <cell r="B711" t="str">
            <v>Fornecimento e instalação de placa de inauguração para grupo escolar (25.00x40.00) cm</v>
          </cell>
          <cell r="C711" t="str">
            <v>UN</v>
          </cell>
          <cell r="D711">
            <v>155.1592</v>
          </cell>
        </row>
        <row r="712">
          <cell r="A712" t="str">
            <v>001.15.00140</v>
          </cell>
          <cell r="B712" t="str">
            <v>Fornecimento e instalação de placa de inauguração para cadeias públicas (36.50x47.00) cm</v>
          </cell>
          <cell r="C712" t="str">
            <v>UN</v>
          </cell>
          <cell r="D712">
            <v>205.1592</v>
          </cell>
        </row>
        <row r="713">
          <cell r="A713" t="str">
            <v>001.15.00160</v>
          </cell>
          <cell r="B713" t="str">
            <v>Fornecimento e instalação de placa de inauguração p/ escritório regional urbano da prodeagro - 25x40cm</v>
          </cell>
          <cell r="C713" t="str">
            <v>UN</v>
          </cell>
          <cell r="D713">
            <v>1355.1592000000001</v>
          </cell>
        </row>
        <row r="714">
          <cell r="A714" t="str">
            <v>001.15.00180</v>
          </cell>
          <cell r="B714" t="str">
            <v>Fornecimento e instalação de placa de inauguração em alumínio fundido 65.00x75.00cm</v>
          </cell>
          <cell r="C714" t="str">
            <v>UN</v>
          </cell>
          <cell r="D714">
            <v>403.91770000000002</v>
          </cell>
        </row>
        <row r="715">
          <cell r="A715" t="str">
            <v>001.15.00220</v>
          </cell>
          <cell r="B715" t="str">
            <v>Fornecimento e instalação de mastro p/bandeira em poste cônico inclusive pintura e pertences altura livre 5.00 m</v>
          </cell>
          <cell r="C715" t="str">
            <v>UN</v>
          </cell>
          <cell r="D715">
            <v>202.4341</v>
          </cell>
        </row>
        <row r="716">
          <cell r="A716" t="str">
            <v>001.15.00240</v>
          </cell>
          <cell r="B716" t="str">
            <v>Fornecimento e instalação de mastro p/bandeira em cano galvanizado diâmetro 3 pol inclusive pintura e pertences altura livre 5 m</v>
          </cell>
          <cell r="C716" t="str">
            <v>UN</v>
          </cell>
          <cell r="D716">
            <v>282.38</v>
          </cell>
        </row>
        <row r="717">
          <cell r="A717" t="str">
            <v>001.15.00260</v>
          </cell>
          <cell r="B717" t="str">
            <v>Fornecimento e instalação de mastro p/bandeira constituído de 3 postes de cano galvanizado diâmetro 3 pol conforme detalhe do dop</v>
          </cell>
          <cell r="C717" t="str">
            <v>CJ</v>
          </cell>
          <cell r="D717">
            <v>1608.9369999999999</v>
          </cell>
        </row>
        <row r="718">
          <cell r="A718" t="str">
            <v>001.15.00280</v>
          </cell>
          <cell r="B718" t="str">
            <v>Fornecimento e instalação de trave p/futebol de salão incluindo pintura, rede de nylon conforme detalhe dop</v>
          </cell>
          <cell r="C718" t="str">
            <v>CJ</v>
          </cell>
          <cell r="D718">
            <v>760.20069999999998</v>
          </cell>
        </row>
        <row r="719">
          <cell r="A719" t="str">
            <v>001.15.00320</v>
          </cell>
          <cell r="B719" t="str">
            <v>Fornecimento e instalação de suporte p/tabela de basquete em treliçado inclusive pilares de concreto armado (aparente), fundação, pintura (treliças) conforme det. do dop</v>
          </cell>
          <cell r="C719" t="str">
            <v>UN</v>
          </cell>
          <cell r="D719">
            <v>2282.6612</v>
          </cell>
        </row>
        <row r="720">
          <cell r="A720" t="str">
            <v>001.15.00360</v>
          </cell>
          <cell r="B720" t="str">
            <v>Fornecimento e instalação de suporte p/voley em cano galvanizado diâmetro 3 pol inclusive pintura dos mastros, catraca, rede e demais pertences ( 02 postes)</v>
          </cell>
          <cell r="C720" t="str">
            <v>CJ</v>
          </cell>
          <cell r="D720">
            <v>472.16430000000003</v>
          </cell>
        </row>
        <row r="721">
          <cell r="A721" t="str">
            <v>001.15.00720</v>
          </cell>
          <cell r="B721" t="str">
            <v>Fornecimento e instalação de bancada seca em ardósia polida  1.50 x 0.80</v>
          </cell>
          <cell r="C721" t="str">
            <v>UN</v>
          </cell>
          <cell r="D721">
            <v>180.96340000000001</v>
          </cell>
        </row>
        <row r="722">
          <cell r="A722" t="str">
            <v>001.15.00760</v>
          </cell>
          <cell r="B722" t="str">
            <v>Fornecimento e instalação de bancada seca em granito polido</v>
          </cell>
          <cell r="C722" t="str">
            <v>M2</v>
          </cell>
          <cell r="D722">
            <v>213.31739999999999</v>
          </cell>
        </row>
        <row r="723">
          <cell r="A723" t="str">
            <v>001.15.00860</v>
          </cell>
          <cell r="B723" t="str">
            <v>Fornecimento e assentamento de revestimento externo com retalhos de pedra de mao</v>
          </cell>
          <cell r="C723" t="str">
            <v>M2</v>
          </cell>
          <cell r="D723">
            <v>9.4884000000000004</v>
          </cell>
        </row>
        <row r="724">
          <cell r="A724" t="str">
            <v>001.15.00940</v>
          </cell>
          <cell r="B724" t="str">
            <v>Fornecimento e instalação de armário sob pia em fórmica</v>
          </cell>
          <cell r="C724" t="str">
            <v>M2</v>
          </cell>
          <cell r="D724">
            <v>225</v>
          </cell>
        </row>
        <row r="725">
          <cell r="A725" t="str">
            <v>001.15.00960</v>
          </cell>
          <cell r="B725" t="str">
            <v>Fornecimento e instalação de armário em madeira aparente aparelhada e tratada</v>
          </cell>
          <cell r="C725" t="str">
            <v>M2</v>
          </cell>
          <cell r="D725">
            <v>114.4671</v>
          </cell>
        </row>
        <row r="726">
          <cell r="A726" t="str">
            <v>001.15.00980</v>
          </cell>
          <cell r="B726" t="str">
            <v>Fornecimento e instalação de armário em alvenaria com prateleiras de madeira aparelhada (2,40x0,60x3,00)m</v>
          </cell>
          <cell r="C726" t="str">
            <v>UN</v>
          </cell>
          <cell r="D726">
            <v>272.2611</v>
          </cell>
        </row>
        <row r="727">
          <cell r="A727" t="str">
            <v>001.15.01000</v>
          </cell>
          <cell r="B727" t="str">
            <v>Fornecimento e instalação de balcão de madeira conf. projeto 12.20 x 0.60 x 1.00 m</v>
          </cell>
          <cell r="C727" t="str">
            <v>UN</v>
          </cell>
          <cell r="D727">
            <v>969.9</v>
          </cell>
        </row>
        <row r="728">
          <cell r="A728" t="str">
            <v>001.15.01080</v>
          </cell>
          <cell r="B728" t="str">
            <v>Fornecimento e instalação de exaustor elétrico com d=50cm 1cv</v>
          </cell>
          <cell r="C728" t="str">
            <v>UN</v>
          </cell>
          <cell r="D728">
            <v>161.9177</v>
          </cell>
        </row>
        <row r="729">
          <cell r="A729" t="str">
            <v>001.15.01140</v>
          </cell>
          <cell r="B729" t="str">
            <v>Fornecimento e instalação de mola p/ porta tipo vai-vem</v>
          </cell>
          <cell r="C729" t="str">
            <v>UN</v>
          </cell>
          <cell r="D729">
            <v>33.330399999999997</v>
          </cell>
        </row>
        <row r="730">
          <cell r="A730" t="str">
            <v>001.15.01220</v>
          </cell>
          <cell r="B730" t="str">
            <v>Fornecimento e instalação  de banca ou tampo de ardósia natural cor preta tipo on c/ resinex</v>
          </cell>
          <cell r="C730" t="str">
            <v>M2</v>
          </cell>
          <cell r="D730">
            <v>110.0046</v>
          </cell>
        </row>
        <row r="731">
          <cell r="A731" t="str">
            <v>001.15.01240</v>
          </cell>
          <cell r="B731" t="str">
            <v>Fornecimento e instalação de banca ou tampo em ardósia polida esp. 3cm</v>
          </cell>
          <cell r="C731" t="str">
            <v>M2</v>
          </cell>
          <cell r="D731">
            <v>108.27849999999999</v>
          </cell>
        </row>
        <row r="732">
          <cell r="A732" t="str">
            <v>001.15.01320</v>
          </cell>
          <cell r="B732" t="str">
            <v>Fornecimento e instalação de portão em cano galvanizado 2 pol e tela galvanizada malha 2cm</v>
          </cell>
          <cell r="C732" t="str">
            <v>M2</v>
          </cell>
          <cell r="D732">
            <v>100.3125</v>
          </cell>
        </row>
        <row r="733">
          <cell r="A733" t="str">
            <v>001.15.01400</v>
          </cell>
          <cell r="B733" t="str">
            <v>Fornecimento e instalação de bancada, tampo ou balcão em granito cinza polido, espessura 2.00 cm</v>
          </cell>
          <cell r="C733" t="str">
            <v>M2</v>
          </cell>
          <cell r="D733">
            <v>135.27850000000001</v>
          </cell>
        </row>
        <row r="734">
          <cell r="A734" t="str">
            <v>001.15.01460</v>
          </cell>
          <cell r="B734" t="str">
            <v>Fornecimento e instalação de caixa de concreto pré-moldado para ar condicionado de 10.000 btu</v>
          </cell>
          <cell r="C734" t="str">
            <v>UN</v>
          </cell>
          <cell r="D734">
            <v>54.556899999999999</v>
          </cell>
        </row>
        <row r="735">
          <cell r="A735" t="str">
            <v>001.15.01560</v>
          </cell>
          <cell r="B735" t="str">
            <v>Fornecimento e instalação de bancada em granito cinza polido l=0,60m sobre alvenaria revestida de azulejo branco, exceto cubas (quantificada e orçada na parte hidráulica)</v>
          </cell>
          <cell r="C735" t="str">
            <v>ML</v>
          </cell>
          <cell r="D735">
            <v>141.60310000000001</v>
          </cell>
        </row>
        <row r="736">
          <cell r="A736" t="str">
            <v>001.15.01600</v>
          </cell>
          <cell r="B736" t="str">
            <v>Fornecimento e instalação de balcão de atendimento em madeira l=0,40m e=0,05m apoiado sobre alvenaria aparente de tijolo cerâmico de 21 furos, inclusive passagem pelo balcão</v>
          </cell>
          <cell r="C736" t="str">
            <v>M</v>
          </cell>
          <cell r="D736">
            <v>105.3964</v>
          </cell>
        </row>
        <row r="737">
          <cell r="A737" t="str">
            <v>001.15.01620</v>
          </cell>
          <cell r="B737" t="str">
            <v>Fornecimento e instalação de corrimao em tubo galvanizado 1"""" chumbado no piso h=1,00m pintado com tinta à óleo 02 demãos</v>
          </cell>
          <cell r="C737" t="str">
            <v>M</v>
          </cell>
          <cell r="D737">
            <v>44.792099999999998</v>
          </cell>
        </row>
        <row r="738">
          <cell r="A738" t="str">
            <v>001.15.01640</v>
          </cell>
          <cell r="B738" t="str">
            <v>Fornecimento e instalação de corrimão em tubo galvanizado 2"""" chumbado no piso h=1.00 m pintado com tinta à óleo 02 demãos</v>
          </cell>
          <cell r="C738" t="str">
            <v>ML</v>
          </cell>
          <cell r="D738">
            <v>81.002099999999999</v>
          </cell>
        </row>
        <row r="739">
          <cell r="A739" t="str">
            <v>001.16</v>
          </cell>
          <cell r="B739" t="str">
            <v>URBANIZAÇÃO</v>
          </cell>
          <cell r="D739">
            <v>2553.5028000000002</v>
          </cell>
        </row>
        <row r="740">
          <cell r="A740" t="str">
            <v>001.16.00020</v>
          </cell>
          <cell r="B740" t="str">
            <v>Banco de concreto armado 5.00x0.50x0.40 m conf. det. dop</v>
          </cell>
          <cell r="C740" t="str">
            <v>UN</v>
          </cell>
          <cell r="D740">
            <v>230.9683</v>
          </cell>
        </row>
        <row r="741">
          <cell r="A741" t="str">
            <v>001.16.00040</v>
          </cell>
          <cell r="B741" t="str">
            <v>Banco de concreto armado 7.00x0.50x0.40 m conf. det. dop</v>
          </cell>
          <cell r="C741" t="str">
            <v>UN</v>
          </cell>
          <cell r="D741">
            <v>314.63170000000002</v>
          </cell>
        </row>
        <row r="742">
          <cell r="A742" t="str">
            <v>001.16.00060</v>
          </cell>
          <cell r="B742" t="str">
            <v>Banco de concreto armado 0,70x0,50x0,40 m conf. det. dop</v>
          </cell>
          <cell r="C742" t="str">
            <v>UN</v>
          </cell>
          <cell r="D742">
            <v>67.963700000000003</v>
          </cell>
        </row>
        <row r="743">
          <cell r="A743" t="str">
            <v>001.16.00080</v>
          </cell>
          <cell r="B743" t="str">
            <v>Cascalho lavado p/passeio</v>
          </cell>
          <cell r="C743" t="str">
            <v>M3</v>
          </cell>
          <cell r="D743">
            <v>48.921799999999998</v>
          </cell>
        </row>
        <row r="744">
          <cell r="A744" t="str">
            <v>001.16.00100</v>
          </cell>
          <cell r="B744" t="str">
            <v>Guias de concreto pré-moldados (concreto 300kg cimento/m3) de seção 15x30 cm (espessura 12.00 cm no topo)  o serviço inclui a abertura das valas, assentamento e rejuntamento das guias</v>
          </cell>
          <cell r="C744" t="str">
            <v>ML</v>
          </cell>
          <cell r="D744">
            <v>18.375699999999998</v>
          </cell>
        </row>
        <row r="745">
          <cell r="A745" t="str">
            <v>001.16.00120</v>
          </cell>
          <cell r="B745" t="str">
            <v>Guias curvas de concreto pré-moldados (concreto 300kg cimento/m3) de seção 15x30 cm (espessura 12.00 cm no topo)  o serviço inclui a abertura das valas, assentamento e rejuntamento das guias</v>
          </cell>
          <cell r="C745" t="str">
            <v>ML</v>
          </cell>
          <cell r="D745">
            <v>18.2623</v>
          </cell>
        </row>
        <row r="746">
          <cell r="A746" t="str">
            <v>001.16.00140</v>
          </cell>
          <cell r="B746" t="str">
            <v>Sarjeta de concreto (300kg cim/m3) fundido no local seção 40.00 x 8.00 cm, o serviço inclui a abertura de vala, assentamento e rejuntamento</v>
          </cell>
          <cell r="C746" t="str">
            <v>ML</v>
          </cell>
          <cell r="D746">
            <v>16.913399999999999</v>
          </cell>
        </row>
        <row r="747">
          <cell r="A747" t="str">
            <v>001.16.00160</v>
          </cell>
          <cell r="B747" t="str">
            <v>Fornecimento e espalhamento de terra vegetal</v>
          </cell>
          <cell r="C747" t="str">
            <v>M3</v>
          </cell>
          <cell r="D747">
            <v>70.321799999999996</v>
          </cell>
        </row>
        <row r="748">
          <cell r="A748" t="str">
            <v>001.16.00180</v>
          </cell>
          <cell r="B748" t="str">
            <v>Grama em placas com manutenção por 60 dias com irrigação diária, pulverização, adubação e substituição de mudas mortas</v>
          </cell>
          <cell r="C748" t="str">
            <v>M2</v>
          </cell>
          <cell r="D748">
            <v>3.9662000000000002</v>
          </cell>
        </row>
        <row r="749">
          <cell r="A749" t="str">
            <v>001.16.00200</v>
          </cell>
          <cell r="B749" t="str">
            <v>Grama em mudas tipo (forquilha ou estrela) com manutenção por 60 dias  com irrigação diária, pulverização, adubação e substiuição de mudas mortas</v>
          </cell>
          <cell r="C749" t="str">
            <v>M2</v>
          </cell>
          <cell r="D749">
            <v>2.2652000000000001</v>
          </cell>
        </row>
        <row r="750">
          <cell r="A750" t="str">
            <v>001.16.00220</v>
          </cell>
          <cell r="B750" t="str">
            <v>Sansão do campo a cada 10cm, com manutenção por 60 dias com irrigação diária, pulverização, adubação e substituição de mudas mortas.</v>
          </cell>
          <cell r="C750" t="str">
            <v>ML</v>
          </cell>
          <cell r="D750">
            <v>25.5746</v>
          </cell>
        </row>
        <row r="751">
          <cell r="A751" t="str">
            <v>001.16.00240</v>
          </cell>
          <cell r="B751" t="str">
            <v>Grade de proteção para árvores h = 2.00 m</v>
          </cell>
          <cell r="C751" t="str">
            <v>UN</v>
          </cell>
          <cell r="D751">
            <v>28.515999999999998</v>
          </cell>
        </row>
        <row r="752">
          <cell r="A752" t="str">
            <v>001.16.00260</v>
          </cell>
          <cell r="B752" t="str">
            <v>Árvores ( altura das mudas 2.00 m ) c/ 1.50m de altura livre, com manutenção por 60 dias com irrigação, pulverização, poda e substituição de mudas mortas</v>
          </cell>
          <cell r="C752" t="str">
            <v>UN</v>
          </cell>
          <cell r="D752">
            <v>8.9152000000000005</v>
          </cell>
        </row>
        <row r="753">
          <cell r="A753" t="str">
            <v>001.16.00280</v>
          </cell>
          <cell r="B753" t="str">
            <v>Árvores ( altura das mudas 2m ) inclusive grade de proteção com 1.50 m de altura livre, com manutenção por 60 dias com irrigação, pulverização, poda e substiuição de mudas mortas</v>
          </cell>
          <cell r="C753" t="str">
            <v>UN</v>
          </cell>
          <cell r="D753">
            <v>37.4313</v>
          </cell>
        </row>
        <row r="754">
          <cell r="A754" t="str">
            <v>001.16.00300</v>
          </cell>
          <cell r="B754" t="str">
            <v>Mudas de vegetação nativa, com altura livre mínima de 50 cm, inclusive adubo - base de npk-4-14-8, a 100 g por cova e terra preta, com manutenção por 60 dias com irrigação, pulverização, poda e substituição  de mudas mortas</v>
          </cell>
          <cell r="C754" t="str">
            <v>UN</v>
          </cell>
          <cell r="D754">
            <v>2.41</v>
          </cell>
        </row>
        <row r="755">
          <cell r="A755" t="str">
            <v>001.16.00320</v>
          </cell>
          <cell r="B755" t="str">
            <v>Oiti - grande, com manutenção por 60 dias com irrigação, pulverização, poda e substituição de mudas mortas</v>
          </cell>
          <cell r="C755" t="str">
            <v>UN</v>
          </cell>
          <cell r="D755">
            <v>26.915199999999999</v>
          </cell>
        </row>
        <row r="756">
          <cell r="A756" t="str">
            <v>001.16.00340</v>
          </cell>
          <cell r="B756" t="str">
            <v>Fênix - grande, com manutenção por 60 dias com irrigação, pulverização, poda e substituição de mudas mortas</v>
          </cell>
          <cell r="C756" t="str">
            <v>UN</v>
          </cell>
          <cell r="D756">
            <v>56.915199999999999</v>
          </cell>
        </row>
        <row r="757">
          <cell r="A757" t="str">
            <v>001.16.00360</v>
          </cell>
          <cell r="B757" t="str">
            <v>Agave - grande, com manutenção por 60 dias com irrigação, pulverização, poda e substituição de mudas mortas</v>
          </cell>
          <cell r="C757" t="str">
            <v>UN</v>
          </cell>
          <cell r="D757">
            <v>31.915199999999999</v>
          </cell>
        </row>
        <row r="758">
          <cell r="A758" t="str">
            <v>001.16.00380</v>
          </cell>
          <cell r="B758" t="str">
            <v>Dracena marginata - grande, com manutenção por 60 dias com irrigação, pulverização, poda e substituição de mudas mortas</v>
          </cell>
          <cell r="C758" t="str">
            <v>UN</v>
          </cell>
          <cell r="D758">
            <v>16.915199999999999</v>
          </cell>
        </row>
        <row r="759">
          <cell r="A759" t="str">
            <v>001.16.00400</v>
          </cell>
          <cell r="B759" t="str">
            <v>Palmeira - grande, com manutenção por 60 dias com irrigação, pulverização, poda e substituição de mudas mortas</v>
          </cell>
          <cell r="C759" t="str">
            <v>UN</v>
          </cell>
          <cell r="D759">
            <v>61.915199999999999</v>
          </cell>
        </row>
        <row r="760">
          <cell r="A760" t="str">
            <v>001.16.00420</v>
          </cell>
          <cell r="B760" t="str">
            <v>Musaendra - grande, com manutenção por 60 dias com irrigação, pulverização, poda e substituição de mudas mortas</v>
          </cell>
          <cell r="C760" t="str">
            <v>UN</v>
          </cell>
          <cell r="D760">
            <v>21.915199999999999</v>
          </cell>
        </row>
        <row r="761">
          <cell r="A761" t="str">
            <v>001.16.00440</v>
          </cell>
          <cell r="B761" t="str">
            <v>Hemigrafis - pequena, com manutenção por 60 dias com irrigação, pulverização, poda e substituição de mudas mortas</v>
          </cell>
          <cell r="C761" t="str">
            <v>UN</v>
          </cell>
          <cell r="D761">
            <v>0.8831</v>
          </cell>
        </row>
        <row r="762">
          <cell r="A762" t="str">
            <v>001.16.00460</v>
          </cell>
          <cell r="B762" t="str">
            <v>Pingo de ouro - pequena, com manutenção por 60 dias com irrigação, pulverização, poda e substituição de mudas mortas</v>
          </cell>
          <cell r="C762" t="str">
            <v>UN</v>
          </cell>
          <cell r="D762">
            <v>0.98309999999999997</v>
          </cell>
        </row>
        <row r="763">
          <cell r="A763" t="str">
            <v>001.16.00480</v>
          </cell>
          <cell r="B763" t="str">
            <v>Pingo de ouro - grande, com manutenção por 60 dias com irrigação, pulverização, poda e substituição de mudas mortas</v>
          </cell>
          <cell r="C763" t="str">
            <v>UN</v>
          </cell>
          <cell r="D763">
            <v>4.4151999999999996</v>
          </cell>
        </row>
        <row r="764">
          <cell r="A764" t="str">
            <v>001.16.00500</v>
          </cell>
          <cell r="B764" t="str">
            <v>Mini-ixoria sacola - grande, com manutenção por 60 dias com irrigação, pulverização, poda e substituição de mudas mortas</v>
          </cell>
          <cell r="C764" t="str">
            <v>UN</v>
          </cell>
          <cell r="D764">
            <v>1.3831</v>
          </cell>
        </row>
        <row r="765">
          <cell r="A765" t="str">
            <v>001.16.00520</v>
          </cell>
          <cell r="B765" t="str">
            <v>Mini-ixoria torrão - grande, com manutenção por 60 dias com irrigação, pulverização, poda e substituição de mudas mortas</v>
          </cell>
          <cell r="C765" t="str">
            <v>UN</v>
          </cell>
          <cell r="D765">
            <v>9.9152000000000005</v>
          </cell>
        </row>
        <row r="766">
          <cell r="A766" t="str">
            <v>001.16.00540</v>
          </cell>
          <cell r="B766" t="str">
            <v>Croton sacola - grande, com manutenção por 60 dias com irrigação, pulverização, poda e substituição de mudas mortas</v>
          </cell>
          <cell r="C766" t="str">
            <v>UN</v>
          </cell>
          <cell r="D766">
            <v>4.3830999999999998</v>
          </cell>
        </row>
        <row r="767">
          <cell r="A767" t="str">
            <v>001.16.00560</v>
          </cell>
          <cell r="B767" t="str">
            <v>Croton torrão - grande, com manutenção por 60 dias com irrigação, pulverização, poda e substituição de mudas mortas</v>
          </cell>
          <cell r="C767" t="str">
            <v>UN</v>
          </cell>
          <cell r="D767">
            <v>16.915199999999999</v>
          </cell>
        </row>
        <row r="768">
          <cell r="A768" t="str">
            <v>001.16.00580</v>
          </cell>
          <cell r="B768" t="str">
            <v>Eretrine - grande, com manutenção por 60 dias com irrigação, pulverização, poda e substituição de mudas mortas</v>
          </cell>
          <cell r="C768" t="str">
            <v>UN</v>
          </cell>
          <cell r="D768">
            <v>21.915199999999999</v>
          </cell>
        </row>
        <row r="769">
          <cell r="A769" t="str">
            <v>001.16.00600</v>
          </cell>
          <cell r="B769" t="str">
            <v>Areca - grande, com manutenção por 60 dias com irrigação, pulverização, poda e substituição de mudas mortas</v>
          </cell>
          <cell r="C769" t="str">
            <v>UN</v>
          </cell>
          <cell r="D769">
            <v>21.915199999999999</v>
          </cell>
        </row>
        <row r="770">
          <cell r="A770" t="str">
            <v>001.16.00620</v>
          </cell>
          <cell r="B770" t="str">
            <v>Hibisco bicolor - pequena, com manutenção por 60 dias com irrigação, pulverização, poda e substituição de mudas mortas</v>
          </cell>
          <cell r="C770" t="str">
            <v>UN</v>
          </cell>
          <cell r="D770">
            <v>5.3830999999999998</v>
          </cell>
        </row>
        <row r="771">
          <cell r="A771" t="str">
            <v>001.16.00640</v>
          </cell>
          <cell r="B771" t="str">
            <v>Brita na área interna do prédio</v>
          </cell>
          <cell r="C771" t="str">
            <v>M3</v>
          </cell>
          <cell r="D771">
            <v>45.460900000000002</v>
          </cell>
        </row>
        <row r="772">
          <cell r="A772" t="str">
            <v>001.16.00660</v>
          </cell>
          <cell r="B772" t="str">
            <v>Brita na área interna do prédio - branca - (fins decorativos)</v>
          </cell>
          <cell r="C772" t="str">
            <v>M3</v>
          </cell>
          <cell r="D772">
            <v>41.660899999999998</v>
          </cell>
        </row>
        <row r="773">
          <cell r="A773" t="str">
            <v>001.16.00680</v>
          </cell>
          <cell r="B773" t="str">
            <v>Brita na área interna do prédio - escurinha - (fins decorativos)</v>
          </cell>
          <cell r="C773" t="str">
            <v>M3</v>
          </cell>
          <cell r="D773">
            <v>41.660899999999998</v>
          </cell>
        </row>
        <row r="774">
          <cell r="A774" t="str">
            <v>001.16.00700</v>
          </cell>
          <cell r="B774" t="str">
            <v>Pavimentação c/ lajotas pré-moldadas de concreto sextavado ( bloquete). deverão observar as mesmas especificações de ítens anteriores no que se refere a assentamento e rejuntamento. espessura de 5 cm para calcadas</v>
          </cell>
          <cell r="C774" t="str">
            <v>M2</v>
          </cell>
          <cell r="D774">
            <v>22.178100000000001</v>
          </cell>
        </row>
        <row r="775">
          <cell r="A775" t="str">
            <v>001.16.00720</v>
          </cell>
          <cell r="B775" t="str">
            <v>Pavimentação c/ lajotas pré-moldadas de concreto sextavado ( bloquete). deverão observar as mesmas especificações de ítens anteriores no que se refere a assentamento e rejuntamento. espessura de 10 cm para tráfego</v>
          </cell>
          <cell r="C775" t="str">
            <v>M2</v>
          </cell>
          <cell r="D775">
            <v>36.0381</v>
          </cell>
        </row>
        <row r="776">
          <cell r="A776" t="str">
            <v>001.16.00740</v>
          </cell>
          <cell r="B776" t="str">
            <v>Fornecimento e assentamento de paralelepípedo</v>
          </cell>
          <cell r="C776" t="str">
            <v>M2</v>
          </cell>
          <cell r="D776">
            <v>29.2776</v>
          </cell>
        </row>
        <row r="777">
          <cell r="A777" t="str">
            <v>001.16.00760</v>
          </cell>
          <cell r="B777" t="str">
            <v>Execução de alambrado em tubo de ferro Galvanizado 2.1/2"" chapa 13 formando quadro de 3.00x3.00m e tela galvanizada fio 12 malha 2"" fixado com arame galvanizado n.14</v>
          </cell>
          <cell r="C777" t="str">
            <v>m2</v>
          </cell>
          <cell r="D777">
            <v>48.960099999999997</v>
          </cell>
        </row>
        <row r="778">
          <cell r="A778" t="str">
            <v>001.16.00770</v>
          </cell>
          <cell r="B778" t="str">
            <v>Alambrado c/ Tela Arame Galv. Losangular fio 12, malha 2"", altura da tela 1.50 m, fix. em pilarete de concreto pré moldado h= 2.60 m, espaçados a cada 2.50 m, com reforço arame galv. n.10, incl.mureta de alvenaria h=0.50 m chapiscada, rebocada e caiada</v>
          </cell>
          <cell r="C778" t="str">
            <v>ml</v>
          </cell>
          <cell r="D778">
            <v>68.006</v>
          </cell>
        </row>
        <row r="779">
          <cell r="A779" t="str">
            <v>001.16.00775</v>
          </cell>
          <cell r="B779" t="str">
            <v>Alambrado c/ Tela Arame Galv. Soldada 150x50 fio 12, malha 2"", altura da tela 1.50 m, fix. em pilarete de concreto pré moldado h= 3.00 m, espaçados a cada 2.50 m, com reforço arame galv. n.10, incl.mureta de alvenaria h=0.50 m chapiscada, rebocada e ca</v>
          </cell>
          <cell r="C779" t="str">
            <v>ml</v>
          </cell>
          <cell r="D779">
            <v>81.075199999999995</v>
          </cell>
        </row>
        <row r="780">
          <cell r="A780" t="str">
            <v>001.16.00776</v>
          </cell>
          <cell r="B780" t="str">
            <v>Fornecimento e Instalação de Portão em Tubo Galvanizado 2"" e Tela Galvanizada Malha 2"", incl. Ferragens</v>
          </cell>
          <cell r="C780" t="str">
            <v>m2</v>
          </cell>
          <cell r="D780">
            <v>100.3125</v>
          </cell>
        </row>
        <row r="781">
          <cell r="A781" t="str">
            <v>001.16.00777</v>
          </cell>
          <cell r="B781" t="str">
            <v>Fornecimento e Instalação de Portão em Tubo Galvanizado 2"" em Tela Galvanizada Malha 2"", incl. Ferragens dim. 0.80 x 2.10 m Conf. Det. 04 SINFRA</v>
          </cell>
          <cell r="C781" t="str">
            <v>m2</v>
          </cell>
          <cell r="D781">
            <v>120.1523</v>
          </cell>
        </row>
        <row r="782">
          <cell r="A782" t="str">
            <v>001.16.00781</v>
          </cell>
          <cell r="B782" t="str">
            <v>Fornecimento e instalação de placa de concreto de 100x100 cm com 6 cm de espessura, junta de seixos rolados com 6 cm de largura</v>
          </cell>
          <cell r="C782" t="str">
            <v>M2</v>
          </cell>
          <cell r="D782">
            <v>23.403099999999998</v>
          </cell>
        </row>
        <row r="783">
          <cell r="A783" t="str">
            <v>001.16.00801</v>
          </cell>
          <cell r="B783" t="str">
            <v>Execução de muro de fecho, conforme detalhe do dop n. 92019, com altura de 1.60 m</v>
          </cell>
          <cell r="C783" t="str">
            <v>ML</v>
          </cell>
          <cell r="D783">
            <v>108.1777</v>
          </cell>
        </row>
        <row r="784">
          <cell r="A784" t="str">
            <v>001.16.00821</v>
          </cell>
          <cell r="B784" t="str">
            <v>Execução de muro de fecho, conforme detalhe do dop n. 92019, com altura de 1.80 m</v>
          </cell>
          <cell r="C784" t="str">
            <v>ML</v>
          </cell>
          <cell r="D784">
            <v>118.5322</v>
          </cell>
        </row>
        <row r="785">
          <cell r="A785" t="str">
            <v>001.16.00841</v>
          </cell>
          <cell r="B785" t="str">
            <v>Execução de muro de fecho, conforme detalhe do dop n. 92019, com altura de 2.00 m</v>
          </cell>
          <cell r="C785" t="str">
            <v>ML</v>
          </cell>
          <cell r="D785">
            <v>128.8844</v>
          </cell>
        </row>
        <row r="786">
          <cell r="A786" t="str">
            <v>001.16.00861</v>
          </cell>
          <cell r="B786" t="str">
            <v>Execução de acréscimo de muro de fecho conforme detalhe padrão do dop arquivo n.92019</v>
          </cell>
          <cell r="C786" t="str">
            <v>M2</v>
          </cell>
          <cell r="D786">
            <v>45.194099999999999</v>
          </cell>
        </row>
        <row r="787">
          <cell r="A787" t="str">
            <v>001.16.00941</v>
          </cell>
          <cell r="B787" t="str">
            <v>Execução de conjunto de mureta em madeira c/ 2 pilares a cada 1,30m e altura livre de 1.00 m, conforme detalhe dop</v>
          </cell>
          <cell r="C787" t="str">
            <v>UN</v>
          </cell>
          <cell r="D787">
            <v>271.16579999999999</v>
          </cell>
        </row>
        <row r="788">
          <cell r="A788" t="str">
            <v>001.16.00961</v>
          </cell>
          <cell r="B788" t="str">
            <v>Demarcação de faixa com tinta acrílica especial - largura 10.00 cm</v>
          </cell>
          <cell r="C788" t="str">
            <v>ML</v>
          </cell>
          <cell r="D788">
            <v>5.4671000000000003</v>
          </cell>
        </row>
        <row r="789">
          <cell r="A789" t="str">
            <v>001.16.00981</v>
          </cell>
          <cell r="B789" t="str">
            <v>Retirada e reassentamento de meio-fio</v>
          </cell>
          <cell r="C789" t="str">
            <v>M</v>
          </cell>
          <cell r="D789">
            <v>17.875900000000001</v>
          </cell>
        </row>
        <row r="790">
          <cell r="A790" t="str">
            <v>001.17</v>
          </cell>
          <cell r="B790" t="str">
            <v>INSTALAÇÕES ELÉTRICAS, LÓGICA E TELEFONIA</v>
          </cell>
          <cell r="D790">
            <v>134827.39350000001</v>
          </cell>
        </row>
        <row r="791">
          <cell r="A791" t="str">
            <v>001.17.00020</v>
          </cell>
          <cell r="B791" t="str">
            <v>Execução de mureta em alvenaria de 1.5 vez  de tijolo assente com argamassa mista 1:4:12 cimento cal hidratada e areia inclusive fundação em concreto ciclópico no traço 1:3;6 revestimento rústico e caiação - para instalação de medidor de luz e força</v>
          </cell>
          <cell r="C791" t="str">
            <v>M2</v>
          </cell>
          <cell r="D791">
            <v>137.1054</v>
          </cell>
        </row>
        <row r="792">
          <cell r="A792" t="str">
            <v>001.17.00040</v>
          </cell>
          <cell r="B792" t="str">
            <v>Fornecimento e instalação de padrão monofásico em poste de ferro galvanizado conforme normas da cemat altura h=5.00 mts</v>
          </cell>
          <cell r="C792" t="str">
            <v>UN</v>
          </cell>
          <cell r="D792">
            <v>227.47329999999999</v>
          </cell>
        </row>
        <row r="793">
          <cell r="A793" t="str">
            <v>001.17.00060</v>
          </cell>
          <cell r="B793" t="str">
            <v>Fornecimento e instalação de padrão monofásico em poste de ferro galvanizado conforme normas da cemat altura h=7.00 mts</v>
          </cell>
          <cell r="C793" t="str">
            <v>UN</v>
          </cell>
          <cell r="D793">
            <v>266.47329999999999</v>
          </cell>
        </row>
        <row r="794">
          <cell r="A794" t="str">
            <v>001.17.00080</v>
          </cell>
          <cell r="B794" t="str">
            <v>Fornecimento e instalação de padrão bifásico em poste de ferro galvanizado</v>
          </cell>
          <cell r="C794" t="str">
            <v>UN</v>
          </cell>
          <cell r="D794">
            <v>150.7099</v>
          </cell>
        </row>
        <row r="795">
          <cell r="A795" t="str">
            <v>001.17.00100</v>
          </cell>
          <cell r="B795" t="str">
            <v>Fornecimento e instalação de padrão trifásico completo em poste de ferro galvanizado tipo t-3 com protecao de 90 a conf normas da cemat</v>
          </cell>
          <cell r="C795" t="str">
            <v>UN</v>
          </cell>
          <cell r="D795">
            <v>550.8931</v>
          </cell>
        </row>
        <row r="796">
          <cell r="A796" t="str">
            <v>001.17.00120</v>
          </cell>
          <cell r="B796" t="str">
            <v>Fornecimento e instalação de padrão trifásico completo em poste de ferro galvanizado tipo t-4 com protecao de 125 a conf. normas da cemat</v>
          </cell>
          <cell r="C796" t="str">
            <v>UN</v>
          </cell>
          <cell r="D796">
            <v>1051.8931</v>
          </cell>
        </row>
        <row r="797">
          <cell r="A797" t="str">
            <v>001.17.00140</v>
          </cell>
          <cell r="B797" t="str">
            <v>Fornecimento e instalação de padrao trifásico completo em poste de ferro galvanizado, com proteção de 100a, conforme normas da cemat</v>
          </cell>
          <cell r="C797" t="str">
            <v>CJ</v>
          </cell>
          <cell r="D797">
            <v>458.94659999999999</v>
          </cell>
        </row>
        <row r="798">
          <cell r="A798" t="str">
            <v>001.17.00160</v>
          </cell>
          <cell r="B798" t="str">
            <v>Fornecimento e instalação de caixa padronizada para instalação de medidor e baixa tensão trifásico</v>
          </cell>
          <cell r="C798" t="str">
            <v>UN</v>
          </cell>
          <cell r="D798">
            <v>210.47329999999999</v>
          </cell>
        </row>
        <row r="799">
          <cell r="A799" t="str">
            <v>001.17.00180</v>
          </cell>
          <cell r="B799" t="str">
            <v>Fornecimento e instalação de caixa padronizada para instalação de medidor e baixa tensão bifásico</v>
          </cell>
          <cell r="C799" t="str">
            <v>UN</v>
          </cell>
          <cell r="D799">
            <v>45.473300000000002</v>
          </cell>
        </row>
        <row r="800">
          <cell r="A800" t="str">
            <v>001.17.00200</v>
          </cell>
          <cell r="B800" t="str">
            <v>Fornecimento e instalação de caixa padronizada para instalação de medidor e baixa tensão monofásico</v>
          </cell>
          <cell r="C800" t="str">
            <v>UN</v>
          </cell>
          <cell r="D800">
            <v>37.3551</v>
          </cell>
        </row>
        <row r="801">
          <cell r="A801" t="str">
            <v>001.17.00220</v>
          </cell>
          <cell r="B801" t="str">
            <v>Fornecimento e instalação de roldana de plástico c/ parafuso p/ fixar em madeira de 1/2 pol.</v>
          </cell>
          <cell r="C801" t="str">
            <v>UN</v>
          </cell>
          <cell r="D801">
            <v>1.0737000000000001</v>
          </cell>
        </row>
        <row r="802">
          <cell r="A802" t="str">
            <v>001.17.00240</v>
          </cell>
          <cell r="B802" t="str">
            <v>Fornecimento e instalação de roldana de plástico c/ parafuso p/ fixar em madeira de 3/4 pol.</v>
          </cell>
          <cell r="C802" t="str">
            <v>UN</v>
          </cell>
          <cell r="D802">
            <v>1.0936999999999999</v>
          </cell>
        </row>
        <row r="803">
          <cell r="A803" t="str">
            <v>001.17.00260</v>
          </cell>
          <cell r="B803" t="str">
            <v>Fornecimento e instalação de tubo de polietileno linha popular diâm. 1/2 pol x 1,5 mm</v>
          </cell>
          <cell r="C803" t="str">
            <v>M</v>
          </cell>
          <cell r="D803">
            <v>1.8853</v>
          </cell>
        </row>
        <row r="804">
          <cell r="A804" t="str">
            <v>001.17.00280</v>
          </cell>
          <cell r="B804" t="str">
            <v>Fornecimento e instalação de tubo de polietileno linha popular diâm.  3/4 pol x 2,0 mm</v>
          </cell>
          <cell r="C804" t="str">
            <v>M</v>
          </cell>
          <cell r="D804">
            <v>2.1453000000000002</v>
          </cell>
        </row>
        <row r="805">
          <cell r="A805" t="str">
            <v>001.17.00300</v>
          </cell>
          <cell r="B805" t="str">
            <v>Fornecimento e instalação de tubo de polietileno linha popular diâm. 1 pol x 2,5 mm</v>
          </cell>
          <cell r="C805" t="str">
            <v>M</v>
          </cell>
          <cell r="D805">
            <v>2.6126999999999998</v>
          </cell>
        </row>
        <row r="806">
          <cell r="A806" t="str">
            <v>001.17.00320</v>
          </cell>
          <cell r="B806" t="str">
            <v>Fornecimento e instalação de canaleta de pvc 110x20x2.200 mm ref. 300 46 sistema """"x"""" da pial</v>
          </cell>
          <cell r="C806" t="str">
            <v>UN</v>
          </cell>
          <cell r="D806">
            <v>25.560700000000001</v>
          </cell>
        </row>
        <row r="807">
          <cell r="A807" t="str">
            <v>001.17.00340</v>
          </cell>
          <cell r="B807" t="str">
            <v>Fornecimento e instalação de eletroduto flexível  1/2"""" (20mm) corrugado de pvc</v>
          </cell>
          <cell r="C807" t="str">
            <v>M</v>
          </cell>
          <cell r="D807">
            <v>2.1753</v>
          </cell>
        </row>
        <row r="808">
          <cell r="A808" t="str">
            <v>001.17.00360</v>
          </cell>
          <cell r="B808" t="str">
            <v>Fornecimento e instalação de eletroduto flexível  3/4"""" (25mm) corrugado de pvc</v>
          </cell>
          <cell r="C808" t="str">
            <v>M</v>
          </cell>
          <cell r="D808">
            <v>2.4453</v>
          </cell>
        </row>
        <row r="809">
          <cell r="A809" t="str">
            <v>001.17.00380</v>
          </cell>
          <cell r="B809" t="str">
            <v>Fornecimento e instalação de eletroduto flexível  1"""" (32mm) corrugado de pvc</v>
          </cell>
          <cell r="C809" t="str">
            <v>M</v>
          </cell>
          <cell r="D809">
            <v>3.5226999999999999</v>
          </cell>
        </row>
        <row r="810">
          <cell r="A810" t="str">
            <v>001.17.00400</v>
          </cell>
          <cell r="B810" t="str">
            <v>Fornecimento e instalação de caixa retangular de ferro c/ furos de 1/2"""" e 3/4"""" p/ peça 4 x 2 pol</v>
          </cell>
          <cell r="C810" t="str">
            <v>UN</v>
          </cell>
          <cell r="D810">
            <v>2.0352999999999999</v>
          </cell>
        </row>
        <row r="811">
          <cell r="A811" t="str">
            <v>001.17.00420</v>
          </cell>
          <cell r="B811" t="str">
            <v>Fornecimento e instalação de caixa retangular de ferro c/ furos de 1/2"""" e 3/4"""" p/ peça 6 x 4 pol</v>
          </cell>
          <cell r="C811" t="str">
            <v>UN</v>
          </cell>
          <cell r="D811">
            <v>3.0792000000000002</v>
          </cell>
        </row>
        <row r="812">
          <cell r="A812" t="str">
            <v>001.17.00440</v>
          </cell>
          <cell r="B812" t="str">
            <v>Fornecimento e instalação de caixa quadrada de ferro f/ furos de diâm.1/2"""" e 3/4"""" ,  4"""" x 4""""</v>
          </cell>
          <cell r="C812" t="str">
            <v>UN</v>
          </cell>
          <cell r="D812">
            <v>2.6253000000000002</v>
          </cell>
        </row>
        <row r="813">
          <cell r="A813" t="str">
            <v>001.17.00460</v>
          </cell>
          <cell r="B813" t="str">
            <v>Fornecimento e instalação de caixa quadrada de ferro f/ furos de diâm.1/2"""" e 3/4""""  3"""" x 3""""</v>
          </cell>
          <cell r="C813" t="str">
            <v>UN</v>
          </cell>
          <cell r="D813">
            <v>2.5152999999999999</v>
          </cell>
        </row>
        <row r="814">
          <cell r="A814" t="str">
            <v>001.17.00480</v>
          </cell>
          <cell r="B814" t="str">
            <v>Fornecimento e instalação de caixa octogonal de ferro fundo móvel c/ furos de diâm. 1/2"""" e 3/4""""  4"""" x 4"""" x 2""""</v>
          </cell>
          <cell r="C814" t="str">
            <v>UN</v>
          </cell>
          <cell r="D814">
            <v>3.0552999999999999</v>
          </cell>
        </row>
        <row r="815">
          <cell r="A815" t="str">
            <v>001.17.00500</v>
          </cell>
          <cell r="B815" t="str">
            <v>Fornecimento e instalação de caixa octogonal de ferro fundo móvel c/ furos de diâm. 1/2"""" e 3/4""""  3"""" x 3"""" x 1 1/2""""</v>
          </cell>
          <cell r="C815" t="str">
            <v>UN</v>
          </cell>
          <cell r="D815">
            <v>2.9552999999999998</v>
          </cell>
        </row>
        <row r="816">
          <cell r="A816" t="str">
            <v>001.17.00540</v>
          </cell>
          <cell r="B816" t="str">
            <v>Fornecimento e instalação de fio de cobre seção 1.50 mm2, com isolamento para 750 v, com caract. não propagante ao fogo e auto extinguível, pirastic ou similar.</v>
          </cell>
          <cell r="C816" t="str">
            <v>ML</v>
          </cell>
          <cell r="D816">
            <v>0.53110000000000002</v>
          </cell>
        </row>
        <row r="817">
          <cell r="A817" t="str">
            <v>001.17.00560</v>
          </cell>
          <cell r="B817" t="str">
            <v>Fornecimento e instalação de fio de cobre seção 2.50 mm2, com isolamento para 750 v, com caract. não propagante ao fogo e auto extinguível, pirastic ou similar.</v>
          </cell>
          <cell r="C817" t="str">
            <v>ML</v>
          </cell>
          <cell r="D817">
            <v>0.75549999999999995</v>
          </cell>
        </row>
        <row r="818">
          <cell r="A818" t="str">
            <v>001.17.00580</v>
          </cell>
          <cell r="B818" t="str">
            <v>Fornecimento e instalação de fio de cobre seção 4.00 mm2, com isolamento para 750 v, com caract. não propagante ao fogo e auto extinguível, pirastic ou similar.</v>
          </cell>
          <cell r="C818" t="str">
            <v>ML</v>
          </cell>
          <cell r="D818">
            <v>1.2657</v>
          </cell>
        </row>
        <row r="819">
          <cell r="A819" t="str">
            <v>001.17.00600</v>
          </cell>
          <cell r="B819" t="str">
            <v>Fornecimento e instalação de fio de cobre seção 6.00 mm2, com isolamento para 750 v, com caract. não propagante ao fogo e auto extinguível, pirastic ou similar.</v>
          </cell>
          <cell r="C819" t="str">
            <v>ML</v>
          </cell>
          <cell r="D819">
            <v>1.8171999999999999</v>
          </cell>
        </row>
        <row r="820">
          <cell r="A820" t="str">
            <v>001.17.00620</v>
          </cell>
          <cell r="B820" t="str">
            <v>Fornecimento e instalação de fio de cobre seção 10.00 mm2, com isolamento para 750 v, com caract. não propagante ao fogo e auto extinguível, pirastic ou similar.</v>
          </cell>
          <cell r="C820" t="str">
            <v>ML</v>
          </cell>
          <cell r="D820">
            <v>2.8902999999999999</v>
          </cell>
        </row>
        <row r="821">
          <cell r="A821" t="str">
            <v>001.17.00640</v>
          </cell>
          <cell r="B821" t="str">
            <v>Fornecimento e instalação de cabo de cobre seção 2.50 mm2, com isolamento para 750 v, com caract. não propagante ao fogo e auto extinguível, pirastic flex ou similar.</v>
          </cell>
          <cell r="C821" t="str">
            <v>ML</v>
          </cell>
          <cell r="D821">
            <v>0.77590000000000003</v>
          </cell>
        </row>
        <row r="822">
          <cell r="A822" t="str">
            <v>001.17.00660</v>
          </cell>
          <cell r="B822" t="str">
            <v>Fornecimento e instalação de cabo de cobre seção 4.00 mm2, com isolamento para 750 v, com caract. não propagante ao fogo e auto extinguível, pirastic flex ou similar.</v>
          </cell>
          <cell r="C822" t="str">
            <v>ML</v>
          </cell>
          <cell r="D822">
            <v>1.2433000000000001</v>
          </cell>
        </row>
        <row r="823">
          <cell r="A823" t="str">
            <v>001.17.00680</v>
          </cell>
          <cell r="B823" t="str">
            <v>Fornecimento e instalação de cabo de cobre seção 6.00 mm2, com isolamento para 750 v, com caract. não propagante ao fogo e auto extinguível, pirastic flex ou similar.</v>
          </cell>
          <cell r="C823" t="str">
            <v>ML</v>
          </cell>
          <cell r="D823">
            <v>1.7764</v>
          </cell>
        </row>
        <row r="824">
          <cell r="A824" t="str">
            <v>001.17.00700</v>
          </cell>
          <cell r="B824" t="str">
            <v>Fornecimento e instalação de cabo de cobre seção 10.00 mm2, com isolamento para 750 v, com caract. não propagante ao fogo e auto extinguível, pirastic ou similar.</v>
          </cell>
          <cell r="C824" t="str">
            <v>ML</v>
          </cell>
          <cell r="D824">
            <v>3.6960999999999999</v>
          </cell>
        </row>
        <row r="825">
          <cell r="A825" t="str">
            <v>001.17.00720</v>
          </cell>
          <cell r="B825" t="str">
            <v>Fornecimento e instalação de cabo de cobre seção 16.00 mm2, com isolamento para 750 v, com caract. não propagante ao fogo e auto extinguível, pirastic ou similar.</v>
          </cell>
          <cell r="C825" t="str">
            <v>ML</v>
          </cell>
          <cell r="D825">
            <v>5.1773999999999996</v>
          </cell>
        </row>
        <row r="826">
          <cell r="A826" t="str">
            <v>001.17.00740</v>
          </cell>
          <cell r="B826" t="str">
            <v>Fornecimento e instalação de cabo de cobre seção 25.00 mm2, com isolamento para 750 v, com caract. não propagante ao fogo e auto extinguível, pirastic ou similar.</v>
          </cell>
          <cell r="C826" t="str">
            <v>ML</v>
          </cell>
          <cell r="D826">
            <v>7.34</v>
          </cell>
        </row>
        <row r="827">
          <cell r="A827" t="str">
            <v>001.17.00760</v>
          </cell>
          <cell r="B827" t="str">
            <v>Fornecimento e instalação de cabo de cobre seção 35.00 mm2, com isolamento para 750 v, com caract. não propagante ao fogo e auto extinguível, pirastic ou similar.</v>
          </cell>
          <cell r="C827" t="str">
            <v>ML</v>
          </cell>
          <cell r="D827">
            <v>9.8506</v>
          </cell>
        </row>
        <row r="828">
          <cell r="A828" t="str">
            <v>001.17.00780</v>
          </cell>
          <cell r="B828" t="str">
            <v>Fornecimento e instalação de cabo de cobre seção 50.00 mm2, com isolamento para 750 v, com caract. não propagante ao fogo e auto extinguível, pirastic ou similar.</v>
          </cell>
          <cell r="C828" t="str">
            <v>ML</v>
          </cell>
          <cell r="D828">
            <v>15.984500000000001</v>
          </cell>
        </row>
        <row r="829">
          <cell r="A829" t="str">
            <v>001.17.00800</v>
          </cell>
          <cell r="B829" t="str">
            <v>Fornecimento e instalação de cabo de cobre seção 70.00 mm2, com isolamento para 750 v, com caract. não propagante ao fogo e auto extinguível, pirastic ou similar.</v>
          </cell>
          <cell r="C829" t="str">
            <v>ML</v>
          </cell>
          <cell r="D829">
            <v>18.851800000000001</v>
          </cell>
        </row>
        <row r="830">
          <cell r="A830" t="str">
            <v>001.17.00820</v>
          </cell>
          <cell r="B830" t="str">
            <v>Fornecimento e instalação de cabo de cobre seção 95.00 mm2, com isolamento para 750 v, com caract. não propagante ao fogo e auto extinguível, pirastic ou similar.</v>
          </cell>
          <cell r="C830" t="str">
            <v>ML</v>
          </cell>
          <cell r="D830">
            <v>24.085100000000001</v>
          </cell>
        </row>
        <row r="831">
          <cell r="A831" t="str">
            <v>001.17.00840</v>
          </cell>
          <cell r="B831" t="str">
            <v>Fornecimento e instalação de cabo de cobre seção 120.00 mm2, com isolamento para 750 v, com caract. não propagante ao fogo e auto extinguível, pirastic ou similar.</v>
          </cell>
          <cell r="C831" t="str">
            <v>ML</v>
          </cell>
          <cell r="D831">
            <v>31.698</v>
          </cell>
        </row>
        <row r="832">
          <cell r="A832" t="str">
            <v>001.17.00860</v>
          </cell>
          <cell r="B832" t="str">
            <v>Fornecimento e instalação de cabo de cobre seção 150.00 mm2, com isolamento para 750 v, com caract. não propagante ao fogo e auto extinguível, pirastic ou similar.</v>
          </cell>
          <cell r="C832" t="str">
            <v>ML</v>
          </cell>
          <cell r="D832">
            <v>38.729999999999997</v>
          </cell>
        </row>
        <row r="833">
          <cell r="A833" t="str">
            <v>001.17.00880</v>
          </cell>
          <cell r="B833" t="str">
            <v>Fornecimento e instalação de cabo de cobre seção 185.00 mm2, com isolamento para 750 v, com caract. não propagante ao fogo e auto extinguível, pirastic ou similar.</v>
          </cell>
          <cell r="C833" t="str">
            <v>ML</v>
          </cell>
          <cell r="D833">
            <v>48.660800000000002</v>
          </cell>
        </row>
        <row r="834">
          <cell r="A834" t="str">
            <v>001.17.00900</v>
          </cell>
          <cell r="B834" t="str">
            <v>Fornecimento e instalação de cabo de cobre seção 240.00 mm2, com isolamento para 750 v, com caract. não propagante ao fogo e auto extinguível, pirastic ou similar.</v>
          </cell>
          <cell r="C834" t="str">
            <v>ML</v>
          </cell>
          <cell r="D834">
            <v>63.661499999999997</v>
          </cell>
        </row>
        <row r="835">
          <cell r="A835" t="str">
            <v>001.17.00920</v>
          </cell>
          <cell r="B835" t="str">
            <v>Fornecimento e instalação de cabo de cobre seção 300.00 mm2, com isolamento para 750 v, com caract. não propagante ao fogo e auto extinguível, pirastic ou similar.</v>
          </cell>
          <cell r="C835" t="str">
            <v>ML</v>
          </cell>
          <cell r="D835">
            <v>80.499499999999998</v>
          </cell>
        </row>
        <row r="836">
          <cell r="A836" t="str">
            <v>001.17.00940</v>
          </cell>
          <cell r="B836" t="str">
            <v>Fornecimento e instalação de cabo de cobre seção 400.00 mm2, com isolamento para 750 v, com caract. não propagante ao fogo e auto extinguível, pirastic ou similar.</v>
          </cell>
          <cell r="C836" t="str">
            <v>ML</v>
          </cell>
          <cell r="D836">
            <v>128.57650000000001</v>
          </cell>
        </row>
        <row r="837">
          <cell r="A837" t="str">
            <v>001.17.00960</v>
          </cell>
          <cell r="B837" t="str">
            <v>Fornecimento e instalação de cabo de cobre seção 500.00 mm2, com isolamento para 750 v, com caract. não propagante ao fogo e auto extinguível, pirastic ou similar.</v>
          </cell>
          <cell r="C837" t="str">
            <v>ML</v>
          </cell>
          <cell r="D837">
            <v>132.48689999999999</v>
          </cell>
        </row>
        <row r="838">
          <cell r="A838" t="str">
            <v>001.17.00980</v>
          </cell>
          <cell r="B838" t="str">
            <v>Fornecimento e instalação de cabo de cobre seção 2x2.50 mm2, com isolamento para 0.60 /1.00 Kv, com caract. não propagante ao fogo e auto extinguível, sintenax ou similar.</v>
          </cell>
          <cell r="C838" t="str">
            <v>ML</v>
          </cell>
          <cell r="D838">
            <v>1.2246999999999999</v>
          </cell>
        </row>
        <row r="839">
          <cell r="A839" t="str">
            <v>001.17.01000</v>
          </cell>
          <cell r="B839" t="str">
            <v>Fornecimento e instalação de cabo de cobre seção 2x4.00 mm2, com isolamento para 0.60 /1.00 Kv, com caract. não propagante ao fogo e auto extinguível, sintenax ou similar.</v>
          </cell>
          <cell r="C839" t="str">
            <v>ML</v>
          </cell>
          <cell r="D839">
            <v>1.3269</v>
          </cell>
        </row>
        <row r="840">
          <cell r="A840" t="str">
            <v>001.17.01020</v>
          </cell>
          <cell r="B840" t="str">
            <v>Fornecimento e instalação de cabo de cobre seção 2x6.00 mm2, com isolamento para 0.60 /1.00 Kv, com caract. não propagante ao fogo e auto extinguível, sintenax ou similar.</v>
          </cell>
          <cell r="C840" t="str">
            <v>ML</v>
          </cell>
          <cell r="D840">
            <v>1.4296</v>
          </cell>
        </row>
        <row r="841">
          <cell r="A841" t="str">
            <v>001.17.01040</v>
          </cell>
          <cell r="B841" t="str">
            <v>Fornecimento e instalação de cabo de cobre seção 2x10.00 mm2, com isolamento para 0.60 /1.00 Kv, com caract. não propagante ao fogo e auto extinguível, sintenax ou similar.</v>
          </cell>
          <cell r="C841" t="str">
            <v>ML</v>
          </cell>
          <cell r="D841">
            <v>2.0436999999999999</v>
          </cell>
        </row>
        <row r="842">
          <cell r="A842" t="str">
            <v>001.17.01060</v>
          </cell>
          <cell r="B842" t="str">
            <v>Fornecimento e instalação de cabo de cobre seção 3x2.50 mm2, com isolamento para 0.60 /1.00 Kv, com caract. não propagante ao fogo e auto extinguível, sintenax ou similar.</v>
          </cell>
          <cell r="C842" t="str">
            <v>ML</v>
          </cell>
          <cell r="D842">
            <v>1.2246999999999999</v>
          </cell>
        </row>
        <row r="843">
          <cell r="A843" t="str">
            <v>001.17.01080</v>
          </cell>
          <cell r="B843" t="str">
            <v>Fornecimento e instalação de cabo de cobre seção 3x4.00 mm2, com isolamento para 0.60 /1.00 Kv, com caract. não propagante ao fogo e auto extinguível, sintenax ou similar.</v>
          </cell>
          <cell r="C843" t="str">
            <v>ML</v>
          </cell>
          <cell r="D843">
            <v>1.3269</v>
          </cell>
        </row>
        <row r="844">
          <cell r="A844" t="str">
            <v>001.17.01100</v>
          </cell>
          <cell r="B844" t="str">
            <v>Fornecimento e instalação de cabo de cobre seção 3x6.00 mm2, com isolamento para 0.60 /1.00 Kv, com caract. não propagante ao fogo e auto extinguível, sintenax ou similar.</v>
          </cell>
          <cell r="C844" t="str">
            <v>ML</v>
          </cell>
          <cell r="D844">
            <v>1.4296</v>
          </cell>
        </row>
        <row r="845">
          <cell r="A845" t="str">
            <v>001.17.01120</v>
          </cell>
          <cell r="B845" t="str">
            <v>Fornecimento e instalação de cabo de cobre seção 3x10.00 mm2, com isolamento para 0.60 /1.00 Kv, com caract. não propagante ao fogo e auto extinguível, sintenax ou similar.</v>
          </cell>
          <cell r="C845" t="str">
            <v>ML</v>
          </cell>
          <cell r="D845">
            <v>2.0436999999999999</v>
          </cell>
        </row>
        <row r="846">
          <cell r="A846" t="str">
            <v>001.17.01140</v>
          </cell>
          <cell r="B846" t="str">
            <v>Fornecimento e instalação de cabos de cobre seção 4.00 mm2,para tensão de 1000 volts formado por condutor de fio de cobre isolado com material de característica não propagante ao fogo</v>
          </cell>
          <cell r="C846" t="str">
            <v>ML</v>
          </cell>
          <cell r="D846">
            <v>1.9402999999999999</v>
          </cell>
        </row>
        <row r="847">
          <cell r="A847" t="str">
            <v>001.17.01160</v>
          </cell>
          <cell r="B847" t="str">
            <v>Fornecimento e instalação de cabos de cobre seção 6.00 mm2,para tensão de 1000 volts formado por condutor de fio de cobre isolado com material de característica não propagante ao fogo</v>
          </cell>
          <cell r="C847" t="str">
            <v>ML</v>
          </cell>
          <cell r="D847">
            <v>2.5905</v>
          </cell>
        </row>
        <row r="848">
          <cell r="A848" t="str">
            <v>001.17.01180</v>
          </cell>
          <cell r="B848" t="str">
            <v>Fornecimento e instalação de cabos de cobre seção 10.00 mm2,para tensão de 1000 volts formado por condutor de fio de cobre isolado com material de característica não propagante ao fogo</v>
          </cell>
          <cell r="C848" t="str">
            <v>ML</v>
          </cell>
          <cell r="D848">
            <v>3.6859000000000002</v>
          </cell>
        </row>
        <row r="849">
          <cell r="A849" t="str">
            <v>001.17.01200</v>
          </cell>
          <cell r="B849" t="str">
            <v>Fornecimento e instalação de cabos de cobre seção 16.00 mm2,para tensão de 1000 volts formado por condutor de fio de cobre isolado com material de característica não propagante ao fogo</v>
          </cell>
          <cell r="C849" t="str">
            <v>ML</v>
          </cell>
          <cell r="D849">
            <v>5.5751999999999997</v>
          </cell>
        </row>
        <row r="850">
          <cell r="A850" t="str">
            <v>001.17.01220</v>
          </cell>
          <cell r="B850" t="str">
            <v>Fornecimento e instalação de cabos de cobre seção 25.00 mm2,para tensão de 1000 volts formado por condutor de fio de cobre isolado com material de característica não propagante ao fogo</v>
          </cell>
          <cell r="C850" t="str">
            <v>ML</v>
          </cell>
          <cell r="D850">
            <v>8.3702000000000005</v>
          </cell>
        </row>
        <row r="851">
          <cell r="A851" t="str">
            <v>001.17.01240</v>
          </cell>
          <cell r="B851" t="str">
            <v>Fornecimento e instalação de cabos de cobre seção 35.00 mm2,para tensão de 1000 volts formado por condutor de fio de cobre isolado com material de característica não propagante ao fogo</v>
          </cell>
          <cell r="C851" t="str">
            <v>ML</v>
          </cell>
          <cell r="D851">
            <v>10.228</v>
          </cell>
        </row>
        <row r="852">
          <cell r="A852" t="str">
            <v>001.17.01260</v>
          </cell>
          <cell r="B852" t="str">
            <v>Fornecimento e instalação de cabos de cobre seção 50.00 mm2,para tensão de 1000 volts formado por condutor de fio de cobre isolado com material de característica não propagante ao fogo</v>
          </cell>
          <cell r="C852" t="str">
            <v>ML</v>
          </cell>
          <cell r="D852">
            <v>16.586300000000001</v>
          </cell>
        </row>
        <row r="853">
          <cell r="A853" t="str">
            <v>001.17.01280</v>
          </cell>
          <cell r="B853" t="str">
            <v>Fornecimento e instalação de cabos de cobre seção 70.00 mm2,para tensão de 1000 volts formado por condutor de fio de cobre isolado com material de característica não propagante ao fogo</v>
          </cell>
          <cell r="C853" t="str">
            <v>ML</v>
          </cell>
          <cell r="D853">
            <v>18.7804</v>
          </cell>
        </row>
        <row r="854">
          <cell r="A854" t="str">
            <v>001.17.01300</v>
          </cell>
          <cell r="B854" t="str">
            <v>Fornecimento e instalação de cabos de cobre seção 95.00 mm2,para tensão de 1000 volts formado por condutor de fio de cobre isolado com material de característica não propagante ao fogo</v>
          </cell>
          <cell r="C854" t="str">
            <v>ML</v>
          </cell>
          <cell r="D854">
            <v>25.115300000000001</v>
          </cell>
        </row>
        <row r="855">
          <cell r="A855" t="str">
            <v>001.17.01320</v>
          </cell>
          <cell r="B855" t="str">
            <v>Fornecimento e instalação de cabos de cobre seção 120.00 mm2,para tensão de 1000 volts formado por condutor de fio de cobre isolado com material de característica não propagante ao fogo 2</v>
          </cell>
          <cell r="C855" t="str">
            <v>ML</v>
          </cell>
          <cell r="D855">
            <v>31.545000000000002</v>
          </cell>
        </row>
        <row r="856">
          <cell r="A856" t="str">
            <v>001.17.01340</v>
          </cell>
          <cell r="B856" t="str">
            <v>Fornecimento e instalação de cabos de cobre seção 150 mm2,para tensão de 1000 volts formado por condutor de fio de cobre isolado com material de característica não propagante ao fogo</v>
          </cell>
          <cell r="C856" t="str">
            <v>ML</v>
          </cell>
          <cell r="D856">
            <v>38.148600000000002</v>
          </cell>
        </row>
        <row r="857">
          <cell r="A857" t="str">
            <v>001.17.01360</v>
          </cell>
          <cell r="B857" t="str">
            <v>Fornecimento e instalação de cabos de cobre seção 185 mm2,para tensão de 1000 volts formado por condutor de fio de cobre isolado com material de característica não propagante ao fogo</v>
          </cell>
          <cell r="C857" t="str">
            <v>ML</v>
          </cell>
          <cell r="D857">
            <v>48.660800000000002</v>
          </cell>
        </row>
        <row r="858">
          <cell r="A858" t="str">
            <v>001.17.01380</v>
          </cell>
          <cell r="B858" t="str">
            <v>Fornecimento e instalação de cabos de cobre seção 240 mm2,para tensão de 1000 volts formado por condutor de fio de cobre isolado com material de característica não propagante ao fogo</v>
          </cell>
          <cell r="C858" t="str">
            <v>ML</v>
          </cell>
          <cell r="D858">
            <v>62.4069</v>
          </cell>
        </row>
        <row r="859">
          <cell r="A859" t="str">
            <v>001.17.01400</v>
          </cell>
          <cell r="B859" t="str">
            <v>Fornecimento e instalação de cabos de seção 300 mm2,para tensão de 1000 volts formado por condutor de fio de cobre isolado com material de característica não propagante ao fogo</v>
          </cell>
          <cell r="C859" t="str">
            <v>ML</v>
          </cell>
          <cell r="D859">
            <v>79.703900000000004</v>
          </cell>
        </row>
        <row r="860">
          <cell r="A860" t="str">
            <v>001.17.01420</v>
          </cell>
          <cell r="B860" t="str">
            <v>Fornecimento e instalação de cabo de cobre seção 25 mm2,com isolamento de 15 kv</v>
          </cell>
          <cell r="C860" t="str">
            <v>ML</v>
          </cell>
          <cell r="D860">
            <v>20.446999999999999</v>
          </cell>
        </row>
        <row r="861">
          <cell r="A861" t="str">
            <v>001.17.01440</v>
          </cell>
          <cell r="B861" t="str">
            <v>Fornecimento e instalação de eletroduto de pvc 1 1/4"""" corrugado tipo kanaflex</v>
          </cell>
          <cell r="C861" t="str">
            <v>ML</v>
          </cell>
          <cell r="D861">
            <v>4.0670000000000002</v>
          </cell>
        </row>
        <row r="862">
          <cell r="A862" t="str">
            <v>001.17.01460</v>
          </cell>
          <cell r="B862" t="str">
            <v>Fornecimento e instalação de eletroduto de pvc 1 1/2"""" corrugado tipo kanaflex</v>
          </cell>
          <cell r="C862" t="str">
            <v>ML</v>
          </cell>
          <cell r="D862">
            <v>4.1773999999999996</v>
          </cell>
        </row>
        <row r="863">
          <cell r="A863" t="str">
            <v>001.17.01500</v>
          </cell>
          <cell r="B863" t="str">
            <v>Fornecimento e instalação de eletroduto rígido de ferro galvanizado  1/2"" c/ rosca nas duas pontas em barra de 3 metros</v>
          </cell>
          <cell r="C863" t="str">
            <v>un</v>
          </cell>
          <cell r="D863">
            <v>22.1221</v>
          </cell>
        </row>
        <row r="864">
          <cell r="A864" t="str">
            <v>001.17.01520</v>
          </cell>
          <cell r="B864" t="str">
            <v>Fornecimento e instalação de eletroduto rígido de ferro galvanizado  3/4"" c/ rosca nas duas pontas em barra de 3 metros</v>
          </cell>
          <cell r="C864" t="str">
            <v>un</v>
          </cell>
          <cell r="D864">
            <v>32.603000000000002</v>
          </cell>
        </row>
        <row r="865">
          <cell r="A865" t="str">
            <v>001.17.01540</v>
          </cell>
          <cell r="B865" t="str">
            <v>Fornecimento e instalação de eletroduto rígido de ferro galvanizado 1"" c/ rosca nas duas pontas em barra de 3 metros</v>
          </cell>
          <cell r="C865" t="str">
            <v>un</v>
          </cell>
          <cell r="D865">
            <v>43.494</v>
          </cell>
        </row>
        <row r="866">
          <cell r="A866" t="str">
            <v>001.17.01560</v>
          </cell>
          <cell r="B866" t="str">
            <v>Fornecimento e instalação de eletroduto rígido de ferro galvanizado 1 1/4"" c/ rosca nas duas pontas em barra de 3 metros</v>
          </cell>
          <cell r="C866" t="str">
            <v>un</v>
          </cell>
          <cell r="D866">
            <v>66.391400000000004</v>
          </cell>
        </row>
        <row r="867">
          <cell r="A867" t="str">
            <v>001.17.01580</v>
          </cell>
          <cell r="B867" t="str">
            <v>Fornecimento e instalação de eletroduto rígido de ferro galvanizado 1 1/2"" c/ rosca nas duas pontas em barra de 3 metros</v>
          </cell>
          <cell r="C867" t="str">
            <v>un</v>
          </cell>
          <cell r="D867">
            <v>75.137</v>
          </cell>
        </row>
        <row r="868">
          <cell r="A868" t="str">
            <v>001.17.01600</v>
          </cell>
          <cell r="B868" t="str">
            <v>Fornecimento e instalação de eletroduto rígido de ferro galvanizado 2"" c/ rosca nas duas pontas em barra de 3 metros</v>
          </cell>
          <cell r="C868" t="str">
            <v>un</v>
          </cell>
          <cell r="D868">
            <v>96.117800000000003</v>
          </cell>
        </row>
        <row r="869">
          <cell r="A869" t="str">
            <v>001.17.01620</v>
          </cell>
          <cell r="B869" t="str">
            <v>Fornecimento e instalação de eletroduto rígido de ferro galvanizado 2 1/2"" c/ rosca nas duas pontas em barra de 3 metros</v>
          </cell>
          <cell r="C869" t="str">
            <v>un</v>
          </cell>
          <cell r="D869">
            <v>136.16200000000001</v>
          </cell>
        </row>
        <row r="870">
          <cell r="A870" t="str">
            <v>001.17.01640</v>
          </cell>
          <cell r="B870" t="str">
            <v>Fornecimento e instalação de eletroduto rígido de ferro galvanizado 3"" c/ rosca nas duas pontas em barra de 3 metros</v>
          </cell>
          <cell r="C870" t="str">
            <v>un</v>
          </cell>
          <cell r="D870">
            <v>173.13499999999999</v>
          </cell>
        </row>
        <row r="871">
          <cell r="A871" t="str">
            <v>001.17.01660</v>
          </cell>
          <cell r="B871" t="str">
            <v>Fornecimento e instalação de eletroduto rígido de ferro galvanizado 4"" c/ rosca nas duas pontas em barra de 3 metros</v>
          </cell>
          <cell r="C871" t="str">
            <v>un</v>
          </cell>
          <cell r="D871">
            <v>163.01089999999999</v>
          </cell>
        </row>
        <row r="872">
          <cell r="A872" t="str">
            <v>001.17.01680</v>
          </cell>
          <cell r="B872" t="str">
            <v>Fornecimento e instalação de eletroduto de pvc  1/2"""" roscável anti-chama em barra de 3 m</v>
          </cell>
          <cell r="C872" t="str">
            <v>UN</v>
          </cell>
          <cell r="D872">
            <v>7.9607000000000001</v>
          </cell>
        </row>
        <row r="873">
          <cell r="A873" t="str">
            <v>001.17.01700</v>
          </cell>
          <cell r="B873" t="str">
            <v>Fornecimento e instalação de eletroduto de pvc  3/4"""" roscável anti-chama em barra de 3 m</v>
          </cell>
          <cell r="C873" t="str">
            <v>UN</v>
          </cell>
          <cell r="D873">
            <v>8.4207000000000001</v>
          </cell>
        </row>
        <row r="874">
          <cell r="A874" t="str">
            <v>001.17.01720</v>
          </cell>
          <cell r="B874" t="str">
            <v>Fornecimento e instalação de eletroduto de pvc  1"""" roscável anti-chama em barra de 3 m</v>
          </cell>
          <cell r="C874" t="str">
            <v>UN</v>
          </cell>
          <cell r="D874">
            <v>11.142099999999999</v>
          </cell>
        </row>
        <row r="875">
          <cell r="A875" t="str">
            <v>001.17.01740</v>
          </cell>
          <cell r="B875" t="str">
            <v>Fornecimento e instalação de eletroduto de pvc  1 1/4"""" roscável anti-chama em barra de 3 m</v>
          </cell>
          <cell r="C875" t="str">
            <v>UN</v>
          </cell>
          <cell r="D875">
            <v>15.663</v>
          </cell>
        </row>
        <row r="876">
          <cell r="A876" t="str">
            <v>001.17.01760</v>
          </cell>
          <cell r="B876" t="str">
            <v>Fornecimento e instalação de eletroduto de pvc  1 1/2"""" roscável anti-chama em barra de 3 m</v>
          </cell>
          <cell r="C876" t="str">
            <v>UN</v>
          </cell>
          <cell r="D876">
            <v>22.572800000000001</v>
          </cell>
        </row>
        <row r="877">
          <cell r="A877" t="str">
            <v>001.17.01780</v>
          </cell>
          <cell r="B877" t="str">
            <v>Fornecimento e instalação de eletroduto de pvc  2"""" roscável anti-chama em barra de 3 m</v>
          </cell>
          <cell r="C877" t="str">
            <v>UN</v>
          </cell>
          <cell r="D877">
            <v>29.455100000000002</v>
          </cell>
        </row>
        <row r="878">
          <cell r="A878" t="str">
            <v>001.17.01800</v>
          </cell>
          <cell r="B878" t="str">
            <v>Fornecimento e instalação de eletroduto de pvc  2 1/2"""" roscável anti-chama em barra de 3 m</v>
          </cell>
          <cell r="C878" t="str">
            <v>UN</v>
          </cell>
          <cell r="D878">
            <v>50.375500000000002</v>
          </cell>
        </row>
        <row r="879">
          <cell r="A879" t="str">
            <v>001.17.01820</v>
          </cell>
          <cell r="B879" t="str">
            <v>Fornecimento e instalação de eletroduto de pvc  3"""" roscável anti-chama em barra de 3 m</v>
          </cell>
          <cell r="C879" t="str">
            <v>UN</v>
          </cell>
          <cell r="D879">
            <v>47.087800000000001</v>
          </cell>
        </row>
        <row r="880">
          <cell r="A880" t="str">
            <v>001.17.01840</v>
          </cell>
          <cell r="B880" t="str">
            <v>Fornecimento e instalação de eletroduto de pvc  4"""" roscável anti-chama em barra de 3 m</v>
          </cell>
          <cell r="C880" t="str">
            <v>UN</v>
          </cell>
          <cell r="D880">
            <v>95.4499</v>
          </cell>
        </row>
        <row r="881">
          <cell r="A881" t="str">
            <v>001.17.01850</v>
          </cell>
          <cell r="B881" t="str">
            <v>Fornecimento e instalação de conjunto bucha e arruela 1/2"" de pvc para eletroduto roscável</v>
          </cell>
          <cell r="C881" t="str">
            <v>cj</v>
          </cell>
          <cell r="D881">
            <v>0.41220000000000001</v>
          </cell>
        </row>
        <row r="882">
          <cell r="A882" t="str">
            <v>001.17.01860</v>
          </cell>
          <cell r="B882" t="str">
            <v>Fornecimento e instalação de conjunto bucha e arruela 3/4"""" de pvc para eletroduto roscáve</v>
          </cell>
          <cell r="C882" t="str">
            <v>CJ</v>
          </cell>
          <cell r="D882">
            <v>0.44219999999999998</v>
          </cell>
        </row>
        <row r="883">
          <cell r="A883" t="str">
            <v>001.17.01880</v>
          </cell>
          <cell r="B883" t="str">
            <v>Fornecimento e instalação de conjunto bucha e arruela 1"""" de pvc para eletroduto roscável</v>
          </cell>
          <cell r="C883" t="str">
            <v>CJ</v>
          </cell>
          <cell r="D883">
            <v>0.60219999999999996</v>
          </cell>
        </row>
        <row r="884">
          <cell r="A884" t="str">
            <v>001.17.01900</v>
          </cell>
          <cell r="B884" t="str">
            <v>Fornecimento e instalação de conjunto bucha e arruela 1 1/4"""" de pvc para eletroduto roscável</v>
          </cell>
          <cell r="C884" t="str">
            <v>CJ</v>
          </cell>
          <cell r="D884">
            <v>1.1769000000000001</v>
          </cell>
        </row>
        <row r="885">
          <cell r="A885" t="str">
            <v>001.17.01920</v>
          </cell>
          <cell r="B885" t="str">
            <v>Fornecimento e instalação de conjunto bucha e arruela 1 1/2"""",de pvc para eletroduto roscável</v>
          </cell>
          <cell r="C885" t="str">
            <v>CJ</v>
          </cell>
          <cell r="D885">
            <v>1.4596</v>
          </cell>
        </row>
        <row r="886">
          <cell r="A886" t="str">
            <v>001.17.01940</v>
          </cell>
          <cell r="B886" t="str">
            <v>Fornecimento e instalação de conjunto bucha e arruela 2"""", de pvc para eletroduto roscável</v>
          </cell>
          <cell r="C886" t="str">
            <v>CJ</v>
          </cell>
          <cell r="D886">
            <v>2.1543000000000001</v>
          </cell>
        </row>
        <row r="887">
          <cell r="A887" t="str">
            <v>001.17.01960</v>
          </cell>
          <cell r="B887" t="str">
            <v>Fornecimento e instalação de conjunto bucha e arruela 2 1/2"""", de pvc para eletroduto roscável</v>
          </cell>
          <cell r="C887" t="str">
            <v>CJ</v>
          </cell>
          <cell r="D887">
            <v>3.6183999999999998</v>
          </cell>
        </row>
        <row r="888">
          <cell r="A888" t="str">
            <v>001.17.01980</v>
          </cell>
          <cell r="B888" t="str">
            <v>Fornecimento e instalação de conjunto bucha e arruela 3"""", de pvc para eletroduto roscável</v>
          </cell>
          <cell r="C888" t="str">
            <v>CJ</v>
          </cell>
          <cell r="D888">
            <v>4.8826999999999998</v>
          </cell>
        </row>
        <row r="889">
          <cell r="A889" t="str">
            <v>001.17.02000</v>
          </cell>
          <cell r="B889" t="str">
            <v>Fornecimento e instalação de conjunto bucha e arruela 4"""" de pvc para eletroduto roscável</v>
          </cell>
          <cell r="C889" t="str">
            <v>CJ</v>
          </cell>
          <cell r="D889">
            <v>6.4173999999999998</v>
          </cell>
        </row>
        <row r="890">
          <cell r="A890" t="str">
            <v>001.17.02020</v>
          </cell>
          <cell r="B890" t="str">
            <v>Fornecimento e instalação de curva 90º de pvc 1/2"""" para eletroduto roscável</v>
          </cell>
          <cell r="C890" t="str">
            <v>UN</v>
          </cell>
          <cell r="D890">
            <v>0.92179999999999995</v>
          </cell>
        </row>
        <row r="891">
          <cell r="A891" t="str">
            <v>001.17.02040</v>
          </cell>
          <cell r="B891" t="str">
            <v>Fornecimento e instalação de curva 90º de pvc 3/4"""" para eletroduto roscável</v>
          </cell>
          <cell r="C891" t="str">
            <v>UN</v>
          </cell>
          <cell r="D891">
            <v>1.6417999999999999</v>
          </cell>
        </row>
        <row r="892">
          <cell r="A892" t="str">
            <v>001.17.02060</v>
          </cell>
          <cell r="B892" t="str">
            <v>Fornecimento e instalação de curva 90º de pvc 1"""" para eletroduto roscável</v>
          </cell>
          <cell r="C892" t="str">
            <v>UN</v>
          </cell>
          <cell r="D892">
            <v>2.4437000000000002</v>
          </cell>
        </row>
        <row r="893">
          <cell r="A893" t="str">
            <v>001.17.02080</v>
          </cell>
          <cell r="B893" t="str">
            <v>Fornecimento e instalação de curva 90º de pvc 1 1/4"""" para eletroduto roscável</v>
          </cell>
          <cell r="C893" t="str">
            <v>UN</v>
          </cell>
          <cell r="D893">
            <v>2.7736999999999998</v>
          </cell>
        </row>
        <row r="894">
          <cell r="A894" t="str">
            <v>001.17.02100</v>
          </cell>
          <cell r="B894" t="str">
            <v>Fornecimento e instalação de curva 90º de pvc 1 1/2"""" para eletroduto roscável</v>
          </cell>
          <cell r="C894" t="str">
            <v>UN</v>
          </cell>
          <cell r="D894">
            <v>3.6353</v>
          </cell>
        </row>
        <row r="895">
          <cell r="A895" t="str">
            <v>001.17.02120</v>
          </cell>
          <cell r="B895" t="str">
            <v>Fornecimento e instalação de curva 90º de pvc 2"""" para eletroduto roscável</v>
          </cell>
          <cell r="C895" t="str">
            <v>UN</v>
          </cell>
          <cell r="D895">
            <v>5.5974000000000004</v>
          </cell>
        </row>
        <row r="896">
          <cell r="A896" t="str">
            <v>001.17.02140</v>
          </cell>
          <cell r="B896" t="str">
            <v>Fornecimento e instalação de curva 90º de pvc 2 1/2"""" para eletroduto roscável</v>
          </cell>
          <cell r="C896" t="str">
            <v>UN</v>
          </cell>
          <cell r="D896">
            <v>9.0311000000000003</v>
          </cell>
        </row>
        <row r="897">
          <cell r="A897" t="str">
            <v>001.17.02160</v>
          </cell>
          <cell r="B897" t="str">
            <v>Fornecimento e instalação de curva 90º de pvc 3"""" para eletroduto roscável</v>
          </cell>
          <cell r="C897" t="str">
            <v>UN</v>
          </cell>
          <cell r="D897">
            <v>12.6029</v>
          </cell>
        </row>
        <row r="898">
          <cell r="A898" t="str">
            <v>001.17.02180</v>
          </cell>
          <cell r="B898" t="str">
            <v>Fornecimento e instalação de curva 90º de pvc 4"""" para eletroduto roscável</v>
          </cell>
          <cell r="C898" t="str">
            <v>UN</v>
          </cell>
          <cell r="D898">
            <v>18.264500000000002</v>
          </cell>
        </row>
        <row r="899">
          <cell r="A899" t="str">
            <v>001.17.02200</v>
          </cell>
          <cell r="B899" t="str">
            <v>Fornecimento e instalação de curva 135° de pvc 3/4"""" para eletroduto roscável</v>
          </cell>
          <cell r="C899" t="str">
            <v>UN</v>
          </cell>
          <cell r="D899">
            <v>1.8143</v>
          </cell>
        </row>
        <row r="900">
          <cell r="A900" t="str">
            <v>001.17.02220</v>
          </cell>
          <cell r="B900" t="str">
            <v>Fornecimento e instalação de curva 135° de pvc 1"""" para eletroduto roscável</v>
          </cell>
          <cell r="C900" t="str">
            <v>UN</v>
          </cell>
          <cell r="D900">
            <v>3.3753000000000002</v>
          </cell>
        </row>
        <row r="901">
          <cell r="A901" t="str">
            <v>001.17.02240</v>
          </cell>
          <cell r="B901" t="str">
            <v>Fornecimento e instalação de curva 135° de pvc 1 1/4"""" para eletroduto roscável</v>
          </cell>
          <cell r="C901" t="str">
            <v>UN</v>
          </cell>
          <cell r="D901">
            <v>4.9653</v>
          </cell>
        </row>
        <row r="902">
          <cell r="A902" t="str">
            <v>001.17.02260</v>
          </cell>
          <cell r="B902" t="str">
            <v>Fornecimento e instalação de curva 135° de pvc 1 1/2"""" para eletroduto roscável</v>
          </cell>
          <cell r="C902" t="str">
            <v>UN</v>
          </cell>
          <cell r="D902">
            <v>7.2173999999999996</v>
          </cell>
        </row>
        <row r="903">
          <cell r="A903" t="str">
            <v>001.17.02280</v>
          </cell>
          <cell r="B903" t="str">
            <v>Fornecimento e instalação de curva 135° de pvc 2"""" para eletroduto roscável</v>
          </cell>
          <cell r="C903" t="str">
            <v>UN</v>
          </cell>
          <cell r="D903">
            <v>9.4291999999999998</v>
          </cell>
        </row>
        <row r="904">
          <cell r="A904" t="str">
            <v>001.17.02300</v>
          </cell>
          <cell r="B904" t="str">
            <v>Fornecimento e instalação de luva pvc 1/2"""" p/ eletroduto roscável</v>
          </cell>
          <cell r="C904" t="str">
            <v>UN</v>
          </cell>
          <cell r="D904">
            <v>0.77180000000000004</v>
          </cell>
        </row>
        <row r="905">
          <cell r="A905" t="str">
            <v>001.17.02320</v>
          </cell>
          <cell r="B905" t="str">
            <v>Fornecimento e instalação de luva pvc 3/4"""" p/ eletroduto roscável</v>
          </cell>
          <cell r="C905" t="str">
            <v>UN</v>
          </cell>
          <cell r="D905">
            <v>1.0018</v>
          </cell>
        </row>
        <row r="906">
          <cell r="A906" t="str">
            <v>001.17.02340</v>
          </cell>
          <cell r="B906" t="str">
            <v>Fornecimento e instalação de luva pvc 1"""" p/ eletruduto roscável</v>
          </cell>
          <cell r="C906" t="str">
            <v>UN</v>
          </cell>
          <cell r="D906">
            <v>1.6236999999999999</v>
          </cell>
        </row>
        <row r="907">
          <cell r="A907" t="str">
            <v>001.17.02360</v>
          </cell>
          <cell r="B907" t="str">
            <v>Fornecimento e instalação de luva pvc 1 1/4"""" p/ eletroduto roscável</v>
          </cell>
          <cell r="C907" t="str">
            <v>UN</v>
          </cell>
          <cell r="D907">
            <v>1.7237</v>
          </cell>
        </row>
        <row r="908">
          <cell r="A908" t="str">
            <v>001.17.02380</v>
          </cell>
          <cell r="B908" t="str">
            <v>Fornecimento e instalação de luva pvc 1 1/2"""" p/ eletroduto roscável</v>
          </cell>
          <cell r="C908" t="str">
            <v>UN</v>
          </cell>
          <cell r="D908">
            <v>2.3853</v>
          </cell>
        </row>
        <row r="909">
          <cell r="A909" t="str">
            <v>001.17.02400</v>
          </cell>
          <cell r="B909" t="str">
            <v>Fornecimento e instalação de luva pvc 2"""" p/ eletroduto roscável</v>
          </cell>
          <cell r="C909" t="str">
            <v>UN</v>
          </cell>
          <cell r="D909">
            <v>3.6674000000000002</v>
          </cell>
        </row>
        <row r="910">
          <cell r="A910" t="str">
            <v>001.17.02420</v>
          </cell>
          <cell r="B910" t="str">
            <v>Fornecimento e instalação de luva pvc 2 1/2"""" p/ eletroduto roscável</v>
          </cell>
          <cell r="C910" t="str">
            <v>UN</v>
          </cell>
          <cell r="D910">
            <v>7.5311000000000003</v>
          </cell>
        </row>
        <row r="911">
          <cell r="A911" t="str">
            <v>001.17.02440</v>
          </cell>
          <cell r="B911" t="str">
            <v>Fornecimento e instalação de luva pvc 3"""" p/ eletroduto roscável</v>
          </cell>
          <cell r="C911" t="str">
            <v>UN</v>
          </cell>
          <cell r="D911">
            <v>7.8628999999999998</v>
          </cell>
        </row>
        <row r="912">
          <cell r="A912" t="str">
            <v>001.17.02460</v>
          </cell>
          <cell r="B912" t="str">
            <v>Fornecimento e instalação de luva pvc 4"""" p/ eletroduto roscável</v>
          </cell>
          <cell r="C912" t="str">
            <v>UN</v>
          </cell>
          <cell r="D912">
            <v>15.304500000000001</v>
          </cell>
        </row>
        <row r="913">
          <cell r="A913" t="str">
            <v>001.17.02480</v>
          </cell>
          <cell r="B913" t="str">
            <v>Fornecimento e instalação de braçadeira 3/4"""" p/ eletroduto</v>
          </cell>
          <cell r="C913" t="str">
            <v>UN</v>
          </cell>
          <cell r="D913">
            <v>1.5936999999999999</v>
          </cell>
        </row>
        <row r="914">
          <cell r="A914" t="str">
            <v>001.17.02500</v>
          </cell>
          <cell r="B914" t="str">
            <v>Fornecimento e instalação de braçadeira 1"""" p/ eletroduto</v>
          </cell>
          <cell r="C914" t="str">
            <v>UN</v>
          </cell>
          <cell r="D914">
            <v>2.0853000000000002</v>
          </cell>
        </row>
        <row r="915">
          <cell r="A915" t="str">
            <v>001.17.02520</v>
          </cell>
          <cell r="B915" t="str">
            <v>Fornecimento e instalação de braçadeira 1/2"""" p/ eletroduto</v>
          </cell>
          <cell r="C915" t="str">
            <v>UN</v>
          </cell>
          <cell r="D915">
            <v>1.1236999999999999</v>
          </cell>
        </row>
        <row r="916">
          <cell r="A916" t="str">
            <v>001.17.02540</v>
          </cell>
          <cell r="B916" t="str">
            <v>Fornecimento e instalação de braçadeira 2"""" p/ eletroduto</v>
          </cell>
          <cell r="C916" t="str">
            <v>UN</v>
          </cell>
          <cell r="D916">
            <v>2.2974000000000001</v>
          </cell>
        </row>
        <row r="917">
          <cell r="A917" t="str">
            <v>001.17.02560</v>
          </cell>
          <cell r="B917" t="str">
            <v>Fornecimento e instalação de braçadeira p/ eletroduto tipo unha de pvc, c/01 parafuso de d=25 mm (3/4"""")</v>
          </cell>
          <cell r="C917" t="str">
            <v>UN</v>
          </cell>
          <cell r="D917">
            <v>1.4237</v>
          </cell>
        </row>
        <row r="918">
          <cell r="A918" t="str">
            <v>001.17.02580</v>
          </cell>
          <cell r="B918" t="str">
            <v>Fornecimento e instalação de curva de ferro galvanizado de 135º diâm. 4""""</v>
          </cell>
          <cell r="C918" t="str">
            <v>UN</v>
          </cell>
          <cell r="D918">
            <v>82.295900000000003</v>
          </cell>
        </row>
        <row r="919">
          <cell r="A919" t="str">
            <v>001.17.02600</v>
          </cell>
          <cell r="B919" t="str">
            <v>Fornecimento e instalação de curva de ferro galvanizado de 135º diâm. 3""""</v>
          </cell>
          <cell r="C919" t="str">
            <v>UN</v>
          </cell>
          <cell r="D919">
            <v>47.335099999999997</v>
          </cell>
        </row>
        <row r="920">
          <cell r="A920" t="str">
            <v>001.17.02620</v>
          </cell>
          <cell r="B920" t="str">
            <v>Fornecimento e instalação de curva de ferro galvanizado de 135º diâm. 2 1/2""""</v>
          </cell>
          <cell r="C920" t="str">
            <v>UN</v>
          </cell>
          <cell r="D920">
            <v>35.726599999999998</v>
          </cell>
        </row>
        <row r="921">
          <cell r="A921" t="str">
            <v>001.17.02640</v>
          </cell>
          <cell r="B921" t="str">
            <v>Fornecimento e instalação de curva de ferro galvanizado de 135º diâm. 2""""</v>
          </cell>
          <cell r="C921" t="str">
            <v>UN</v>
          </cell>
          <cell r="D921">
            <v>23.161300000000001</v>
          </cell>
        </row>
        <row r="922">
          <cell r="A922" t="str">
            <v>001.17.02660</v>
          </cell>
          <cell r="B922" t="str">
            <v>Fornecimento e instalação de curva de ferro galvanizado de 135º diâm. 1 1/2""""</v>
          </cell>
          <cell r="C922" t="str">
            <v>UN</v>
          </cell>
          <cell r="D922">
            <v>15.5829</v>
          </cell>
        </row>
        <row r="923">
          <cell r="A923" t="str">
            <v>001.17.02680</v>
          </cell>
          <cell r="B923" t="str">
            <v>Fornecimento e instalação de curva de ferro galvanizado de 135º diâm. 1 1/4'</v>
          </cell>
          <cell r="C923" t="str">
            <v>UN</v>
          </cell>
          <cell r="D923">
            <v>8.7911000000000001</v>
          </cell>
        </row>
        <row r="924">
          <cell r="A924" t="str">
            <v>001.17.02700</v>
          </cell>
          <cell r="B924" t="str">
            <v>Fornecimento e instalação de curva de ferro galvanizado de 135º diâm. 1""""</v>
          </cell>
          <cell r="C924" t="str">
            <v>UN</v>
          </cell>
          <cell r="D924">
            <v>5.2630999999999997</v>
          </cell>
        </row>
        <row r="925">
          <cell r="A925" t="str">
            <v>001.17.02720</v>
          </cell>
          <cell r="B925" t="str">
            <v>Fornecimento e instalação de curva de ferro galvanizado de 135º diâm. 3/4'</v>
          </cell>
          <cell r="C925" t="str">
            <v>UN</v>
          </cell>
          <cell r="D925">
            <v>3.3908</v>
          </cell>
        </row>
        <row r="926">
          <cell r="A926" t="str">
            <v>001.17.02740</v>
          </cell>
          <cell r="B926" t="str">
            <v>Fornecimento e instalação de curva de ferro galvanizado de 90º diâm. 3""""</v>
          </cell>
          <cell r="C926" t="str">
            <v>UN</v>
          </cell>
          <cell r="D926">
            <v>48.845100000000002</v>
          </cell>
        </row>
        <row r="927">
          <cell r="A927" t="str">
            <v>001.17.02760</v>
          </cell>
          <cell r="B927" t="str">
            <v>Fornecimento e instalação de curva de ferro galvanizado de 90º diâm. 2 1/2""""</v>
          </cell>
          <cell r="C927" t="str">
            <v>UN</v>
          </cell>
          <cell r="D927">
            <v>32.026600000000002</v>
          </cell>
        </row>
        <row r="928">
          <cell r="A928" t="str">
            <v>001.17.02780</v>
          </cell>
          <cell r="B928" t="str">
            <v>Fornecimento e instalação de curva de ferro galvanizado de 90º diâm. 2""""</v>
          </cell>
          <cell r="C928" t="str">
            <v>UN</v>
          </cell>
          <cell r="D928">
            <v>18.261299999999999</v>
          </cell>
        </row>
        <row r="929">
          <cell r="A929" t="str">
            <v>001.17.02800</v>
          </cell>
          <cell r="B929" t="str">
            <v>Fornecimento e instalação de curva de ferro galvanizado de 90º diâm. 1 1/2""""</v>
          </cell>
          <cell r="C929" t="str">
            <v>UN</v>
          </cell>
          <cell r="D929">
            <v>9.9229000000000003</v>
          </cell>
        </row>
        <row r="930">
          <cell r="A930" t="str">
            <v>001.17.02820</v>
          </cell>
          <cell r="B930" t="str">
            <v>Fornecimento e instalação de curva de ferro galvanizado de 90º diâm. 1 1/4""""</v>
          </cell>
          <cell r="C930" t="str">
            <v>UN</v>
          </cell>
          <cell r="D930">
            <v>7.7911000000000001</v>
          </cell>
        </row>
        <row r="931">
          <cell r="A931" t="str">
            <v>001.17.02840</v>
          </cell>
          <cell r="B931" t="str">
            <v>Fornecimento e instalação de curva de ferro galvanizado de 90º diâm. 1""""</v>
          </cell>
          <cell r="C931" t="str">
            <v>UN</v>
          </cell>
          <cell r="D931">
            <v>3.7330999999999999</v>
          </cell>
        </row>
        <row r="932">
          <cell r="A932" t="str">
            <v>001.17.02860</v>
          </cell>
          <cell r="B932" t="str">
            <v>Fornecimento e instalação de curva de ferro galvanizado de 90º diâm. 3/4""""</v>
          </cell>
          <cell r="C932" t="str">
            <v>UN</v>
          </cell>
          <cell r="D932">
            <v>2.8408000000000002</v>
          </cell>
        </row>
        <row r="933">
          <cell r="A933" t="str">
            <v>001.17.02880</v>
          </cell>
          <cell r="B933" t="str">
            <v>Fornecimento e instalação de curva de ferro galvanizado de 90º diâm. 1/2""""</v>
          </cell>
          <cell r="C933" t="str">
            <v>UN</v>
          </cell>
          <cell r="D933">
            <v>2.3736999999999999</v>
          </cell>
        </row>
        <row r="934">
          <cell r="A934" t="str">
            <v>001.17.02900</v>
          </cell>
          <cell r="B934" t="str">
            <v>Fornecimento  e instalação de bujão de ferro galvanizado diâm 3""""</v>
          </cell>
          <cell r="C934" t="str">
            <v>UN</v>
          </cell>
          <cell r="D934">
            <v>19.371099999999998</v>
          </cell>
        </row>
        <row r="935">
          <cell r="A935" t="str">
            <v>001.17.02920</v>
          </cell>
          <cell r="B935" t="str">
            <v>Fornecimento  e instalação de bujão de ferro galvanizado diâm 4""""</v>
          </cell>
          <cell r="C935" t="str">
            <v>PC</v>
          </cell>
          <cell r="D935">
            <v>14.9945</v>
          </cell>
        </row>
        <row r="936">
          <cell r="A936" t="str">
            <v>001.17.02940</v>
          </cell>
          <cell r="B936" t="str">
            <v>Fornecimento e instalação de luva de ferro galvanizado  1/2""""</v>
          </cell>
          <cell r="C936" t="str">
            <v>UN</v>
          </cell>
          <cell r="D936">
            <v>1.1006</v>
          </cell>
        </row>
        <row r="937">
          <cell r="A937" t="str">
            <v>001.17.02960</v>
          </cell>
          <cell r="B937" t="str">
            <v>Fornecimento e instalação de luva de ferro galvanizado  3/4""""</v>
          </cell>
          <cell r="C937" t="str">
            <v>UN</v>
          </cell>
          <cell r="D937">
            <v>1.3318000000000001</v>
          </cell>
        </row>
        <row r="938">
          <cell r="A938" t="str">
            <v>001.17.02980</v>
          </cell>
          <cell r="B938" t="str">
            <v>Fornecimento e instalação de luva de ferro galvanizado  1""""</v>
          </cell>
          <cell r="C938" t="str">
            <v>UN</v>
          </cell>
          <cell r="D938">
            <v>2.4237000000000002</v>
          </cell>
        </row>
        <row r="939">
          <cell r="A939" t="str">
            <v>001.17.03000</v>
          </cell>
          <cell r="B939" t="str">
            <v>Fornecimento e instalação de luva de ferro galvanizado  1 1/4""""</v>
          </cell>
          <cell r="C939" t="str">
            <v>UN</v>
          </cell>
          <cell r="D939">
            <v>2.5436999999999999</v>
          </cell>
        </row>
        <row r="940">
          <cell r="A940" t="str">
            <v>001.17.03020</v>
          </cell>
          <cell r="B940" t="str">
            <v>Fornecimento e instalação de luva de ferro galvanizado  1 1/2</v>
          </cell>
          <cell r="C940" t="str">
            <v>UN</v>
          </cell>
          <cell r="D940">
            <v>3.1753</v>
          </cell>
        </row>
        <row r="941">
          <cell r="A941" t="str">
            <v>001.17.03040</v>
          </cell>
          <cell r="B941" t="str">
            <v>Fornecimento e instalação de luva de ferro galvanizado  2""""</v>
          </cell>
          <cell r="C941" t="str">
            <v>UN</v>
          </cell>
          <cell r="D941">
            <v>4.1574</v>
          </cell>
        </row>
        <row r="942">
          <cell r="A942" t="str">
            <v>001.17.03060</v>
          </cell>
          <cell r="B942" t="str">
            <v>Fornecimento e instalação de luva de ferro galvanizado  2 1/2""""</v>
          </cell>
          <cell r="C942" t="str">
            <v>UN</v>
          </cell>
          <cell r="D942">
            <v>7.9511000000000003</v>
          </cell>
        </row>
        <row r="943">
          <cell r="A943" t="str">
            <v>001.17.03080</v>
          </cell>
          <cell r="B943" t="str">
            <v>Fornecimento e instalação de luva de ferro galvanizado  3""""</v>
          </cell>
          <cell r="C943" t="str">
            <v>UN</v>
          </cell>
          <cell r="D943">
            <v>9.1328999999999994</v>
          </cell>
        </row>
        <row r="944">
          <cell r="A944" t="str">
            <v>001.17.03100</v>
          </cell>
          <cell r="B944" t="str">
            <v>Fornecimento e instalação de luva de ferro galvanizado  4""""</v>
          </cell>
          <cell r="C944" t="str">
            <v>UN</v>
          </cell>
          <cell r="D944">
            <v>11.984500000000001</v>
          </cell>
        </row>
        <row r="945">
          <cell r="A945" t="str">
            <v>001.17.03120</v>
          </cell>
          <cell r="B945" t="str">
            <v>Fornecimento e instalação de condulete de alumínio tipo universal a b e 1/2""""</v>
          </cell>
          <cell r="C945" t="str">
            <v>UN</v>
          </cell>
          <cell r="D945">
            <v>7.8429000000000002</v>
          </cell>
        </row>
        <row r="946">
          <cell r="A946" t="str">
            <v>001.17.03140</v>
          </cell>
          <cell r="B946" t="str">
            <v>Fornecimento e instalação de condulete de alumínio tipo universal a b e 3/4""""</v>
          </cell>
          <cell r="C946" t="str">
            <v>UN</v>
          </cell>
          <cell r="D946">
            <v>7.8429000000000002</v>
          </cell>
        </row>
        <row r="947">
          <cell r="A947" t="str">
            <v>001.17.03160</v>
          </cell>
          <cell r="B947" t="str">
            <v>Fornecimento e instalação de condulete de alumínio tipo universal a b e 1""""</v>
          </cell>
          <cell r="C947" t="str">
            <v>UN</v>
          </cell>
          <cell r="D947">
            <v>10.5345</v>
          </cell>
        </row>
        <row r="948">
          <cell r="A948" t="str">
            <v>001.17.03180</v>
          </cell>
          <cell r="B948" t="str">
            <v>Fornecimento e instalação de condulete de alumínio tipo universal a b e 1 1/4""""</v>
          </cell>
          <cell r="C948" t="str">
            <v>UN</v>
          </cell>
          <cell r="D948">
            <v>16.994499999999999</v>
          </cell>
        </row>
        <row r="949">
          <cell r="A949" t="str">
            <v>001.17.03200</v>
          </cell>
          <cell r="B949" t="str">
            <v>Fornecimento e instalação de condulete de alumínio tipo universal a b e 1 1/2""""</v>
          </cell>
          <cell r="C949" t="str">
            <v>UN</v>
          </cell>
          <cell r="D949">
            <v>24.618400000000001</v>
          </cell>
        </row>
        <row r="950">
          <cell r="A950" t="str">
            <v>001.17.03220</v>
          </cell>
          <cell r="B950" t="str">
            <v>Fornecimento e instalação de condulete de alumínio tipo universal a b e 2""""</v>
          </cell>
          <cell r="C950" t="str">
            <v>UN</v>
          </cell>
          <cell r="D950">
            <v>31.6921</v>
          </cell>
        </row>
        <row r="951">
          <cell r="A951" t="str">
            <v>001.17.03240</v>
          </cell>
          <cell r="B951" t="str">
            <v>Fornecimento e instalação de condulete de alumínio tipo universal a b e 2 1/2""""</v>
          </cell>
          <cell r="C951" t="str">
            <v>UN</v>
          </cell>
          <cell r="D951">
            <v>53.7956</v>
          </cell>
        </row>
        <row r="952">
          <cell r="A952" t="str">
            <v>001.17.03260</v>
          </cell>
          <cell r="B952" t="str">
            <v>Fornecimento e instalação de condulete de alumínio tipo universal a b e 3""""</v>
          </cell>
          <cell r="C952" t="str">
            <v>UN</v>
          </cell>
          <cell r="D952">
            <v>95.529300000000006</v>
          </cell>
        </row>
        <row r="953">
          <cell r="A953" t="str">
            <v>001.17.03280</v>
          </cell>
          <cell r="B953" t="str">
            <v>Fornecimento e instalação de condulete de alumínio tipo universal c lr ll lb 1/2""""</v>
          </cell>
          <cell r="C953" t="str">
            <v>UN</v>
          </cell>
          <cell r="D953">
            <v>8.0129000000000001</v>
          </cell>
        </row>
        <row r="954">
          <cell r="A954" t="str">
            <v>001.17.03300</v>
          </cell>
          <cell r="B954" t="str">
            <v>Fornecimento e instalação de condulete de alumínio tipo universal c lr ll lb 3/4""""</v>
          </cell>
          <cell r="C954" t="str">
            <v>UN</v>
          </cell>
          <cell r="D954">
            <v>6.7229000000000001</v>
          </cell>
        </row>
        <row r="955">
          <cell r="A955" t="str">
            <v>001.17.03320</v>
          </cell>
          <cell r="B955" t="str">
            <v>Fornecimento e instalação de condulete de alumínio tipo universal c lr ll lb 1""""</v>
          </cell>
          <cell r="C955" t="str">
            <v>UN</v>
          </cell>
          <cell r="D955">
            <v>7.2744999999999997</v>
          </cell>
        </row>
        <row r="956">
          <cell r="A956" t="str">
            <v>001.17.03340</v>
          </cell>
          <cell r="B956" t="str">
            <v>Fornecimento e instalação de condulete de alumínio tipo universal c lr ll lb 1 1/4""""</v>
          </cell>
          <cell r="C956" t="str">
            <v>UN</v>
          </cell>
          <cell r="D956">
            <v>16.964500000000001</v>
          </cell>
        </row>
        <row r="957">
          <cell r="A957" t="str">
            <v>001.17.03360</v>
          </cell>
          <cell r="B957" t="str">
            <v>Fornecimento e instalação de condulete de alumínio tipo universal c lr ll lb 1 1/2""""</v>
          </cell>
          <cell r="C957" t="str">
            <v>UN</v>
          </cell>
          <cell r="D957">
            <v>26.118400000000001</v>
          </cell>
        </row>
        <row r="958">
          <cell r="A958" t="str">
            <v>001.17.03380</v>
          </cell>
          <cell r="B958" t="str">
            <v>Fornecimento e instalação de condulete de alumínio tipo universal c lr ll lb 2""""</v>
          </cell>
          <cell r="C958" t="str">
            <v>UN</v>
          </cell>
          <cell r="D958">
            <v>35.202100000000002</v>
          </cell>
        </row>
        <row r="959">
          <cell r="A959" t="str">
            <v>001.17.03400</v>
          </cell>
          <cell r="B959" t="str">
            <v>Fornecimento e instalação de condulete de alunínio tipo universal c lr ll lb 2 1/2""""</v>
          </cell>
          <cell r="C959" t="str">
            <v>UN</v>
          </cell>
          <cell r="D959">
            <v>54.0456</v>
          </cell>
        </row>
        <row r="960">
          <cell r="A960" t="str">
            <v>001.17.03420</v>
          </cell>
          <cell r="B960" t="str">
            <v>Fornecimento e instalação de condulete de alumínio tipo universal c lr ll lb 3""""</v>
          </cell>
          <cell r="C960" t="str">
            <v>UN</v>
          </cell>
          <cell r="D960">
            <v>95.529300000000006</v>
          </cell>
        </row>
        <row r="961">
          <cell r="A961" t="str">
            <v>001.17.03440</v>
          </cell>
          <cell r="B961" t="str">
            <v>Fornecimento e instalação de condulete de alumínio tipo universal lbr lbl tr tl 1/2""""</v>
          </cell>
          <cell r="C961" t="str">
            <v>UN</v>
          </cell>
          <cell r="D961">
            <v>8.4129000000000005</v>
          </cell>
        </row>
        <row r="962">
          <cell r="A962" t="str">
            <v>001.17.03460</v>
          </cell>
          <cell r="B962" t="str">
            <v>Fornecimento e instalação de condulete de alumínio tipo universal lbr lbl tr tl 3/4""""</v>
          </cell>
          <cell r="C962" t="str">
            <v>UN</v>
          </cell>
          <cell r="D962">
            <v>8.4129000000000005</v>
          </cell>
        </row>
        <row r="963">
          <cell r="A963" t="str">
            <v>001.17.03480</v>
          </cell>
          <cell r="B963" t="str">
            <v>Fornecimento e instalação de condulete de alumínio tipo universal lbr lbl tr tl 1""""</v>
          </cell>
          <cell r="C963" t="str">
            <v>UN</v>
          </cell>
          <cell r="D963">
            <v>11.634499999999999</v>
          </cell>
        </row>
        <row r="964">
          <cell r="A964" t="str">
            <v>001.17.03500</v>
          </cell>
          <cell r="B964" t="str">
            <v>Fornecimento e instalação de condulete de alumínio tipo universal lbr lbl tr tl 1 1/4""""</v>
          </cell>
          <cell r="C964" t="str">
            <v>UN</v>
          </cell>
          <cell r="D964">
            <v>18.634499999999999</v>
          </cell>
        </row>
        <row r="965">
          <cell r="A965" t="str">
            <v>001.17.03520</v>
          </cell>
          <cell r="B965" t="str">
            <v>Fornecimento e instalação de condulete de alumínio tipo universal lbr lbl tr tl 1 1/2""""</v>
          </cell>
          <cell r="C965" t="str">
            <v>UN</v>
          </cell>
          <cell r="D965">
            <v>26.628399999999999</v>
          </cell>
        </row>
        <row r="966">
          <cell r="A966" t="str">
            <v>001.17.03540</v>
          </cell>
          <cell r="B966" t="str">
            <v>Fornecimento e instalação de condulete de alumínio tipo universal lbr lbl tr tl 2""""</v>
          </cell>
          <cell r="C966" t="str">
            <v>UN</v>
          </cell>
          <cell r="D966">
            <v>36.412100000000002</v>
          </cell>
        </row>
        <row r="967">
          <cell r="A967" t="str">
            <v>001.17.03560</v>
          </cell>
          <cell r="B967" t="str">
            <v>Fornecimento e instalação de condulete de alumínio tipo universal lbr lbl tr tl 2 1/2""""</v>
          </cell>
          <cell r="C967" t="str">
            <v>UN</v>
          </cell>
          <cell r="D967">
            <v>57.395600000000002</v>
          </cell>
        </row>
        <row r="968">
          <cell r="A968" t="str">
            <v>001.17.03580</v>
          </cell>
          <cell r="B968" t="str">
            <v>Fornecimento e instalação de condulete de alumínio tipo universal lbr lbl tr tl 3""""</v>
          </cell>
          <cell r="C968" t="str">
            <v>UN</v>
          </cell>
          <cell r="D968">
            <v>69.369299999999996</v>
          </cell>
        </row>
        <row r="969">
          <cell r="A969" t="str">
            <v>001.17.03600</v>
          </cell>
          <cell r="B969" t="str">
            <v>Fornecimento e instalação de caixa metálica com tampa parafusada de 20.00x20.00x10.00 cm</v>
          </cell>
          <cell r="C969" t="str">
            <v>UN</v>
          </cell>
          <cell r="D969">
            <v>24.665900000000001</v>
          </cell>
        </row>
        <row r="970">
          <cell r="A970" t="str">
            <v>001.17.03620</v>
          </cell>
          <cell r="B970" t="str">
            <v>Fornecimento e instalação de caixa metálica com tampa parafusada de 25.00x25.00x12.00 cm</v>
          </cell>
          <cell r="C970" t="str">
            <v>UN</v>
          </cell>
          <cell r="D970">
            <v>23.607700000000001</v>
          </cell>
        </row>
        <row r="971">
          <cell r="A971" t="str">
            <v>001.17.03640</v>
          </cell>
          <cell r="B971" t="str">
            <v>Fornecimento e instalação de caixa metálica com tampa parafusada 30.00x30.00x15.00 cm</v>
          </cell>
          <cell r="C971" t="str">
            <v>UN</v>
          </cell>
          <cell r="D971">
            <v>41.005099999999999</v>
          </cell>
        </row>
        <row r="972">
          <cell r="A972" t="str">
            <v>001.17.03660</v>
          </cell>
          <cell r="B972" t="str">
            <v>Fornecimento e instalação de caixa metálica com tampa parafusada 40.00x40.00x15.00 cm</v>
          </cell>
          <cell r="C972" t="str">
            <v>UN</v>
          </cell>
          <cell r="D972">
            <v>61.6633</v>
          </cell>
        </row>
        <row r="973">
          <cell r="A973" t="str">
            <v>001.17.03680</v>
          </cell>
          <cell r="B973" t="str">
            <v>Fornecimento e instalação de caixa metálica com tampa parafusada 50.00x50.00x15.00 cm</v>
          </cell>
          <cell r="C973" t="str">
            <v>UN</v>
          </cell>
          <cell r="D973">
            <v>77.553299999999993</v>
          </cell>
        </row>
        <row r="974">
          <cell r="A974" t="str">
            <v>001.17.03700</v>
          </cell>
          <cell r="B974" t="str">
            <v>Fornecimento e instalação de  rolo de fita isolante plástica, de 20.00 m</v>
          </cell>
          <cell r="C974" t="str">
            <v>UN</v>
          </cell>
          <cell r="D974">
            <v>13.7866</v>
          </cell>
        </row>
        <row r="975">
          <cell r="A975" t="str">
            <v>001.17.03720</v>
          </cell>
          <cell r="B975" t="str">
            <v>Fornecimento e instalação de  rolo de fita isolante plástica, de 10.00 m</v>
          </cell>
          <cell r="C975" t="str">
            <v>UN</v>
          </cell>
          <cell r="D975">
            <v>12.1966</v>
          </cell>
        </row>
        <row r="976">
          <cell r="A976" t="str">
            <v>001.17.03740</v>
          </cell>
          <cell r="B976" t="str">
            <v>Fornecimento e instalação de  rolo de fita isolante plástica, de 05.00 m</v>
          </cell>
          <cell r="C976" t="str">
            <v>UN</v>
          </cell>
          <cell r="D976">
            <v>6.7183999999999999</v>
          </cell>
        </row>
        <row r="977">
          <cell r="A977" t="str">
            <v>001.17.03760</v>
          </cell>
          <cell r="B977" t="str">
            <v>Fornecimento e instalação de rolo de fita isolante de alta fusão, de 10.00 m</v>
          </cell>
          <cell r="C977" t="str">
            <v>UN</v>
          </cell>
          <cell r="D977">
            <v>19.526599999999998</v>
          </cell>
        </row>
        <row r="978">
          <cell r="A978" t="str">
            <v>001.17.03800</v>
          </cell>
          <cell r="B978" t="str">
            <v>Fornecimento e instalação de quadro metálico com fundo de madeira com maçaneta e fechadura de 100.00 x 100.00 x 15.00 cm</v>
          </cell>
          <cell r="C978" t="str">
            <v>UN</v>
          </cell>
          <cell r="D978">
            <v>179.25659999999999</v>
          </cell>
        </row>
        <row r="979">
          <cell r="A979" t="str">
            <v>001.17.03820</v>
          </cell>
          <cell r="B979" t="str">
            <v>Fornecimento e instalação de quadro metálico com fundo de madeira com maçaneta e fechadura de 90.00 x 90.00 x 15.00 cm</v>
          </cell>
          <cell r="C979" t="str">
            <v>UN</v>
          </cell>
          <cell r="D979">
            <v>157.5566</v>
          </cell>
        </row>
        <row r="980">
          <cell r="A980" t="str">
            <v>001.17.03840</v>
          </cell>
          <cell r="B980" t="str">
            <v>Fornecimento e instalação de quadro metálico com fundo de madeira com maçaneta e fechadura de 60.00 x 60.00 x 15.00 cm</v>
          </cell>
          <cell r="C980" t="str">
            <v>UN</v>
          </cell>
          <cell r="D980">
            <v>111.6384</v>
          </cell>
        </row>
        <row r="981">
          <cell r="A981" t="str">
            <v>001.17.03860</v>
          </cell>
          <cell r="B981" t="str">
            <v>Fornecimento e instalação de quadro de distribuição com porta sem disjuntores e sem barramento até 06 circuitos</v>
          </cell>
          <cell r="C981" t="str">
            <v>UN</v>
          </cell>
          <cell r="D981">
            <v>30.973299999999998</v>
          </cell>
        </row>
        <row r="982">
          <cell r="A982" t="str">
            <v>001.17.03880</v>
          </cell>
          <cell r="B982" t="str">
            <v>Fornecimento e instalação de quadro de distribuição com porta sem disjuntores e sem barramento de 07 a 10 circuitos</v>
          </cell>
          <cell r="C982" t="str">
            <v>UN</v>
          </cell>
          <cell r="D982">
            <v>37.423299999999998</v>
          </cell>
        </row>
        <row r="983">
          <cell r="A983" t="str">
            <v>001.17.03900</v>
          </cell>
          <cell r="B983" t="str">
            <v>Fornecimento e instalação de quadro de distribuição com porta sem disjuntores e sem barramento de 11 a 15 circuitos</v>
          </cell>
          <cell r="C983" t="str">
            <v>UN</v>
          </cell>
          <cell r="D983">
            <v>105.5917</v>
          </cell>
        </row>
        <row r="984">
          <cell r="A984" t="str">
            <v>001.17.03920</v>
          </cell>
          <cell r="B984" t="str">
            <v>Fornecimento e instalação de quadro de distribuição com porta sem disjuntores e sem barramento de 16 a 20 circuitos</v>
          </cell>
          <cell r="C984" t="str">
            <v>UN</v>
          </cell>
          <cell r="D984">
            <v>95.491699999999994</v>
          </cell>
        </row>
        <row r="985">
          <cell r="A985" t="str">
            <v>001.17.03940</v>
          </cell>
          <cell r="B985" t="str">
            <v>Fornecimento e instalação de quadro de distribuição com porta sem disjuntores e sem barramento até 03 circuitos, de sobrepor</v>
          </cell>
          <cell r="C985" t="str">
            <v>UN</v>
          </cell>
          <cell r="D985">
            <v>25.473299999999998</v>
          </cell>
        </row>
        <row r="986">
          <cell r="A986" t="str">
            <v>001.17.03960</v>
          </cell>
          <cell r="B986" t="str">
            <v>Fornecimento e instalação de quadro de distribuição com porta sem disjuntores e sem barramento até 06 circuitos, de sobrepor</v>
          </cell>
          <cell r="C986" t="str">
            <v>UN</v>
          </cell>
          <cell r="D986">
            <v>34.773299999999999</v>
          </cell>
        </row>
        <row r="987">
          <cell r="A987" t="str">
            <v>001.17.03980</v>
          </cell>
          <cell r="B987" t="str">
            <v>Fornecimento e instalação de quadro de distribuição com porta com barramento sem previsão para disjuntor geral e sem disjuntores, até 18 circuitos</v>
          </cell>
          <cell r="C987" t="str">
            <v>UN</v>
          </cell>
          <cell r="D987">
            <v>87.709900000000005</v>
          </cell>
        </row>
        <row r="988">
          <cell r="A988" t="str">
            <v>001.17.04000</v>
          </cell>
          <cell r="B988" t="str">
            <v>Fornecimento e instalação de quadro de distribuição com porta com barramento sem previsão para disjuntor geral e sem disjuntores, de 19 a 30  circuitos</v>
          </cell>
          <cell r="C988" t="str">
            <v>UN</v>
          </cell>
          <cell r="D988">
            <v>140.7784</v>
          </cell>
        </row>
        <row r="989">
          <cell r="A989" t="str">
            <v>001.17.04020</v>
          </cell>
          <cell r="B989" t="str">
            <v>Fornecimento e instalação de quadro de distribuição com porta com barramento sem previsão para disjuntor geral e sem disjuntores, de 31 a 42  circuitos</v>
          </cell>
          <cell r="C989" t="str">
            <v>UN</v>
          </cell>
          <cell r="D989">
            <v>150.89660000000001</v>
          </cell>
        </row>
        <row r="990">
          <cell r="A990" t="str">
            <v>001.17.04040</v>
          </cell>
          <cell r="B990" t="str">
            <v>Fornecimento e instalação de quadro de distribuição trifásico c/ barramento, c/ previsão para disjuntor geral, com porta e sem disjuntores até 15 circuitos</v>
          </cell>
          <cell r="C990" t="str">
            <v>UN</v>
          </cell>
          <cell r="D990">
            <v>105.5917</v>
          </cell>
        </row>
        <row r="991">
          <cell r="A991" t="str">
            <v>001.17.04060</v>
          </cell>
          <cell r="B991" t="str">
            <v>Fornecimento e instalação de quadro de distribuição trifásico c/ barramento, c/ previsão para disjuntor geral, com porta e sem disjuntores de 16 a 27 circuitos</v>
          </cell>
          <cell r="C991" t="str">
            <v>UN</v>
          </cell>
          <cell r="D991">
            <v>158.7099</v>
          </cell>
        </row>
        <row r="992">
          <cell r="A992" t="str">
            <v>001.17.04080</v>
          </cell>
          <cell r="B992" t="str">
            <v>Fornecimento e instalação de quadro de distribuição trifásico c/ barramento, c/ previsão para disjuntor geral, com porta e sem disjuntores de 28 a 30  circuitos</v>
          </cell>
          <cell r="C992" t="str">
            <v>UN</v>
          </cell>
          <cell r="D992">
            <v>140.7784</v>
          </cell>
        </row>
        <row r="993">
          <cell r="A993" t="str">
            <v>001.17.04100</v>
          </cell>
          <cell r="B993" t="str">
            <v>Fornecimento e instalação de quadro de distribuição trifásico c/ barramento, c/ previsão para disjuntor geral, com porta e sem disjuntores de 31 a 56  circuitos</v>
          </cell>
          <cell r="C993" t="str">
            <v>UN</v>
          </cell>
          <cell r="D993">
            <v>350.94659999999999</v>
          </cell>
        </row>
        <row r="994">
          <cell r="A994" t="str">
            <v>001.17.04120</v>
          </cell>
          <cell r="B994" t="str">
            <v>Fornecimento e instalação de quadro de distribuição de lógica, metálico com porta e trinco de embutir ou de sobrepor</v>
          </cell>
          <cell r="C994" t="str">
            <v>UN</v>
          </cell>
          <cell r="D994">
            <v>41.973300000000002</v>
          </cell>
        </row>
        <row r="995">
          <cell r="A995" t="str">
            <v>001.17.04140</v>
          </cell>
          <cell r="B995" t="str">
            <v>Fornecimento e instalação de quadro para comando 1,20x0,80x0,35m</v>
          </cell>
          <cell r="C995" t="str">
            <v>UN</v>
          </cell>
          <cell r="D995">
            <v>40.946599999999997</v>
          </cell>
        </row>
        <row r="996">
          <cell r="A996" t="str">
            <v>001.17.04160</v>
          </cell>
          <cell r="B996" t="str">
            <v>Fornecimento e instalação de disjuntor monopolar c/ proteção termomagnética automática da eletromar ou similar de 10amp a 30amp</v>
          </cell>
          <cell r="C996" t="str">
            <v>UN</v>
          </cell>
          <cell r="D996">
            <v>7.6711</v>
          </cell>
        </row>
        <row r="997">
          <cell r="A997" t="str">
            <v>001.17.04180</v>
          </cell>
          <cell r="B997" t="str">
            <v>Fornecimento e instalação de disjuntor monopolar c/ proteção termomagnética automática da eletromar ou similar de 40amp a 50amp</v>
          </cell>
          <cell r="C997" t="str">
            <v>UN</v>
          </cell>
          <cell r="D997">
            <v>9.5710999999999995</v>
          </cell>
        </row>
        <row r="998">
          <cell r="A998" t="str">
            <v>001.17.04200</v>
          </cell>
          <cell r="B998" t="str">
            <v>Fornecimento e instalação de disjuntor monopolar c/ proteção termomagnética automática da eletromar ou similar de 70amp a 100amp</v>
          </cell>
          <cell r="C998" t="str">
            <v>UN</v>
          </cell>
          <cell r="D998">
            <v>16.071100000000001</v>
          </cell>
        </row>
        <row r="999">
          <cell r="A999" t="str">
            <v>001.17.04220</v>
          </cell>
          <cell r="B999" t="str">
            <v>Fornecimento e instalação de disjuntor bipolar c/ proteção termomagnética automática da eletromar ou similar de 10amp a 50amp</v>
          </cell>
          <cell r="C999" t="str">
            <v>UN</v>
          </cell>
          <cell r="D999">
            <v>32.892099999999999</v>
          </cell>
        </row>
        <row r="1000">
          <cell r="A1000" t="str">
            <v>001.17.04240</v>
          </cell>
          <cell r="B1000" t="str">
            <v>Fornecimento e instalação de disjuntor bipolar c/ proteção termomagnética automática da eletromar ou similar de 60amp a 100amp</v>
          </cell>
          <cell r="C1000" t="str">
            <v>UN</v>
          </cell>
          <cell r="D1000">
            <v>44.162100000000002</v>
          </cell>
        </row>
        <row r="1001">
          <cell r="A1001" t="str">
            <v>001.17.04260</v>
          </cell>
          <cell r="B1001" t="str">
            <v>Fornecimento e instalação de disjuntor tripolar c/ proteção termomagnética automática da eletromar ou similar de 30amp a 50amp</v>
          </cell>
          <cell r="C1001" t="str">
            <v>UN</v>
          </cell>
          <cell r="D1001">
            <v>34.613</v>
          </cell>
        </row>
        <row r="1002">
          <cell r="A1002" t="str">
            <v>001.17.04280</v>
          </cell>
          <cell r="B1002" t="str">
            <v>Fornecimento e instalação de disjuntor tripolar c/ proteção termomagnética automática da eletromar ou similar de 60amp a 100amp</v>
          </cell>
          <cell r="C1002" t="str">
            <v>UN</v>
          </cell>
          <cell r="D1002">
            <v>42.713000000000001</v>
          </cell>
        </row>
        <row r="1003">
          <cell r="A1003" t="str">
            <v>001.17.04300</v>
          </cell>
          <cell r="B1003" t="str">
            <v>Fornecimento e instalação de disjuntor tripolar tipo ca-terno magnetico 125-150-175-200-225a da eletromar</v>
          </cell>
          <cell r="C1003" t="str">
            <v>UN</v>
          </cell>
          <cell r="D1003">
            <v>130.47329999999999</v>
          </cell>
        </row>
        <row r="1004">
          <cell r="A1004" t="str">
            <v>001.17.04320</v>
          </cell>
          <cell r="B1004" t="str">
            <v>Fornecimento e instalação de disjuntor tripolar tipo da-termo magnético 250-300-350-400a da eletromar</v>
          </cell>
          <cell r="C1004" t="str">
            <v>UN</v>
          </cell>
          <cell r="D1004">
            <v>1793.9499000000001</v>
          </cell>
        </row>
        <row r="1005">
          <cell r="A1005" t="str">
            <v>001.17.04340</v>
          </cell>
          <cell r="B1005" t="str">
            <v>Fornecimento e instalação de disjuntor termomagnético (diaquick) - siemens monopolar 2a/240v</v>
          </cell>
          <cell r="C1005" t="str">
            <v>UN</v>
          </cell>
          <cell r="D1005">
            <v>26.711099999999998</v>
          </cell>
        </row>
        <row r="1006">
          <cell r="A1006" t="str">
            <v>001.17.04360</v>
          </cell>
          <cell r="B1006" t="str">
            <v>Fornecimento e instalação de disjuntor termomagnético (diaquick) - siemens monofásico 6a/240v</v>
          </cell>
          <cell r="C1006" t="str">
            <v>UN</v>
          </cell>
          <cell r="D1006">
            <v>26.8111</v>
          </cell>
        </row>
        <row r="1007">
          <cell r="A1007" t="str">
            <v>001.17.04380</v>
          </cell>
          <cell r="B1007" t="str">
            <v>Fornecimento e instalação de disjuntor termomagnético (diaquick) - siemens monofásico 25a/240v</v>
          </cell>
          <cell r="C1007" t="str">
            <v>UN</v>
          </cell>
          <cell r="D1007">
            <v>12.5511</v>
          </cell>
        </row>
        <row r="1008">
          <cell r="A1008" t="str">
            <v>001.17.04400</v>
          </cell>
          <cell r="B1008" t="str">
            <v>Fornecimento e instalação de disjuntor termomagnético (diaquick) - siemens monofásico 30a/240v</v>
          </cell>
          <cell r="C1008" t="str">
            <v>UN</v>
          </cell>
          <cell r="D1008">
            <v>9.6710999999999991</v>
          </cell>
        </row>
        <row r="1009">
          <cell r="A1009" t="str">
            <v>001.17.04420</v>
          </cell>
          <cell r="B1009" t="str">
            <v>Fornecimento e instalação de disjuntor termomagnético (diaquik) - tripolar - 30a/240v</v>
          </cell>
          <cell r="C1009" t="str">
            <v>UN</v>
          </cell>
          <cell r="D1009">
            <v>117.18300000000001</v>
          </cell>
        </row>
        <row r="1010">
          <cell r="A1010" t="str">
            <v>001.17.04440</v>
          </cell>
          <cell r="B1010" t="str">
            <v>Fornecimento e instalação de conjunto arstrop com tomada bipolar mais polo terra e disjuntor termomagnético unipolar de até 30a/250v para embutir em caixa metálica de 4"""" x 4"""" x 2""""</v>
          </cell>
          <cell r="C1010" t="str">
            <v>CJ</v>
          </cell>
          <cell r="D1010">
            <v>45.677399999999999</v>
          </cell>
        </row>
        <row r="1011">
          <cell r="A1011" t="str">
            <v>001.17.04460</v>
          </cell>
          <cell r="B1011" t="str">
            <v>Fornecimento e instalação de disjuntor tripolar a pequeno(reduzido) volume de óleo, com dispositivo de abertura mecanico e eletrônicamente livre, uso interno, tensão nominal 13,8 kv, corrente nominal (mínima) - 350 a,  potência interrupção simétrica (mí</v>
          </cell>
          <cell r="C1011" t="str">
            <v>UN</v>
          </cell>
          <cell r="D1011">
            <v>51.183199999999999</v>
          </cell>
        </row>
        <row r="1012">
          <cell r="A1012" t="str">
            <v>001.17.04480</v>
          </cell>
          <cell r="B1012" t="str">
            <v>Fornecimento e instalação de tomada de corrente de sobrepor """"conjunto arstop"""" com disjuntor bipolar de 20a/250v e tomada 2p+t em caixa de 10 x 10 x 5 cm</v>
          </cell>
          <cell r="C1012" t="str">
            <v>CJ</v>
          </cell>
          <cell r="D1012">
            <v>45.677399999999999</v>
          </cell>
        </row>
        <row r="1013">
          <cell r="A1013" t="str">
            <v>001.17.04500</v>
          </cell>
          <cell r="B1013" t="str">
            <v>Fornecimento e instalação de tomada tipo universal de 10a/250v com espelho para embutir com caixa metalica 4""""x2""""</v>
          </cell>
          <cell r="C1013" t="str">
            <v>CJ</v>
          </cell>
          <cell r="D1013">
            <v>7.2251000000000003</v>
          </cell>
        </row>
        <row r="1014">
          <cell r="A1014" t="str">
            <v>001.17.04520</v>
          </cell>
          <cell r="B1014" t="str">
            <v>Fornecimento e instalação de tomada tipo universal de 10a/250v com espelho para embutir sem caixa metalica 4""""x2""""</v>
          </cell>
          <cell r="C1014" t="str">
            <v>UN</v>
          </cell>
          <cell r="D1014">
            <v>3.1496</v>
          </cell>
        </row>
        <row r="1015">
          <cell r="A1015" t="str">
            <v>001.17.04540</v>
          </cell>
          <cell r="B1015" t="str">
            <v>Fornecimento e instalação de tomada de força tipo universal bipolar c/ polo terra p/20a/250v com espelho para embutir com caixa metalica 4""""x2""""</v>
          </cell>
          <cell r="C1015" t="str">
            <v>CJ</v>
          </cell>
          <cell r="D1015">
            <v>10.1541</v>
          </cell>
        </row>
        <row r="1016">
          <cell r="A1016" t="str">
            <v>001.17.04560</v>
          </cell>
          <cell r="B1016" t="str">
            <v>Fornecimento e instalação de tomada de força tipo universal bipolar c/ polo terra p/20a/250v com espelho para embutir sem caixa metalica 4""""x2""""</v>
          </cell>
          <cell r="C1016" t="str">
            <v>UN</v>
          </cell>
          <cell r="D1016">
            <v>8.1186000000000007</v>
          </cell>
        </row>
        <row r="1017">
          <cell r="A1017" t="str">
            <v>001.17.04580</v>
          </cell>
          <cell r="B1017" t="str">
            <v>Fornecimento e instalação de tomada de força tripolar c/ polo terra para 30a/380v c/ espelho para embutir com caixa metálica 4""""x2""""</v>
          </cell>
          <cell r="C1017" t="str">
            <v>CJ</v>
          </cell>
          <cell r="D1017">
            <v>10.5229</v>
          </cell>
        </row>
        <row r="1018">
          <cell r="A1018" t="str">
            <v>001.17.04600</v>
          </cell>
          <cell r="B1018" t="str">
            <v>Fornecimento e instalação de tomada de força tripolar c/ polo terra para 30a/380v c/ espelho para embutir sem caixa metálica 4""""x2""""</v>
          </cell>
          <cell r="C1018" t="str">
            <v>UN</v>
          </cell>
          <cell r="D1018">
            <v>8.4876000000000005</v>
          </cell>
        </row>
        <row r="1019">
          <cell r="A1019" t="str">
            <v>001.17.04620</v>
          </cell>
          <cell r="B1019" t="str">
            <v>Fornecimento e instalação de tomada de piso com tampa em liga de latão e caixa de ligação em liga de alumínio fundido de 4"""" x 2"""" tipo universal de 10a/250v</v>
          </cell>
          <cell r="C1019" t="str">
            <v>CJ</v>
          </cell>
          <cell r="D1019">
            <v>22.4251</v>
          </cell>
        </row>
        <row r="1020">
          <cell r="A1020" t="str">
            <v>001.17.04640</v>
          </cell>
          <cell r="B1020" t="str">
            <v>Fornecimento e instalação de tomada de piso com tampa em liga de latão e caixa de ligação em liga de alumínio fundido de 4"""" x 2"""" tipo bipolar mais polo terra de 30a/250v</v>
          </cell>
          <cell r="C1020" t="str">
            <v>CJ</v>
          </cell>
          <cell r="D1020">
            <v>25.354099999999999</v>
          </cell>
        </row>
        <row r="1021">
          <cell r="A1021" t="str">
            <v>001.17.04660</v>
          </cell>
          <cell r="B1021" t="str">
            <v>Fornecimento e instalação de tomada de piso com tampa em liga de latão e caixa de ligação em liga de alumínio fundido de 4"""" x 2"""" tipo tripolar mais polo terra de 30/380v</v>
          </cell>
          <cell r="C1021" t="str">
            <v>CJ</v>
          </cell>
          <cell r="D1021">
            <v>25.722899999999999</v>
          </cell>
        </row>
        <row r="1022">
          <cell r="A1022" t="str">
            <v>001.17.04680</v>
          </cell>
          <cell r="B1022" t="str">
            <v>Fornecimento e instalação de tomada para telefone padrão telebrás c/ espelho p/ embutir com caixa metálica 4"""" x 2""""</v>
          </cell>
          <cell r="C1022" t="str">
            <v>CJ</v>
          </cell>
          <cell r="D1022">
            <v>11.572900000000001</v>
          </cell>
        </row>
        <row r="1023">
          <cell r="A1023" t="str">
            <v>001.17.04700</v>
          </cell>
          <cell r="B1023" t="str">
            <v>Fornecimento e instalação de tomada para telefone padrão telebrás c/ espelho p/ embutir sem caixa metálica 4"""" x 2""""</v>
          </cell>
          <cell r="C1023" t="str">
            <v>UN</v>
          </cell>
          <cell r="D1023">
            <v>9.5375999999999994</v>
          </cell>
        </row>
        <row r="1024">
          <cell r="A1024" t="str">
            <v>001.17.04720</v>
          </cell>
          <cell r="B1024" t="str">
            <v>Fornecimento e instalação de tomada para telefone padrão telebrás c/ espelho p/ embutir sem caixa metálica 4"""" x 4""""</v>
          </cell>
          <cell r="C1024" t="str">
            <v>CJ</v>
          </cell>
          <cell r="D1024">
            <v>12.1629</v>
          </cell>
        </row>
        <row r="1025">
          <cell r="A1025" t="str">
            <v>001.17.04740</v>
          </cell>
          <cell r="B1025" t="str">
            <v>Fornecimento e instalação de tomada de piso p/ telefone padrão telebrás c/ espelho e tampa em liga de latão montada em caixa de liga de alumínio 4"""" x 2""""</v>
          </cell>
          <cell r="C1025" t="str">
            <v>CJ</v>
          </cell>
          <cell r="D1025">
            <v>26.7729</v>
          </cell>
        </row>
        <row r="1026">
          <cell r="A1026" t="str">
            <v>001.17.04760</v>
          </cell>
          <cell r="B1026" t="str">
            <v>Fornecimento e instalação de tomada de corrente monofásica c/03 pinos (fase,neutro e terra) de 10a/250v com caixa metalica 4""""x2""""</v>
          </cell>
          <cell r="C1026" t="str">
            <v>UN</v>
          </cell>
          <cell r="D1026">
            <v>10.1541</v>
          </cell>
        </row>
        <row r="1027">
          <cell r="A1027" t="str">
            <v>001.17.04780</v>
          </cell>
          <cell r="B1027" t="str">
            <v>Fornecimento e instalação de tomada de corrente monofásica c/03 pinos (fase,neutro e terra) de 10a/250v sem caixa metalica 4""""x2""""</v>
          </cell>
          <cell r="C1027" t="str">
            <v>UN</v>
          </cell>
          <cell r="D1027">
            <v>8.1186000000000007</v>
          </cell>
        </row>
        <row r="1028">
          <cell r="A1028" t="str">
            <v>001.17.04800</v>
          </cell>
          <cell r="B1028" t="str">
            <v>Fornecimento e instalação de tomada especial para informática 15a/250v com espelho para embutir com caixa metalica 4"""" x 2""""</v>
          </cell>
          <cell r="C1028" t="str">
            <v>UN</v>
          </cell>
          <cell r="D1028">
            <v>9.8728999999999996</v>
          </cell>
        </row>
        <row r="1029">
          <cell r="A1029" t="str">
            <v>001.17.04820</v>
          </cell>
          <cell r="B1029" t="str">
            <v>Fornecimento e instalação de tomada especial para informática 15a/250v com espelho para embutir sem caixa metálica 4"""" x 2""""</v>
          </cell>
          <cell r="C1029" t="str">
            <v>UN</v>
          </cell>
          <cell r="D1029">
            <v>7.8376000000000001</v>
          </cell>
        </row>
        <row r="1030">
          <cell r="A1030" t="str">
            <v>001.17.04840</v>
          </cell>
          <cell r="B1030" t="str">
            <v>Fornecimento e instalação de tomada de corrente para chuveiro elétrico com 02 polos + terra de 20a/250v com caixa metálica 4"""" x 2""""</v>
          </cell>
          <cell r="C1030" t="str">
            <v>CJ</v>
          </cell>
          <cell r="D1030">
            <v>10.1541</v>
          </cell>
        </row>
        <row r="1031">
          <cell r="A1031" t="str">
            <v>001.17.04860</v>
          </cell>
          <cell r="B1031" t="str">
            <v>Fornecimento e instalação de tomada de corrente para chuveiro elétrico com 02 polos + terra de 20a/250v sem caixa metálica 4"""" x 2""""</v>
          </cell>
          <cell r="C1031" t="str">
            <v>UN</v>
          </cell>
          <cell r="D1031">
            <v>8.1186000000000007</v>
          </cell>
        </row>
        <row r="1032">
          <cell r="A1032" t="str">
            <v>001.17.04880</v>
          </cell>
          <cell r="B1032" t="str">
            <v>Fornecimento e insalação de tomada universal tomada tipo universal de 10a/250v de sobrepor</v>
          </cell>
          <cell r="C1032" t="str">
            <v>UN</v>
          </cell>
          <cell r="D1032">
            <v>3.1496</v>
          </cell>
        </row>
        <row r="1033">
          <cell r="A1033" t="str">
            <v>001.17.04900</v>
          </cell>
          <cell r="B1033" t="str">
            <v>Fornecimento e instalação de interruptor e tomada tipo universal de 10a/250v para embutir e com espelho com 01 interruptor e 01 tomada c/caixa metálica 4"""" x  2""""</v>
          </cell>
          <cell r="C1033" t="str">
            <v>CJ</v>
          </cell>
          <cell r="D1033">
            <v>9.6928999999999998</v>
          </cell>
        </row>
        <row r="1034">
          <cell r="A1034" t="str">
            <v>001.17.04920</v>
          </cell>
          <cell r="B1034" t="str">
            <v>Fornecimento e instalação de interruptor e tomada tipo universal de 10a/250v para embutir e com espelho com 01 interruptor e 01 tomada s/caixa metálica 4"""" x  2""""</v>
          </cell>
          <cell r="C1034" t="str">
            <v>CJ</v>
          </cell>
          <cell r="D1034">
            <v>10.8309</v>
          </cell>
        </row>
        <row r="1035">
          <cell r="A1035" t="str">
            <v>001.17.04940</v>
          </cell>
          <cell r="B1035" t="str">
            <v>Fornecimento e instalação de interruptor e tomada tipo universal de 10a/250v para embutir e com espelho com 02 interruptores e 01 tomada c/caixa metálica 4"""" x  2""""</v>
          </cell>
          <cell r="C1035" t="str">
            <v>CJ</v>
          </cell>
          <cell r="D1035">
            <v>16.660900000000002</v>
          </cell>
        </row>
        <row r="1036">
          <cell r="A1036" t="str">
            <v>001.17.04960</v>
          </cell>
          <cell r="B1036" t="str">
            <v>Fornecimento e instalação de interruptor e tomada tipo universal de 10a/250v para embutir e com espelho com 02 interruptores e 01 tomada s/caixa metálica 4"""" x  2""""</v>
          </cell>
          <cell r="C1036" t="str">
            <v>CJ</v>
          </cell>
          <cell r="D1036">
            <v>14.625400000000001</v>
          </cell>
        </row>
        <row r="1037">
          <cell r="A1037" t="str">
            <v>001.17.04980</v>
          </cell>
          <cell r="B1037" t="str">
            <v>Fornecimento e instalação de interruptor de uma tecla simples tipo universal de 10a/250v com espelho para embutir com caixa metálica 4""""x2""""</v>
          </cell>
          <cell r="C1037" t="str">
            <v>CJ</v>
          </cell>
          <cell r="D1037">
            <v>7.6250999999999998</v>
          </cell>
        </row>
        <row r="1038">
          <cell r="A1038" t="str">
            <v>001.17.05000</v>
          </cell>
          <cell r="B1038" t="str">
            <v>Fornecimento e instalação de interruptor de uma tecla simples tipo universal de 10a/250v com espelho para embutir sem caixa metálica 4""""x2""""</v>
          </cell>
          <cell r="C1038" t="str">
            <v>UN</v>
          </cell>
          <cell r="D1038">
            <v>5.5895999999999999</v>
          </cell>
        </row>
        <row r="1039">
          <cell r="A1039" t="str">
            <v>001.17.05020</v>
          </cell>
          <cell r="B1039" t="str">
            <v>Fornecimento e instalação de interruptor 02 teclas simples tipo universal de 10a/250v com espelho para embutir com caixa metalica 4""""x2""""</v>
          </cell>
          <cell r="C1039" t="str">
            <v>CJ</v>
          </cell>
          <cell r="D1039">
            <v>8.8728999999999996</v>
          </cell>
        </row>
        <row r="1040">
          <cell r="A1040" t="str">
            <v>001.17.05040</v>
          </cell>
          <cell r="B1040" t="str">
            <v>Fornecimento e instalação de interruptor 02 teclas simples tipo universal de 10a/250v com espelho para embutir sem caixa metalica 4""""x2""""</v>
          </cell>
          <cell r="C1040" t="str">
            <v>UN</v>
          </cell>
          <cell r="D1040">
            <v>6.8376000000000001</v>
          </cell>
        </row>
        <row r="1041">
          <cell r="A1041" t="str">
            <v>001.17.05060</v>
          </cell>
          <cell r="B1041" t="str">
            <v>Fornecimento e instalação de interruptor 03 teclas simples tipo universal de 10a/250v com espelho para embutir com caixa metálica 4""""x2""""</v>
          </cell>
          <cell r="C1041" t="str">
            <v>CJ</v>
          </cell>
          <cell r="D1041">
            <v>12.610900000000001</v>
          </cell>
        </row>
        <row r="1042">
          <cell r="A1042" t="str">
            <v>001.17.05080</v>
          </cell>
          <cell r="B1042" t="str">
            <v>Fornecimento e instalação de interruptor 03 teclas simples tipo universal de 10a/250v sem espelho para embutir com caixa metálica 4""""x2""""</v>
          </cell>
          <cell r="C1042" t="str">
            <v>UN</v>
          </cell>
          <cell r="D1042">
            <v>13.375400000000001</v>
          </cell>
        </row>
        <row r="1043">
          <cell r="A1043" t="str">
            <v>001.17.05100</v>
          </cell>
          <cell r="B1043" t="str">
            <v>Fornecimento e instalação  de interruptor tipo paralelo (three way) de uma tecla de 10a/250v com espelho para embutir com caixa metálica 4""""x2""""</v>
          </cell>
          <cell r="C1043" t="str">
            <v>CJ</v>
          </cell>
          <cell r="D1043">
            <v>9.3041</v>
          </cell>
        </row>
        <row r="1044">
          <cell r="A1044" t="str">
            <v>001.17.05120</v>
          </cell>
          <cell r="B1044" t="str">
            <v>Fornecimento e instalação  de interruptor tipo paralelo (three way) de uma tecla de 10a/250v com espelho para embutir sem caixa metálica 4""""x2""""</v>
          </cell>
          <cell r="C1044" t="str">
            <v>UN</v>
          </cell>
          <cell r="D1044">
            <v>7.2686000000000002</v>
          </cell>
        </row>
        <row r="1045">
          <cell r="A1045" t="str">
            <v>001.17.05140</v>
          </cell>
          <cell r="B1045" t="str">
            <v>Fornecimento e instalação de interruptor simples ( 1 tecla ) em caixa tipo condulete d = 3/4""""</v>
          </cell>
          <cell r="C1045" t="str">
            <v>CJ</v>
          </cell>
          <cell r="D1045">
            <v>12.672499999999999</v>
          </cell>
        </row>
        <row r="1046">
          <cell r="A1046" t="str">
            <v>001.17.05160</v>
          </cell>
          <cell r="B1046" t="str">
            <v>Fornecimento e instalação de interruptor simples ( 2 teclas ) em caixa condulete d = 3/4""""</v>
          </cell>
          <cell r="C1046" t="str">
            <v>CJ</v>
          </cell>
          <cell r="D1046">
            <v>14.892099999999999</v>
          </cell>
        </row>
        <row r="1047">
          <cell r="A1047" t="str">
            <v>001.17.05180</v>
          </cell>
          <cell r="B1047" t="str">
            <v>Fornecimento e instalação de interruptor para ventilador de teto 110v tipo reostato para 02 setores com capacitor</v>
          </cell>
          <cell r="C1047" t="str">
            <v>UN</v>
          </cell>
          <cell r="D1047">
            <v>124.11839999999999</v>
          </cell>
        </row>
        <row r="1048">
          <cell r="A1048" t="str">
            <v>001.17.05200</v>
          </cell>
          <cell r="B1048" t="str">
            <v>Fornecimento e instalação de interruptor tipo paralelo (four-way) de uma tecla  15a/250v com espelho para embutir com caixa metálica 4""""x 2""""</v>
          </cell>
          <cell r="C1048" t="str">
            <v>UN</v>
          </cell>
          <cell r="D1048">
            <v>17.2456</v>
          </cell>
        </row>
        <row r="1049">
          <cell r="A1049" t="str">
            <v>001.17.05220</v>
          </cell>
          <cell r="B1049" t="str">
            <v>Fornecimento e instalação de interruptor tipo paralelo (four-way) de uma tecla  15a/250v com espelho para embutir sem caixa metálica 4"""" x 2""""</v>
          </cell>
          <cell r="C1049" t="str">
            <v>UN</v>
          </cell>
          <cell r="D1049">
            <v>15.2103</v>
          </cell>
        </row>
        <row r="1050">
          <cell r="A1050" t="str">
            <v>001.17.05240</v>
          </cell>
          <cell r="B1050" t="str">
            <v>Fornecimento e instalação de interruptor bipolar 25a/250v com espelho para embutir com caixa metálica 4"""" x 2""""</v>
          </cell>
          <cell r="C1050" t="str">
            <v>CJ</v>
          </cell>
          <cell r="D1050">
            <v>15.492900000000001</v>
          </cell>
        </row>
        <row r="1051">
          <cell r="A1051" t="str">
            <v>001.17.05260</v>
          </cell>
          <cell r="B1051" t="str">
            <v>Fornecimento e instalação de interruptor bipolar 25a/250v com espelho para embutir sem caixa metálica 4"""" x 2""""</v>
          </cell>
          <cell r="C1051" t="str">
            <v>UN</v>
          </cell>
          <cell r="D1051">
            <v>13.457599999999999</v>
          </cell>
        </row>
        <row r="1052">
          <cell r="A1052" t="str">
            <v>001.17.05280</v>
          </cell>
          <cell r="B1052" t="str">
            <v>Fornecimento e instalação de interruptor tipo paralelo (three way) de duas teclas de 10a/250v com espelho p/ embutir com caixa metálica 4""""x2""""</v>
          </cell>
          <cell r="C1052" t="str">
            <v>CJ</v>
          </cell>
          <cell r="D1052">
            <v>12.860900000000001</v>
          </cell>
        </row>
        <row r="1053">
          <cell r="A1053" t="str">
            <v>001.17.05300</v>
          </cell>
          <cell r="B1053" t="str">
            <v>Fornecimento e instalação de interruptor tipo paralelo (three way) de duas teclas de 10a/250v com espelho p/ embutir sem caixa metálica 4""""x2""""</v>
          </cell>
          <cell r="C1053" t="str">
            <v>UN</v>
          </cell>
          <cell r="D1053">
            <v>9.1875999999999998</v>
          </cell>
        </row>
        <row r="1054">
          <cell r="A1054" t="str">
            <v>001.17.05320</v>
          </cell>
          <cell r="B1054" t="str">
            <v>Fornecimento e instalação de interruptor de uma tecla simples tipo universal de 10a/250v de sobrepor</v>
          </cell>
          <cell r="C1054" t="str">
            <v>UN</v>
          </cell>
          <cell r="D1054">
            <v>3.1496</v>
          </cell>
        </row>
        <row r="1055">
          <cell r="A1055" t="str">
            <v>001.17.05340</v>
          </cell>
          <cell r="B1055" t="str">
            <v>Fornecimento e instalação de conjunto de um interruptor e uma tomada tipo universal de 10a/250v de sobrepor</v>
          </cell>
          <cell r="C1055" t="str">
            <v>CJ</v>
          </cell>
          <cell r="D1055">
            <v>9.9076000000000004</v>
          </cell>
        </row>
        <row r="1056">
          <cell r="A1056" t="str">
            <v>001.17.05360</v>
          </cell>
          <cell r="B1056" t="str">
            <v>Fornecimento e instalação de interruptor de duas teclas de sobrepor tipo universal 10a-250v</v>
          </cell>
          <cell r="C1056" t="str">
            <v>UN</v>
          </cell>
          <cell r="D1056">
            <v>12.079599999999999</v>
          </cell>
        </row>
        <row r="1057">
          <cell r="A1057" t="str">
            <v>001.17.05380</v>
          </cell>
          <cell r="B1057" t="str">
            <v>Fornecimento e instalação de pulsador para campainha de 2a/250v com espelho para embutir com caixa metálica 4""""x2""""</v>
          </cell>
          <cell r="C1057" t="str">
            <v>CJ</v>
          </cell>
          <cell r="D1057">
            <v>8.3850999999999996</v>
          </cell>
        </row>
        <row r="1058">
          <cell r="A1058" t="str">
            <v>001.17.05400</v>
          </cell>
          <cell r="B1058" t="str">
            <v>Fornecimento e instalação de puslador para campainha de 2a/250v com espelho para embutir sem caixa metalica 4""""x2""""</v>
          </cell>
          <cell r="C1058" t="str">
            <v>UN</v>
          </cell>
          <cell r="D1058">
            <v>6.3495999999999997</v>
          </cell>
        </row>
        <row r="1059">
          <cell r="A1059" t="str">
            <v>001.17.05420</v>
          </cell>
          <cell r="B1059" t="str">
            <v>Fornecimento e instalação de pulsador para minuteria de 2a/250v com espelho para embutir sem caixa metálica 4""""x2""""</v>
          </cell>
          <cell r="C1059" t="str">
            <v>UN</v>
          </cell>
          <cell r="D1059">
            <v>6.3495999999999997</v>
          </cell>
        </row>
        <row r="1060">
          <cell r="A1060" t="str">
            <v>001.17.05440</v>
          </cell>
          <cell r="B1060" t="str">
            <v>Fornecimento e instalação de campainha de timbre tipo residencial 50/60hz para embutir com caixa metálica 4""""x2""""</v>
          </cell>
          <cell r="C1060" t="str">
            <v>CJ</v>
          </cell>
          <cell r="D1060">
            <v>17.504100000000001</v>
          </cell>
        </row>
        <row r="1061">
          <cell r="A1061" t="str">
            <v>001.17.05460</v>
          </cell>
          <cell r="B1061" t="str">
            <v>Fornecimento e instalação de campainha de timbre tipo residencial 50/60hz para embutir sem caixa metálica 4""""x2""""</v>
          </cell>
          <cell r="C1061" t="str">
            <v>UN</v>
          </cell>
          <cell r="D1061">
            <v>15.4686</v>
          </cell>
        </row>
        <row r="1062">
          <cell r="A1062" t="str">
            <v>001.17.05480</v>
          </cell>
          <cell r="B1062" t="str">
            <v>Fornecimento e instalação de campainha de alta potência 50/60hz 110 v com timbre de diâm. 150.00mm 100db</v>
          </cell>
          <cell r="C1062" t="str">
            <v>UN</v>
          </cell>
          <cell r="D1062">
            <v>160.1421</v>
          </cell>
        </row>
        <row r="1063">
          <cell r="A1063" t="str">
            <v>001.17.05500</v>
          </cell>
          <cell r="B1063" t="str">
            <v>Fornecimento e instalação de campainha de alta potência 50/60hz 110 v com timbre de diâm. 250.00mm 104db</v>
          </cell>
          <cell r="C1063" t="str">
            <v>UN</v>
          </cell>
          <cell r="D1063">
            <v>217.1421</v>
          </cell>
        </row>
        <row r="1064">
          <cell r="A1064" t="str">
            <v>001.17.05520</v>
          </cell>
          <cell r="B1064" t="str">
            <v>Fornecimento e instalação de ventilador de teto c/rot em sentido dir/inverso c/4 pas 60hz 110v c/ interuptor tipo reostado p/2 setores e com capacitor</v>
          </cell>
          <cell r="C1064" t="str">
            <v>CJ</v>
          </cell>
          <cell r="D1064">
            <v>206.05510000000001</v>
          </cell>
        </row>
        <row r="1065">
          <cell r="A1065" t="str">
            <v>001.17.05540</v>
          </cell>
          <cell r="B1065" t="str">
            <v>Fornecimento e instalação de ventilador de teto modelo comercial com pas metálica,monofásico e reversível inclusíve interruptor</v>
          </cell>
          <cell r="C1065" t="str">
            <v>UN</v>
          </cell>
          <cell r="D1065">
            <v>82.255099999999999</v>
          </cell>
        </row>
        <row r="1066">
          <cell r="A1066" t="str">
            <v>001.17.05560</v>
          </cell>
          <cell r="B1066" t="str">
            <v>Fornecimento e instalação de ventilador de teto com lustre-trom c/ lampada incandescente até 100 w , demais acessórios</v>
          </cell>
          <cell r="C1066" t="str">
            <v>CJ</v>
          </cell>
          <cell r="D1066">
            <v>96.773300000000006</v>
          </cell>
        </row>
        <row r="1067">
          <cell r="A1067" t="str">
            <v>001.17.05580</v>
          </cell>
          <cell r="B1067" t="str">
            <v>Fornecimento e instalação de espelho ou placa p/ tomadas e interruptores 4"""" x 2""""</v>
          </cell>
          <cell r="C1067" t="str">
            <v>UN</v>
          </cell>
          <cell r="D1067">
            <v>1.575</v>
          </cell>
        </row>
        <row r="1068">
          <cell r="A1068" t="str">
            <v>001.17.05600</v>
          </cell>
          <cell r="B1068" t="str">
            <v>Fornecimento e instalação de espelho ou placa p/ tomadas e interruptores 4"""" x 4""""</v>
          </cell>
          <cell r="C1068" t="str">
            <v>UN</v>
          </cell>
          <cell r="D1068">
            <v>2.9049999999999998</v>
          </cell>
        </row>
        <row r="1069">
          <cell r="A1069" t="str">
            <v>001.17.05620</v>
          </cell>
          <cell r="B1069" t="str">
            <v>Fornecimento e instalação de chuveiro elétrico maxi-ducha 2500w-220v ou similar</v>
          </cell>
          <cell r="C1069" t="str">
            <v>CJ</v>
          </cell>
          <cell r="D1069">
            <v>25.953199999999999</v>
          </cell>
        </row>
        <row r="1070">
          <cell r="A1070" t="str">
            <v>001.17.05640</v>
          </cell>
          <cell r="B1070" t="str">
            <v>Fornecimento e instalação de chuveiro-ducha jet-set 2500w-220v marca lorenzetti ou similar</v>
          </cell>
          <cell r="C1070" t="str">
            <v>CJ</v>
          </cell>
          <cell r="D1070">
            <v>57.420400000000001</v>
          </cell>
        </row>
        <row r="1071">
          <cell r="A1071" t="str">
            <v>001.17.05660</v>
          </cell>
          <cell r="B1071" t="str">
            <v>Fornecimento e instalação de baquelite s/ chave p/ lâmpada incandescente</v>
          </cell>
          <cell r="C1071" t="str">
            <v>UN</v>
          </cell>
          <cell r="D1071">
            <v>2.1937000000000002</v>
          </cell>
        </row>
        <row r="1072">
          <cell r="A1072" t="str">
            <v>001.17.05680</v>
          </cell>
          <cell r="B1072" t="str">
            <v>Fornecimento e instalação de baquelite c/ chave p/ lâmpada incandescente</v>
          </cell>
          <cell r="C1072" t="str">
            <v>UN</v>
          </cell>
          <cell r="D1072">
            <v>2.6837</v>
          </cell>
        </row>
        <row r="1073">
          <cell r="A1073" t="str">
            <v>001.17.05700</v>
          </cell>
          <cell r="B1073" t="str">
            <v>Fornecimento e instalação de soquete p/ lâmpada fluorescente</v>
          </cell>
          <cell r="C1073" t="str">
            <v>UN</v>
          </cell>
          <cell r="D1073">
            <v>2.2353000000000001</v>
          </cell>
        </row>
        <row r="1074">
          <cell r="A1074" t="str">
            <v>001.17.05720</v>
          </cell>
          <cell r="B1074" t="str">
            <v>Fornecimento e instalação de soquete de porcelana 30 x 30</v>
          </cell>
          <cell r="C1074" t="str">
            <v>UN</v>
          </cell>
          <cell r="D1074">
            <v>1.1236999999999999</v>
          </cell>
        </row>
        <row r="1075">
          <cell r="A1075" t="str">
            <v>001.17.05740</v>
          </cell>
          <cell r="B1075" t="str">
            <v>Fornecimento e instalação de soquete de porcelana para lâmpada incandescente</v>
          </cell>
          <cell r="C1075" t="str">
            <v>UN</v>
          </cell>
          <cell r="D1075">
            <v>2.1537000000000002</v>
          </cell>
        </row>
        <row r="1076">
          <cell r="A1076" t="str">
            <v>001.17.05760</v>
          </cell>
          <cell r="B1076" t="str">
            <v>Fornecimento e instalação de soquete de porcelana com polo externo</v>
          </cell>
          <cell r="C1076" t="str">
            <v>UN</v>
          </cell>
          <cell r="D1076">
            <v>1.6353</v>
          </cell>
        </row>
        <row r="1077">
          <cell r="A1077" t="str">
            <v>001.17.05780</v>
          </cell>
          <cell r="B1077" t="str">
            <v>Fornecimento e instalação de lâmpada vapor de sódio 250w</v>
          </cell>
          <cell r="C1077" t="str">
            <v>UN</v>
          </cell>
          <cell r="D1077">
            <v>37.559199999999997</v>
          </cell>
        </row>
        <row r="1078">
          <cell r="A1078" t="str">
            <v>001.17.05800</v>
          </cell>
          <cell r="B1078" t="str">
            <v>Fornecimento e instalação de lâmpada fluorescente pl com reator - 25w/127v</v>
          </cell>
          <cell r="C1078" t="str">
            <v>UN</v>
          </cell>
          <cell r="D1078">
            <v>14.181800000000001</v>
          </cell>
        </row>
        <row r="1079">
          <cell r="A1079" t="str">
            <v>001.17.05820</v>
          </cell>
          <cell r="B1079" t="str">
            <v>Fornecimento e instalação de lâmpada mista 160w/220v</v>
          </cell>
          <cell r="C1079" t="str">
            <v>UN</v>
          </cell>
          <cell r="D1079">
            <v>9.1417999999999999</v>
          </cell>
        </row>
        <row r="1080">
          <cell r="A1080" t="str">
            <v>001.17.05840</v>
          </cell>
          <cell r="B1080" t="str">
            <v>Fornecimento e instalação de lâmpada mista 250w/220v</v>
          </cell>
          <cell r="C1080" t="str">
            <v>UN</v>
          </cell>
          <cell r="D1080">
            <v>14.1518</v>
          </cell>
        </row>
        <row r="1081">
          <cell r="A1081" t="str">
            <v>001.17.05860</v>
          </cell>
          <cell r="B1081" t="str">
            <v>Fornecimento e instalação de lâmpada mista 500w/220v</v>
          </cell>
          <cell r="C1081" t="str">
            <v>UN</v>
          </cell>
          <cell r="D1081">
            <v>26.876899999999999</v>
          </cell>
        </row>
        <row r="1082">
          <cell r="A1082" t="str">
            <v>001.17.05880</v>
          </cell>
          <cell r="B1082" t="str">
            <v>Fornecimento e instalação de lâmpada hospitalar p/ sala cirurgica """"seyalitica"""" 250w/220v</v>
          </cell>
          <cell r="C1082" t="str">
            <v>UN</v>
          </cell>
          <cell r="D1082">
            <v>31.559200000000001</v>
          </cell>
        </row>
        <row r="1083">
          <cell r="A1083" t="str">
            <v>001.17.05900</v>
          </cell>
          <cell r="B1083" t="str">
            <v>Fornecimento e instalação de lâmpada a vapor de mercúrio de alta pressão 400 w</v>
          </cell>
          <cell r="C1083" t="str">
            <v>UN</v>
          </cell>
          <cell r="D1083">
            <v>28.199200000000001</v>
          </cell>
        </row>
        <row r="1084">
          <cell r="A1084" t="str">
            <v>001.17.05920</v>
          </cell>
          <cell r="B1084" t="str">
            <v>Fornecimento e instalação de lâmpada incandescente 60 w</v>
          </cell>
          <cell r="C1084" t="str">
            <v>UN</v>
          </cell>
          <cell r="D1084">
            <v>1.4918</v>
          </cell>
        </row>
        <row r="1085">
          <cell r="A1085" t="str">
            <v>001.17.05940</v>
          </cell>
          <cell r="B1085" t="str">
            <v>Fornecimento e instalação de lâmpada incandescente 100 w</v>
          </cell>
          <cell r="C1085" t="str">
            <v>UN</v>
          </cell>
          <cell r="D1085">
            <v>1.8118000000000001</v>
          </cell>
        </row>
        <row r="1086">
          <cell r="A1086" t="str">
            <v>001.17.05960</v>
          </cell>
          <cell r="B1086" t="str">
            <v>Fornecimento e instalação de lâmpada incandescente 150 w</v>
          </cell>
          <cell r="C1086" t="str">
            <v>UN</v>
          </cell>
          <cell r="D1086">
            <v>2.2618</v>
          </cell>
        </row>
        <row r="1087">
          <cell r="A1087" t="str">
            <v>001.17.05980</v>
          </cell>
          <cell r="B1087" t="str">
            <v>Fornecimento e instalação de lâmpada incandescente 200 w</v>
          </cell>
          <cell r="C1087" t="str">
            <v>UN</v>
          </cell>
          <cell r="D1087">
            <v>2.8818000000000001</v>
          </cell>
        </row>
        <row r="1088">
          <cell r="A1088" t="str">
            <v>001.17.06000</v>
          </cell>
          <cell r="B1088" t="str">
            <v>Fornecimento e instalação de lâmpada incandescente 20 w</v>
          </cell>
          <cell r="C1088" t="str">
            <v>UN</v>
          </cell>
          <cell r="D1088">
            <v>3.8917999999999999</v>
          </cell>
        </row>
        <row r="1089">
          <cell r="A1089" t="str">
            <v>001.17.06020</v>
          </cell>
          <cell r="B1089" t="str">
            <v>Fornecimento e instalação de lâmpada incandescente 40 w</v>
          </cell>
          <cell r="C1089" t="str">
            <v>UN</v>
          </cell>
          <cell r="D1089">
            <v>3.8917999999999999</v>
          </cell>
        </row>
        <row r="1090">
          <cell r="A1090" t="str">
            <v>001.17.06040</v>
          </cell>
          <cell r="B1090" t="str">
            <v>Fornecimento e instalação de lâmpada incandescente 65 w</v>
          </cell>
          <cell r="C1090" t="str">
            <v>UN</v>
          </cell>
          <cell r="D1090">
            <v>5.4618000000000002</v>
          </cell>
        </row>
        <row r="1091">
          <cell r="A1091" t="str">
            <v>001.17.06060</v>
          </cell>
          <cell r="B1091" t="str">
            <v>Fornecimento e instalação de lâmpada incandescente 105 w</v>
          </cell>
          <cell r="C1091" t="str">
            <v>UN</v>
          </cell>
          <cell r="D1091">
            <v>5.4618000000000002</v>
          </cell>
        </row>
        <row r="1092">
          <cell r="A1092" t="str">
            <v>001.17.06080</v>
          </cell>
          <cell r="B1092" t="str">
            <v>Fornecimento e instalação de reator convencional 20w</v>
          </cell>
          <cell r="C1092" t="str">
            <v>UN</v>
          </cell>
          <cell r="D1092">
            <v>6.3574000000000002</v>
          </cell>
        </row>
        <row r="1093">
          <cell r="A1093" t="str">
            <v>001.17.06100</v>
          </cell>
          <cell r="B1093" t="str">
            <v>Fornecimento e instalação de reator convencional 40w</v>
          </cell>
          <cell r="C1093" t="str">
            <v>UN</v>
          </cell>
          <cell r="D1093">
            <v>12.837400000000001</v>
          </cell>
        </row>
        <row r="1094">
          <cell r="A1094" t="str">
            <v>001.17.06120</v>
          </cell>
          <cell r="B1094" t="str">
            <v>Fornecimento e instalação de reator convencional 65w</v>
          </cell>
          <cell r="C1094" t="str">
            <v>UN</v>
          </cell>
          <cell r="D1094">
            <v>15.0474</v>
          </cell>
        </row>
        <row r="1095">
          <cell r="A1095" t="str">
            <v>001.17.06140</v>
          </cell>
          <cell r="B1095" t="str">
            <v>Fornecimento e instalação de reator convencional 105w</v>
          </cell>
          <cell r="C1095" t="str">
            <v>UN</v>
          </cell>
          <cell r="D1095">
            <v>37.367400000000004</v>
          </cell>
        </row>
        <row r="1096">
          <cell r="A1096" t="str">
            <v>001.17.06160</v>
          </cell>
          <cell r="B1096" t="str">
            <v>Fornecimento e instalação de reator rvm para lampada vapor de mercurio 250 w</v>
          </cell>
          <cell r="C1096" t="str">
            <v>UN</v>
          </cell>
          <cell r="D1096">
            <v>57.6066</v>
          </cell>
        </row>
        <row r="1097">
          <cell r="A1097" t="str">
            <v>001.17.06180</v>
          </cell>
          <cell r="B1097" t="str">
            <v>Fornecimento e instalação de reator rvm 400b26 da philips</v>
          </cell>
          <cell r="C1097" t="str">
            <v>UN</v>
          </cell>
          <cell r="D1097">
            <v>90.436599999999999</v>
          </cell>
        </row>
        <row r="1098">
          <cell r="A1098" t="str">
            <v>001.17.06200</v>
          </cell>
          <cell r="B1098" t="str">
            <v>Fornecimento e instalação de reator simples partida rápida 20w/110v</v>
          </cell>
          <cell r="C1098" t="str">
            <v>UN</v>
          </cell>
          <cell r="D1098">
            <v>12.9474</v>
          </cell>
        </row>
        <row r="1099">
          <cell r="A1099" t="str">
            <v>001.17.06220</v>
          </cell>
          <cell r="B1099" t="str">
            <v>Fornecimento e instalação de reator simples partida rápida 40w/110v</v>
          </cell>
          <cell r="C1099" t="str">
            <v>UN</v>
          </cell>
          <cell r="D1099">
            <v>20.577400000000001</v>
          </cell>
        </row>
        <row r="1100">
          <cell r="A1100" t="str">
            <v>001.17.06240</v>
          </cell>
          <cell r="B1100" t="str">
            <v>Fornecimento e instalação de reator duplo partida rápida 20w/110v</v>
          </cell>
          <cell r="C1100" t="str">
            <v>UN</v>
          </cell>
          <cell r="D1100">
            <v>37.4011</v>
          </cell>
        </row>
        <row r="1101">
          <cell r="A1101" t="str">
            <v>001.17.06260</v>
          </cell>
          <cell r="B1101" t="str">
            <v>Fornecimento e instalação de reator duplo partida rápida 40w/110v para lampada fluorescente</v>
          </cell>
          <cell r="C1101" t="str">
            <v>UN</v>
          </cell>
          <cell r="D1101">
            <v>37.4011</v>
          </cell>
        </row>
        <row r="1102">
          <cell r="A1102" t="str">
            <v>001.17.06280</v>
          </cell>
          <cell r="B1102" t="str">
            <v>Fornecimento e instalação de reator simples partida rápida 20w/220v</v>
          </cell>
          <cell r="C1102" t="str">
            <v>UN</v>
          </cell>
          <cell r="D1102">
            <v>12.9474</v>
          </cell>
        </row>
        <row r="1103">
          <cell r="A1103" t="str">
            <v>001.17.06300</v>
          </cell>
          <cell r="B1103" t="str">
            <v>Fornecimento e instalaçao de reator simples partida rápida 40w/220v</v>
          </cell>
          <cell r="C1103" t="str">
            <v>UN</v>
          </cell>
          <cell r="D1103">
            <v>20.577400000000001</v>
          </cell>
        </row>
        <row r="1104">
          <cell r="A1104" t="str">
            <v>001.17.06320</v>
          </cell>
          <cell r="B1104" t="str">
            <v>Fornecimento e instalação de reator duplo partida rápida 20w/220v</v>
          </cell>
          <cell r="C1104" t="str">
            <v>UN</v>
          </cell>
          <cell r="D1104">
            <v>21.601099999999999</v>
          </cell>
        </row>
        <row r="1105">
          <cell r="A1105" t="str">
            <v>001.17.06340</v>
          </cell>
          <cell r="B1105" t="str">
            <v>Fornecimento e instalação de reator duplo partida rápida 40w/220v</v>
          </cell>
          <cell r="C1105" t="str">
            <v>UN</v>
          </cell>
          <cell r="D1105">
            <v>34.751100000000001</v>
          </cell>
        </row>
        <row r="1106">
          <cell r="A1106" t="str">
            <v>001.17.06360</v>
          </cell>
          <cell r="B1106" t="str">
            <v>Fornecimento e instalação de luminária tipo globo leitoso com difusor em vidro opalino com plafonier diâmetro 15cm lâmpada 60 w/127v</v>
          </cell>
          <cell r="C1106" t="str">
            <v>CJ</v>
          </cell>
          <cell r="D1106">
            <v>20.779299999999999</v>
          </cell>
        </row>
        <row r="1107">
          <cell r="A1107" t="str">
            <v>001.17.06380</v>
          </cell>
          <cell r="B1107" t="str">
            <v>Fonrecimento e instalação de luminária tipo globo leitoso com difosor em vidro opalino com plafonier diâmetro 20cm lâmpada 100w/127v</v>
          </cell>
          <cell r="C1107" t="str">
            <v>CJ</v>
          </cell>
          <cell r="D1107">
            <v>24.939299999999999</v>
          </cell>
        </row>
        <row r="1108">
          <cell r="A1108" t="str">
            <v>001.17.06400</v>
          </cell>
          <cell r="B1108" t="str">
            <v>Fornecimento e instalação de luminária tipo globo leitoso com difusor em vidro opalino com plafonier diâmetro 28 cm lâmpada 150w/127v</v>
          </cell>
          <cell r="C1108" t="str">
            <v>CJ</v>
          </cell>
          <cell r="D1108">
            <v>33.399299999999997</v>
          </cell>
        </row>
        <row r="1109">
          <cell r="A1109" t="str">
            <v>001.17.06420</v>
          </cell>
          <cell r="B1109" t="str">
            <v>Fornecimento e instalação de luminária tipo globo leitoso com difosor em vidro opalino com plafonier diâmetro 33cm lâmpada 200w/127v</v>
          </cell>
          <cell r="C1109" t="str">
            <v>CJ</v>
          </cell>
          <cell r="D1109">
            <v>20.5093</v>
          </cell>
        </row>
        <row r="1110">
          <cell r="A1110" t="str">
            <v>001.17.06440</v>
          </cell>
          <cell r="B1110" t="str">
            <v>Fornecimento e instalação de luminária tipo calha industrial e comercial com lâmpada fluorescente 2 x 20w, reator alto fator de potência partida rápida e acessórios</v>
          </cell>
          <cell r="C1110" t="str">
            <v>CJ</v>
          </cell>
          <cell r="D1110">
            <v>58.460299999999997</v>
          </cell>
        </row>
        <row r="1111">
          <cell r="A1111" t="str">
            <v>001.17.06460</v>
          </cell>
          <cell r="B1111" t="str">
            <v>Fornecimento e instalação de luminária tipo calha industrial e comercial com lâmpada fluorescente 2 x 40w, reator alto fator de potência partida rápida e acessórios</v>
          </cell>
          <cell r="C1111" t="str">
            <v>CJ</v>
          </cell>
          <cell r="D1111">
            <v>59.960299999999997</v>
          </cell>
        </row>
        <row r="1112">
          <cell r="A1112" t="str">
            <v>001.17.06480</v>
          </cell>
          <cell r="B1112" t="str">
            <v>Fornecimento e instalação de luminária tipo calha industrial e comercial com lâmpada fluorescente 3 x 40w, reator alto fator de potência partida rápida e acessórios</v>
          </cell>
          <cell r="C1112" t="str">
            <v>CJ</v>
          </cell>
          <cell r="D1112">
            <v>88.187700000000007</v>
          </cell>
        </row>
        <row r="1113">
          <cell r="A1113" t="str">
            <v>001.17.06500</v>
          </cell>
          <cell r="B1113" t="str">
            <v>Fornecimento e instalação de luminária tipo calha industrial e comercial com lâmpada fluorescente 4 x 40w, reator alto fator de potência partida rápida e acessórios</v>
          </cell>
          <cell r="C1113" t="str">
            <v>CJ</v>
          </cell>
          <cell r="D1113">
            <v>111.1751</v>
          </cell>
        </row>
        <row r="1114">
          <cell r="A1114" t="str">
            <v>001.17.06520</v>
          </cell>
          <cell r="B1114" t="str">
            <v>Fornecimento e instalação de luminária tipo calha industrial e comercial com lâmpada fluorescente 2x110w(ho), reator alto fator de potência partida rápida e acessórios</v>
          </cell>
          <cell r="C1114" t="str">
            <v>UN</v>
          </cell>
          <cell r="D1114">
            <v>77.110299999999995</v>
          </cell>
        </row>
        <row r="1115">
          <cell r="A1115" t="str">
            <v>001.17.06540</v>
          </cell>
          <cell r="B1115" t="str">
            <v>Fornecimento e instalação de luminária tipo calha industrial e comercial com lâmpada fluorescente 1 x 20w, reator alto fator de potência partida rápida e acessórios</v>
          </cell>
          <cell r="C1115" t="str">
            <v>CJ</v>
          </cell>
          <cell r="D1115">
            <v>17.7866</v>
          </cell>
        </row>
        <row r="1116">
          <cell r="A1116" t="str">
            <v>001.17.06560</v>
          </cell>
          <cell r="B1116" t="str">
            <v>Fornecimento e instalação de luminária com difusor em acrilico liso para iluminação de interiores alto padrão decorativo com lâmpada fluorescente 2x20w reator de alto fator de potência  partida rápida e acessórios</v>
          </cell>
          <cell r="C1116" t="str">
            <v>CJ</v>
          </cell>
          <cell r="D1116">
            <v>71.513999999999996</v>
          </cell>
        </row>
        <row r="1117">
          <cell r="A1117" t="str">
            <v>001.17.06580</v>
          </cell>
          <cell r="B1117" t="str">
            <v>Fornecimento e instalação de luminária com difusor em acrilico liso para iluminação de interiores alto padrão decorativo com lâmpada fluorescente 2x40w reator de alto fator de potência  partida rápida e acessórios</v>
          </cell>
          <cell r="C1117" t="str">
            <v>CJ</v>
          </cell>
          <cell r="D1117">
            <v>74.593999999999994</v>
          </cell>
        </row>
        <row r="1118">
          <cell r="A1118" t="str">
            <v>001.17.06600</v>
          </cell>
          <cell r="B1118" t="str">
            <v>Fornecimento e instalação de luminária com difusor em acrilico liso para iluminação de interiores alto padrão decorativo com lâmpada fluorescente 3x40w reator de alto fator de potência  partida rápida e acessórios</v>
          </cell>
          <cell r="C1118" t="str">
            <v>CJ</v>
          </cell>
          <cell r="D1118">
            <v>108.9051</v>
          </cell>
        </row>
        <row r="1119">
          <cell r="A1119" t="str">
            <v>001.17.06620</v>
          </cell>
          <cell r="B1119" t="str">
            <v>Fornecimento e instalação de luminária com difusor em acrilico liso para iluminação de interiores alto padrão decorativo com lâmpada fluorescente 4x40w reator de alto fator de potência  partida rápida e acessórios</v>
          </cell>
          <cell r="C1119" t="str">
            <v>CJ</v>
          </cell>
          <cell r="D1119">
            <v>139.1859</v>
          </cell>
        </row>
        <row r="1120">
          <cell r="A1120" t="str">
            <v>001.17.06640</v>
          </cell>
          <cell r="B1120" t="str">
            <v>Fornecimento e instalação de luminária com difusor em acrilico liso para iluminação de interiores alto padrão decorativo com lâmpada fluorescente 6x20w reator de alto fator de potência  partida rápida e acessórios</v>
          </cell>
          <cell r="C1120" t="str">
            <v>CJ</v>
          </cell>
          <cell r="D1120">
            <v>170.9633</v>
          </cell>
        </row>
        <row r="1121">
          <cell r="A1121" t="str">
            <v>001.17.06660</v>
          </cell>
          <cell r="B1121" t="str">
            <v>Fornecimento e instalação de luminária fluorescente comercial 2x20w acabamento branco, com reatores duplos afp e pr e demais acessórios ref montalto ou similar</v>
          </cell>
          <cell r="C1121" t="str">
            <v>CJ</v>
          </cell>
          <cell r="D1121">
            <v>66.614000000000004</v>
          </cell>
        </row>
        <row r="1122">
          <cell r="A1122" t="str">
            <v>001.17.06680</v>
          </cell>
          <cell r="B1122" t="str">
            <v>Fornecimento e instalação de luminária fluorescente comercial 2x40w acabamento branco, com reatores duplos afp e pr e demais acessórios ref montalto ou similar</v>
          </cell>
          <cell r="C1122" t="str">
            <v>CJ</v>
          </cell>
          <cell r="D1122">
            <v>69.284000000000006</v>
          </cell>
        </row>
        <row r="1123">
          <cell r="A1123" t="str">
            <v>001.17.06700</v>
          </cell>
          <cell r="B1123" t="str">
            <v>Fornecimento e instalação de luminária fluorescente comercial 4x40w acabamento branco, com reatores duplos afp e pr e demais acessórios ref montalto ou similar</v>
          </cell>
          <cell r="C1123" t="str">
            <v>CJ</v>
          </cell>
          <cell r="D1123">
            <v>100.9859</v>
          </cell>
        </row>
        <row r="1124">
          <cell r="A1124" t="str">
            <v>001.17.06720</v>
          </cell>
          <cell r="B1124" t="str">
            <v>Fornecimento e instalação de luminária em acrílico para embutir com abas laterais em chapa de aço ou alumínio com lâmpada fluorescente 2x20w, reator alto fator de potência partida rápida e acessório</v>
          </cell>
          <cell r="C1124" t="str">
            <v>CJ</v>
          </cell>
          <cell r="D1124">
            <v>62.113999999999997</v>
          </cell>
        </row>
        <row r="1125">
          <cell r="A1125" t="str">
            <v>001.17.06740</v>
          </cell>
          <cell r="B1125" t="str">
            <v>Fornecimento e instalação de luminária em acrílico para embutir com abas laterais em chapa de aço ou alumínio com lâmpada fluorescente 2x40w, reator alto fator de potência partida rápida e acessório</v>
          </cell>
          <cell r="C1125" t="str">
            <v>CJ</v>
          </cell>
          <cell r="D1125">
            <v>66.563999999999993</v>
          </cell>
        </row>
        <row r="1126">
          <cell r="A1126" t="str">
            <v>001.17.06760</v>
          </cell>
          <cell r="B1126" t="str">
            <v>Fornecimento e instalação de luminária em acrílico para embutir com abas laterais em chapa de aço ou alumínio com lâmpada fluorescente 3x40w, reator alto fator de potência partida rápida e acessório</v>
          </cell>
          <cell r="C1126" t="str">
            <v>CJ</v>
          </cell>
          <cell r="D1126">
            <v>131.67509999999999</v>
          </cell>
        </row>
        <row r="1127">
          <cell r="A1127" t="str">
            <v>001.17.06780</v>
          </cell>
          <cell r="B1127" t="str">
            <v>Fornecimento e instalação de luminária em acrílico para embutir com abas laterais em chapa de aço ou alumínio com lâmpada fluorescente 4x40w, reator alto fator de potência partida rápida e acessório</v>
          </cell>
          <cell r="C1127" t="str">
            <v>CJ</v>
          </cell>
          <cell r="D1127">
            <v>124.5659</v>
          </cell>
        </row>
        <row r="1128">
          <cell r="A1128" t="str">
            <v>001.17.06800</v>
          </cell>
          <cell r="B1128" t="str">
            <v>Fornecimento e instalação de luminária em acrílico para embutir com abas laterais em chapa de aço ou alumínio com lâmpada fluorescente 1x40w, reator alto fator de potência partida rápida e acessório</v>
          </cell>
          <cell r="C1128" t="str">
            <v>CJ</v>
          </cell>
          <cell r="D1128">
            <v>36.596600000000002</v>
          </cell>
        </row>
        <row r="1129">
          <cell r="A1129" t="str">
            <v>001.17.06820</v>
          </cell>
          <cell r="B1129" t="str">
            <v>Fornecimento e instalação de luminária aberta para iluminação pública em chapa de alumíno, lâmpada 1x160w/220v mista e acessórios</v>
          </cell>
          <cell r="C1129" t="str">
            <v>CJ</v>
          </cell>
          <cell r="D1129">
            <v>54.3566</v>
          </cell>
        </row>
        <row r="1130">
          <cell r="A1130" t="str">
            <v>001.17.06840</v>
          </cell>
          <cell r="B1130" t="str">
            <v>Fornecimento e instalação de luminária aberta para iluminação pública em chapa de alumínio, lâmpada incandescente 1x300w/220v e acessórios</v>
          </cell>
          <cell r="C1130" t="str">
            <v>CJ</v>
          </cell>
          <cell r="D1130">
            <v>56.006599999999999</v>
          </cell>
        </row>
        <row r="1131">
          <cell r="A1131" t="str">
            <v>001.17.06860</v>
          </cell>
          <cell r="B1131" t="str">
            <v>Fornecimento e instalação de luminária fechada para iluminação pública em chapa de alumínio, lâmpada mista 1x250w/220v e acessórios</v>
          </cell>
          <cell r="C1131" t="str">
            <v>CJ</v>
          </cell>
          <cell r="D1131">
            <v>136.244</v>
          </cell>
        </row>
        <row r="1132">
          <cell r="A1132" t="str">
            <v>001.17.06880</v>
          </cell>
          <cell r="B1132" t="str">
            <v>Fornecimento e instalação de luminária fechada para iluminação pública em chapa de alumínio, lâmpada mista 1x500w/220v e acessórios</v>
          </cell>
          <cell r="C1132" t="str">
            <v>CJ</v>
          </cell>
          <cell r="D1132">
            <v>148.554</v>
          </cell>
        </row>
        <row r="1133">
          <cell r="A1133" t="str">
            <v>001.17.06900</v>
          </cell>
          <cell r="B1133" t="str">
            <v>Fornecimento e instalação de luminária fechada para iluminação pública em chapa de alumínio, lâmpada em vapor de mercúrio 1x400w/220v com reator</v>
          </cell>
          <cell r="C1133" t="str">
            <v>CJ</v>
          </cell>
          <cell r="D1133">
            <v>298.27330000000001</v>
          </cell>
        </row>
        <row r="1134">
          <cell r="A1134" t="str">
            <v>001.17.06920</v>
          </cell>
          <cell r="B1134" t="str">
            <v>Fornecimento e instalação de luminária fechada para iluminação pública em chapa de aluminio, lâmpada em vapor de sódio 1x400w/220v com reator</v>
          </cell>
          <cell r="C1134" t="str">
            <v>CJ</v>
          </cell>
          <cell r="D1134">
            <v>311.77330000000001</v>
          </cell>
        </row>
        <row r="1135">
          <cell r="A1135" t="str">
            <v>001.17.06940</v>
          </cell>
          <cell r="B1135" t="str">
            <v>Fornecimento e instalação de luminária fechada para iluminação pública em chapa de alumínio, lâmapada em vapor de sódio 1x250w/220v</v>
          </cell>
          <cell r="C1135" t="str">
            <v>UN</v>
          </cell>
          <cell r="D1135">
            <v>218.47329999999999</v>
          </cell>
        </row>
        <row r="1136">
          <cell r="A1136" t="str">
            <v>001.17.06960</v>
          </cell>
          <cell r="B1136" t="str">
            <v>Fornecimento e instalação de luminária tipo pétala com lâmpada vapor de mercúrio 400 w e reatores com 04 pétalas mod. tp- 240/4</v>
          </cell>
          <cell r="C1136" t="str">
            <v>CJ</v>
          </cell>
          <cell r="D1136">
            <v>1743.5065999999999</v>
          </cell>
        </row>
        <row r="1137">
          <cell r="A1137" t="str">
            <v>001.17.06980</v>
          </cell>
          <cell r="B1137" t="str">
            <v>Fornecimento e instalação de luminária tipo pétala, corpo em chapa de alumínio especial, encaixe 78mm, com alojamento incorporado individual, raio 1.030 mm, difusor em acrílico transparente com 03 pétalas, lâmpada vapor de sodio 400w, com reator e ignit</v>
          </cell>
          <cell r="C1137" t="str">
            <v>CJ</v>
          </cell>
          <cell r="D1137">
            <v>1196.3466000000001</v>
          </cell>
        </row>
        <row r="1138">
          <cell r="A1138" t="str">
            <v>001.17.07000</v>
          </cell>
          <cell r="B1138" t="str">
            <v>Fornecimento e instalação de luminária para iluminação pública, fechada, modelo hrc/scr 612, da philips, com reator, capacitor e ignitor son 400 w, lâmpada vapor de sódio son 400w, com 03 (tres) luminarias completas c/eixo zgp 403</v>
          </cell>
          <cell r="C1138" t="str">
            <v>CJ</v>
          </cell>
          <cell r="D1138">
            <v>1700.9466</v>
          </cell>
        </row>
        <row r="1139">
          <cell r="A1139" t="str">
            <v>001.17.07020</v>
          </cell>
          <cell r="B1139" t="str">
            <v>Fornecimento e instalação de luminária industrial refletor tipo circular em aço esmaltado a fogo com acessórios e lâmpada incandescente 1x300w/220v</v>
          </cell>
          <cell r="C1139" t="str">
            <v>CJ</v>
          </cell>
          <cell r="D1139">
            <v>51.016599999999997</v>
          </cell>
        </row>
        <row r="1140">
          <cell r="A1140" t="str">
            <v>001.17.07040</v>
          </cell>
          <cell r="B1140" t="str">
            <v>Fornecimento e instalação de luminária industrial refletor tipo circular em aço esmaltado a fogo com acessórios e lâmpada mista 1x160w/220v</v>
          </cell>
          <cell r="C1140" t="str">
            <v>CJ</v>
          </cell>
          <cell r="D1140">
            <v>49.366599999999998</v>
          </cell>
        </row>
        <row r="1141">
          <cell r="A1141" t="str">
            <v>001.17.07060</v>
          </cell>
          <cell r="B1141" t="str">
            <v>Fornecimento e instalação de luminária industrial refletor tipo circular em aço esmaltado a fogo com acessórios e lâmpada mista 1x250w/220v</v>
          </cell>
          <cell r="C1141" t="str">
            <v>CJ</v>
          </cell>
          <cell r="D1141">
            <v>54.376600000000003</v>
          </cell>
        </row>
        <row r="1142">
          <cell r="A1142" t="str">
            <v>001.17.07080</v>
          </cell>
          <cell r="B1142" t="str">
            <v>Fornecimento e instalação de luminária industrial refletor tipo circular em aço esmaltado a fogo com acessórios e lãmapada mista 1x500w/220v</v>
          </cell>
          <cell r="C1142" t="str">
            <v>CJ</v>
          </cell>
          <cell r="D1142">
            <v>66.686599999999999</v>
          </cell>
        </row>
        <row r="1143">
          <cell r="A1143" t="str">
            <v>001.17.07100</v>
          </cell>
          <cell r="B1143" t="str">
            <v>Fornecimento e instalação de luminária industrial refletor tipo circular em aço esmaltado a fogo com acessórios e lâmpada vapor de mercúrio 1x250w/220v com reator</v>
          </cell>
          <cell r="C1143" t="str">
            <v>CJ</v>
          </cell>
          <cell r="D1143">
            <v>111.9533</v>
          </cell>
        </row>
        <row r="1144">
          <cell r="A1144" t="str">
            <v>001.17.07120</v>
          </cell>
          <cell r="B1144" t="str">
            <v>Fornecimento e instalação de luminária industrial refletor tipo circular em aço esmaltado a fogo com acessórios e lâmpada vapor de mercúrio 1x700w/220v  com reator</v>
          </cell>
          <cell r="C1144" t="str">
            <v>CJ</v>
          </cell>
          <cell r="D1144">
            <v>175.67330000000001</v>
          </cell>
        </row>
        <row r="1145">
          <cell r="A1145" t="str">
            <v>001.17.07140</v>
          </cell>
          <cell r="B1145" t="str">
            <v>Fornecimento e instalação de luminária industrial refletor tipo circular em aço esmaltado a fogo com acessórios e lâmapada vapor metálico 1x400w/220v</v>
          </cell>
          <cell r="C1145" t="str">
            <v>CJ</v>
          </cell>
          <cell r="D1145">
            <v>213.2433</v>
          </cell>
        </row>
        <row r="1146">
          <cell r="A1146" t="str">
            <v>001.17.07160</v>
          </cell>
          <cell r="B1146" t="str">
            <v>Fornecimento e instalação de luminária tipo arandela em ferro pintado para uso externo com lâmapada incandescente 1x60w/127v</v>
          </cell>
          <cell r="C1146" t="str">
            <v>CJ</v>
          </cell>
          <cell r="D1146">
            <v>44.339300000000001</v>
          </cell>
        </row>
        <row r="1147">
          <cell r="A1147" t="str">
            <v>001.17.07180</v>
          </cell>
          <cell r="B1147" t="str">
            <v>Fornecimento e instalação de luminária tipo arandela em ferro pintado para uso externo com lâmpada incandescente 1x100w/127v</v>
          </cell>
          <cell r="C1147" t="str">
            <v>CJ</v>
          </cell>
          <cell r="D1147">
            <v>44.659300000000002</v>
          </cell>
        </row>
        <row r="1148">
          <cell r="A1148" t="str">
            <v>001.17.07200</v>
          </cell>
          <cell r="B1148" t="str">
            <v>Fornecimento e instalação de luminária tipo arandela em ferro pintado para uso externo com lâmpada incandescente 1x150w/127v</v>
          </cell>
          <cell r="C1148" t="str">
            <v>CJ</v>
          </cell>
          <cell r="D1148">
            <v>45.109299999999998</v>
          </cell>
        </row>
        <row r="1149">
          <cell r="A1149" t="str">
            <v>001.17.07220</v>
          </cell>
          <cell r="B1149" t="str">
            <v>Fornecimento e instalação de luminária tipo arandela para uso interno com suporte metálico ou de alumínio, difusor em vidro e lâmpada incandescente de 1x60w/127v</v>
          </cell>
          <cell r="C1149" t="str">
            <v>CJ</v>
          </cell>
          <cell r="D1149">
            <v>66.169300000000007</v>
          </cell>
        </row>
        <row r="1150">
          <cell r="A1150" t="str">
            <v>001.17.07240</v>
          </cell>
          <cell r="B1150" t="str">
            <v>Fornecimento e instalação de luminária tipo arandela para uso interno com suporte metálico ou de alumínio, difusor em vidro e lâmpada incandescente de 1x100w/127v</v>
          </cell>
          <cell r="C1150" t="str">
            <v>CJ</v>
          </cell>
          <cell r="D1150">
            <v>66.4893</v>
          </cell>
        </row>
        <row r="1151">
          <cell r="A1151" t="str">
            <v>001.17.07260</v>
          </cell>
          <cell r="B1151" t="str">
            <v>Fornecimento e instalação de projetor hermeticamente fechado tipo retangular para uso ao tempo com acessórios e lâmpada de 1x160w/220v - mista</v>
          </cell>
          <cell r="C1151" t="str">
            <v>CJ</v>
          </cell>
          <cell r="D1151">
            <v>53.2166</v>
          </cell>
        </row>
        <row r="1152">
          <cell r="A1152" t="str">
            <v>001.17.07280</v>
          </cell>
          <cell r="B1152" t="str">
            <v>Fornecimento e instalação de projetor hermeticamente fechado tipo retangular para uso ao tempo com acessórios e lâmpada de 1x500w/220v - mista</v>
          </cell>
          <cell r="C1152" t="str">
            <v>CJ</v>
          </cell>
          <cell r="D1152">
            <v>70.536600000000007</v>
          </cell>
        </row>
        <row r="1153">
          <cell r="A1153" t="str">
            <v>001.17.07300</v>
          </cell>
          <cell r="B1153" t="str">
            <v>Fornecimento e instalação de projetor hermeticamente fechado tipo retangular para uso ao tempo com acessórios e lâmpada de 1x300w/220v - incandescente</v>
          </cell>
          <cell r="C1153" t="str">
            <v>CJ</v>
          </cell>
          <cell r="D1153">
            <v>54.866599999999998</v>
          </cell>
        </row>
        <row r="1154">
          <cell r="A1154" t="str">
            <v>001.17.07320</v>
          </cell>
          <cell r="B1154" t="str">
            <v>Fornecimento e instalação de projetor hermeticamente fechado tipo retangular para uso ao tempo com acessórios e lâmpada de 1x400w/220v - vapor de mercúrio com reator</v>
          </cell>
          <cell r="C1154" t="str">
            <v>CJ</v>
          </cell>
          <cell r="D1154">
            <v>160.66329999999999</v>
          </cell>
        </row>
        <row r="1155">
          <cell r="A1155" t="str">
            <v>001.17.07340</v>
          </cell>
          <cell r="B1155" t="str">
            <v>Fornecimento e instalação de projetor hermeticamente fechado tipo retangular para uso ao tempo com acessórios e lâmpada de 1x400w/220v - vapor metálico</v>
          </cell>
          <cell r="C1155" t="str">
            <v>CJ</v>
          </cell>
          <cell r="D1155">
            <v>217.0933</v>
          </cell>
        </row>
        <row r="1156">
          <cell r="A1156" t="str">
            <v>001.17.07360</v>
          </cell>
          <cell r="B1156" t="str">
            <v>Fornecimento e instalação de projetor hermeticamente fechado tipo retangular para uso ao tempo com acessórios e lâmpada de 1x250w/220v - vapor metálico</v>
          </cell>
          <cell r="C1156" t="str">
            <v>UN</v>
          </cell>
          <cell r="D1156">
            <v>170.47329999999999</v>
          </cell>
        </row>
        <row r="1157">
          <cell r="A1157" t="str">
            <v>001.17.07380</v>
          </cell>
          <cell r="B1157" t="str">
            <v>Fornecimento e instalação de projetor com lâmpada vapor de mercúrio de 1.000w, inclusive reator, da abage ou similar</v>
          </cell>
          <cell r="C1157" t="str">
            <v>UN</v>
          </cell>
          <cell r="D1157">
            <v>1121.3766000000001</v>
          </cell>
        </row>
        <row r="1158">
          <cell r="A1158" t="str">
            <v>001.17.07400</v>
          </cell>
          <cell r="B1158" t="str">
            <v>Fornecimento e instalação de projetor em chapa de alumínio, e-40/400w, inclusive lampada vapor de mercúrio - 400w e reator, da abage ou similar</v>
          </cell>
          <cell r="C1158" t="str">
            <v>UN</v>
          </cell>
          <cell r="D1158">
            <v>158.54329999999999</v>
          </cell>
        </row>
        <row r="1159">
          <cell r="A1159" t="str">
            <v>001.17.07420</v>
          </cell>
          <cell r="B1159" t="str">
            <v>Fornecimento e instalação de projetor retangular blindado com lâmpada incandescente de 1.000w</v>
          </cell>
          <cell r="C1159" t="str">
            <v>UN</v>
          </cell>
          <cell r="D1159">
            <v>49.246600000000001</v>
          </cell>
        </row>
        <row r="1160">
          <cell r="A1160" t="str">
            <v>001.17.07440</v>
          </cell>
          <cell r="B1160" t="str">
            <v>Fornecimento e instalação de refletor com lâmpada vapor metálico - 2.000w, completo</v>
          </cell>
          <cell r="C1160" t="str">
            <v>CJ</v>
          </cell>
          <cell r="D1160">
            <v>1703.3065999999999</v>
          </cell>
        </row>
        <row r="1161">
          <cell r="A1161" t="str">
            <v>001.17.07460</v>
          </cell>
          <cell r="B1161" t="str">
            <v>Fornecimento e instalação de luminária decorativa para jardim hermeticamente fechada alto padrão decorativo e técnico tipo esférica difusor em acrílico leitoso, aro em chapa de alumínio repuxado e anodisado com acessórios e lâmpada de 1x160x220v - mista</v>
          </cell>
          <cell r="C1161" t="str">
            <v>CJ</v>
          </cell>
          <cell r="D1161">
            <v>65.816599999999994</v>
          </cell>
        </row>
        <row r="1162">
          <cell r="A1162" t="str">
            <v>001.17.07480</v>
          </cell>
          <cell r="B1162" t="str">
            <v>Fornecimento e instalação de luminária decorativa para jardim hermeticamente fechada alto padrão decorativo e técnico tipo esférica difusor em acrílico leitoso, aro em chapa de alumínio repuxado e anodisado com acessórios e lâmpada de 1x250x220v - mista</v>
          </cell>
          <cell r="C1162" t="str">
            <v>CJ</v>
          </cell>
          <cell r="D1162">
            <v>70.826599999999999</v>
          </cell>
        </row>
        <row r="1163">
          <cell r="A1163" t="str">
            <v>001.17.07500</v>
          </cell>
          <cell r="B1163" t="str">
            <v>Fornecimento e instalação de luminária decorativa para jardim hermeticamente fechada alto padrão decorativo e técnico tipo esférica difusor em acrílico leitoso, aro em chapa de alumínio repuxado e anodizado com acessórios e lâmpada de 1x300x220v - incan</v>
          </cell>
          <cell r="C1163" t="str">
            <v>CJ</v>
          </cell>
          <cell r="D1163">
            <v>67.4666</v>
          </cell>
        </row>
        <row r="1164">
          <cell r="A1164" t="str">
            <v>001.17.07520</v>
          </cell>
          <cell r="B1164" t="str">
            <v>Fornecimento e instalação de luminária decorativa para jardim hermeticamente fechada alto padrão decorativo e técnico tipo esférica difusor em acrílico leitoso, aro em chapa de alumínio repuxado e anodizado com acessórios e lâmpadas de 1x250x220v - vapo</v>
          </cell>
          <cell r="C1164" t="str">
            <v>CJ</v>
          </cell>
          <cell r="D1164">
            <v>128.4033</v>
          </cell>
        </row>
        <row r="1165">
          <cell r="A1165" t="str">
            <v>001.17.07540</v>
          </cell>
          <cell r="B1165" t="str">
            <v>Fornecimento e instalação de luminária decorativa para jardim hermeticamente fechada alto padrão decorativo e técnico tipo esférica difusor em acrílico leitoso, aro em chapa de alumínio repuxado e anodizado com acessórios e lâmpadas de 1x400x220v - vapo</v>
          </cell>
          <cell r="C1165" t="str">
            <v>CJ</v>
          </cell>
          <cell r="D1165">
            <v>173.26329999999999</v>
          </cell>
        </row>
        <row r="1166">
          <cell r="A1166" t="str">
            <v>001.17.07560</v>
          </cell>
          <cell r="B1166" t="str">
            <v>Fornecimento e instalação de luminária a prova de tempo, gases, vapores com corpo e rede de proteção em alumínio com difusor em vidro boro silicato rosqueado ao corpo, e lâmpada de 1x100w/127v incandescente</v>
          </cell>
          <cell r="C1166" t="str">
            <v>CJ</v>
          </cell>
          <cell r="D1166">
            <v>65.286600000000007</v>
          </cell>
        </row>
        <row r="1167">
          <cell r="A1167" t="str">
            <v>001.17.07580</v>
          </cell>
          <cell r="B1167" t="str">
            <v>Fornecimento e instalação de luminária a prova de tempo, gases, vapores com corpo e rede de proteção em alumínio com difusor em vidro boro silicato rosqueado ao corpo, e lâmpada de 1x160w/127v - mista</v>
          </cell>
          <cell r="C1167" t="str">
            <v>CJ</v>
          </cell>
          <cell r="D1167">
            <v>72.616600000000005</v>
          </cell>
        </row>
        <row r="1168">
          <cell r="A1168" t="str">
            <v>001.17.07600</v>
          </cell>
          <cell r="B1168" t="str">
            <v>Fornecimento e instalação de luminária a prova de tempo, gases, vapores com corpo e rede de proteção em alumínio com difusor em vidro boro silicato rosqueado ao corpo, e lâmpada de 1x250w/220v - mista</v>
          </cell>
          <cell r="C1168" t="str">
            <v>CJ</v>
          </cell>
          <cell r="D1168">
            <v>77.626599999999996</v>
          </cell>
        </row>
        <row r="1169">
          <cell r="A1169" t="str">
            <v>001.17.07620</v>
          </cell>
          <cell r="B1169" t="str">
            <v>Fornecimento e instalação de luminária a prova de tempo, gases, vapores com corpo e rede de proteção em alumínio com difusor em vidro boro silicato rosqueado ao corpo, e lâmpada de 1x250w/220v - com vapor de mercúrio e reator</v>
          </cell>
          <cell r="C1169" t="str">
            <v>CJ</v>
          </cell>
          <cell r="D1169">
            <v>135.20330000000001</v>
          </cell>
        </row>
        <row r="1170">
          <cell r="A1170" t="str">
            <v>001.17.07640</v>
          </cell>
          <cell r="B1170" t="str">
            <v>Fornecimento e instalação de luminária a prova de tempo gase vapores pos tipo aramoela com corpo e rede prote em alumínio com difusor de vidro boro silicato rosqueado ao corpo e com lâmpada  de 1x100w/127v incand</v>
          </cell>
          <cell r="C1170" t="str">
            <v>CJ</v>
          </cell>
          <cell r="D1170">
            <v>90.836600000000004</v>
          </cell>
        </row>
        <row r="1171">
          <cell r="A1171" t="str">
            <v>001.17.07660</v>
          </cell>
          <cell r="B1171" t="str">
            <v>Fornecimento e instalação de luminária a prova de tempo gase vapores pos tipo aramoela com corpo e rede prote em alumínio com difusor de vidro boro silicato rosqueado ao corpo e com lâmpada  de 1x160w/220v mista</v>
          </cell>
          <cell r="C1171" t="str">
            <v>CJ</v>
          </cell>
          <cell r="D1171">
            <v>98.166600000000003</v>
          </cell>
        </row>
        <row r="1172">
          <cell r="A1172" t="str">
            <v>001.17.07680</v>
          </cell>
          <cell r="B1172" t="str">
            <v>Fornecimento e instalação de luminária a prova de tempo gase vapores pos tipo aramoela com corpo e rede prote em alumínio com difusor de vidro boro silicato rosqueado ao corpo e com lâmpada  de 1x250w/220v mista</v>
          </cell>
          <cell r="C1172" t="str">
            <v>CJ</v>
          </cell>
          <cell r="D1172">
            <v>103.17659999999999</v>
          </cell>
        </row>
        <row r="1173">
          <cell r="A1173" t="str">
            <v>001.17.07700</v>
          </cell>
          <cell r="B1173" t="str">
            <v>Fornecimento e instalação de luminária a prova de tempo gase vapores pos tipo aramoela com corpo e rede prote em alumínio com difusor de vidro boro silicato rosqueado ao corpo e com lâmpada  de 1x250w/220v vapor de mercúrio com reator</v>
          </cell>
          <cell r="C1173" t="str">
            <v>CJ</v>
          </cell>
          <cell r="D1173">
            <v>160.7533</v>
          </cell>
        </row>
        <row r="1174">
          <cell r="A1174" t="str">
            <v>001.17.07720</v>
          </cell>
          <cell r="B1174" t="str">
            <v>Fornecimento e instalação de conjunto de iluminação para quadra de esportes formado por 03 projetores hermeticamente fechados para uso ao tempo fixados em cantoneira metálica de 63.5x63.5x6.4x140 mm inclusive abraçadeira, mão francesa montado em poste c</v>
          </cell>
          <cell r="C1174" t="str">
            <v>CJ</v>
          </cell>
          <cell r="D1174">
            <v>998.64179999999999</v>
          </cell>
        </row>
        <row r="1175">
          <cell r="A1175" t="str">
            <v>001.17.07740</v>
          </cell>
          <cell r="B1175" t="str">
            <v>Fornecimento e instalação de proj. ext. retangular c/ 01 lâmpada vapor de sódio inclusive reator e ingnitor</v>
          </cell>
          <cell r="C1175" t="str">
            <v>CJ</v>
          </cell>
          <cell r="D1175">
            <v>22.203299999999999</v>
          </cell>
        </row>
        <row r="1176">
          <cell r="A1176" t="str">
            <v>001.17.07760</v>
          </cell>
          <cell r="B1176" t="str">
            <v>Fornecimento e instalação de luminária - ref. monitallo - ar - 0910-01 verde delta c/ lampadas incandescente até 100w-127v-demais acessórios</v>
          </cell>
          <cell r="C1176" t="str">
            <v>CJ</v>
          </cell>
          <cell r="D1176">
            <v>9.3193000000000001</v>
          </cell>
        </row>
        <row r="1177">
          <cell r="A1177" t="str">
            <v>001.17.07780</v>
          </cell>
          <cell r="B1177" t="str">
            <v>Fornecimento e instalação de luminária tipo plafonier de embutir na laje c/ 1 lampada incandescente de 100w/120v c/proteção de fero e vidro inquebrável</v>
          </cell>
          <cell r="C1177" t="str">
            <v>CJ</v>
          </cell>
          <cell r="D1177">
            <v>11.4993</v>
          </cell>
        </row>
        <row r="1178">
          <cell r="A1178" t="str">
            <v>001.17.07800</v>
          </cell>
          <cell r="B1178" t="str">
            <v>Fornecimento e instalação de luminária mod. aw-10 da alpha equip. elet. ltda ou similar  para uma lâmpada inc. de 100 w</v>
          </cell>
          <cell r="C1178" t="str">
            <v>UN</v>
          </cell>
          <cell r="D1178">
            <v>27.569299999999998</v>
          </cell>
        </row>
        <row r="1179">
          <cell r="A1179" t="str">
            <v>001.17.07820</v>
          </cell>
          <cell r="B1179" t="str">
            <v>Fornecimento e instalação de luminária fluorescente tubolit caramelo duas lampadas de 20w c/ 01 reator duplo de 20w-127v-60hz de afp e pr demais acessórios</v>
          </cell>
          <cell r="C1179" t="str">
            <v>CJ</v>
          </cell>
          <cell r="D1179">
            <v>49.704000000000001</v>
          </cell>
        </row>
        <row r="1180">
          <cell r="A1180" t="str">
            <v>001.17.07840</v>
          </cell>
          <cell r="B1180" t="str">
            <v>Fornecimento e instalação de luminária tubular fina sistema contínuo c/ 01 lâmpada fluorescente e reator eletrônico afp/pr inclusive conexões (uniões, curvas, etc.), 1x40 w</v>
          </cell>
          <cell r="C1180" t="str">
            <v>UN</v>
          </cell>
          <cell r="D1180">
            <v>65.836600000000004</v>
          </cell>
        </row>
        <row r="1181">
          <cell r="A1181" t="str">
            <v>001.17.07860</v>
          </cell>
          <cell r="B1181" t="str">
            <v>Fornecimento e instalação de luminária denom. cris de 15w/127v ref. 11014 c/ lâmpada 15w-127v</v>
          </cell>
          <cell r="C1181" t="str">
            <v>CJ</v>
          </cell>
          <cell r="D1181">
            <v>26.189299999999999</v>
          </cell>
        </row>
        <row r="1182">
          <cell r="A1182" t="str">
            <v>001.17.07880</v>
          </cell>
          <cell r="B1182" t="str">
            <v>Fornecimento e instalação de conjunto iluminação pública formado por 02 luminárias fechadas (02 pétalas) mod. hrc 612 philips ou similar com suporte zxp 613, lâmpada de vapor de mercúrio 250 w e reator afp, montado em poste de altura 10 m fixado em base</v>
          </cell>
          <cell r="C1182" t="str">
            <v>CJ</v>
          </cell>
          <cell r="D1182">
            <v>989.04909999999995</v>
          </cell>
        </row>
        <row r="1183">
          <cell r="A1183" t="str">
            <v>001.17.07900</v>
          </cell>
          <cell r="B1183" t="str">
            <v>Fornecimento e instalaçãod e luminária incandescente de embutir 1x60w, marca claro ou similar</v>
          </cell>
          <cell r="C1183" t="str">
            <v>UN</v>
          </cell>
          <cell r="D1183">
            <v>12.109299999999999</v>
          </cell>
        </row>
        <row r="1184">
          <cell r="A1184" t="str">
            <v>001.17.07920</v>
          </cell>
          <cell r="B1184" t="str">
            <v>Fornecimento e instalação de luminária tipo spot 1x60w, marca clarão ou similar</v>
          </cell>
          <cell r="C1184" t="str">
            <v>UN</v>
          </cell>
          <cell r="D1184">
            <v>15.8393</v>
          </cell>
        </row>
        <row r="1185">
          <cell r="A1185" t="str">
            <v>001.17.07940</v>
          </cell>
          <cell r="B1185" t="str">
            <v>Fornecimento e instalação de luminária bloco autônomo de iluminação de emergência com 2 projetores</v>
          </cell>
          <cell r="C1185" t="str">
            <v>UN</v>
          </cell>
          <cell r="D1185">
            <v>153.61840000000001</v>
          </cell>
        </row>
        <row r="1186">
          <cell r="A1186" t="str">
            <v>001.17.07960</v>
          </cell>
          <cell r="B1186" t="str">
            <v>Fornecimento e instalação de fio para telefone 2x22 awg</v>
          </cell>
          <cell r="C1186" t="str">
            <v>M</v>
          </cell>
          <cell r="D1186">
            <v>0.79790000000000005</v>
          </cell>
        </row>
        <row r="1187">
          <cell r="A1187" t="str">
            <v>001.17.07980</v>
          </cell>
          <cell r="B1187" t="str">
            <v>Fornecimento e instalação de cabo tipo utp , categoria 5 24 awg - 4 pares</v>
          </cell>
          <cell r="C1187" t="str">
            <v>M</v>
          </cell>
          <cell r="D1187">
            <v>2.024</v>
          </cell>
        </row>
        <row r="1188">
          <cell r="A1188" t="str">
            <v>001.17.08000</v>
          </cell>
          <cell r="B1188" t="str">
            <v>Fornecimento e instalação de fio bicolor 2x14 awg ( 12.00 x 1.500 mm2 )</v>
          </cell>
          <cell r="C1188" t="str">
            <v>ML</v>
          </cell>
          <cell r="D1188">
            <v>1.7163999999999999</v>
          </cell>
        </row>
        <row r="1189">
          <cell r="A1189" t="str">
            <v>001.17.08020</v>
          </cell>
          <cell r="B1189" t="str">
            <v>Fornecimento e instalação de terminal rj-45</v>
          </cell>
          <cell r="C1189" t="str">
            <v>UN</v>
          </cell>
          <cell r="D1189">
            <v>2.8473999999999999</v>
          </cell>
        </row>
        <row r="1190">
          <cell r="A1190" t="str">
            <v>001.17.08040</v>
          </cell>
          <cell r="B1190" t="str">
            <v>Fornecimento e instalação de tomada tipo rj45</v>
          </cell>
          <cell r="C1190" t="str">
            <v>UN</v>
          </cell>
          <cell r="D1190">
            <v>11.171099999999999</v>
          </cell>
        </row>
        <row r="1191">
          <cell r="A1191" t="str">
            <v>001.17.08060</v>
          </cell>
          <cell r="B1191" t="str">
            <v>Fornecimento e instalação de tomada de lógica (2tomadas rj45) em caixa de alumíinio 4""""x4"""" para piso</v>
          </cell>
          <cell r="C1191" t="str">
            <v>UN</v>
          </cell>
          <cell r="D1191">
            <v>50.912100000000002</v>
          </cell>
        </row>
        <row r="1192">
          <cell r="A1192" t="str">
            <v>001.17.08080</v>
          </cell>
          <cell r="B1192" t="str">
            <v>Fornecimento e instalação de tomada de lógica (2tomadas rj45) em caixa de alumínio 4""""x4"""" embutida na parede</v>
          </cell>
          <cell r="C1192" t="str">
            <v>UN</v>
          </cell>
          <cell r="D1192">
            <v>50.912100000000002</v>
          </cell>
        </row>
        <row r="1193">
          <cell r="A1193" t="str">
            <v>001.17.08100</v>
          </cell>
          <cell r="B1193" t="str">
            <v>Fornecimento e instalação de tomada para telefone padrao telebras, 4 polos em caixa condulete d=3/4""""</v>
          </cell>
          <cell r="C1193" t="str">
            <v>CJ</v>
          </cell>
          <cell r="D1193">
            <v>16.5915</v>
          </cell>
        </row>
        <row r="1194">
          <cell r="A1194" t="str">
            <v>001.17.08120</v>
          </cell>
          <cell r="B1194" t="str">
            <v>Fornecimento e instalação de tomada especial para informatica 2p+t  p/15a - 250 v em caixa condulete - d=3/4""""</v>
          </cell>
          <cell r="C1194" t="str">
            <v>CJ</v>
          </cell>
          <cell r="D1194">
            <v>17.891500000000001</v>
          </cell>
        </row>
        <row r="1195">
          <cell r="A1195" t="str">
            <v>001.17.08140</v>
          </cell>
          <cell r="B1195" t="str">
            <v>Fornecimento e instalação de caixa metálica p/ telefone n.1 10.00x10.00x5.00 cm</v>
          </cell>
          <cell r="C1195" t="str">
            <v>UN</v>
          </cell>
          <cell r="D1195">
            <v>1.7353000000000001</v>
          </cell>
        </row>
        <row r="1196">
          <cell r="A1196" t="str">
            <v>001.17.08160</v>
          </cell>
          <cell r="B1196" t="str">
            <v>Fornecimento e instalação de caixa metálica p/ telefone n.2 20.00x20.00x12.00 cm</v>
          </cell>
          <cell r="C1196" t="str">
            <v>UN</v>
          </cell>
          <cell r="D1196">
            <v>32.165900000000001</v>
          </cell>
        </row>
        <row r="1197">
          <cell r="A1197" t="str">
            <v>001.17.08180</v>
          </cell>
          <cell r="B1197" t="str">
            <v>Fornecimento e instalação de caixa metálica p/ telefone n.3 40.00x40.00x12.00 cm</v>
          </cell>
          <cell r="C1197" t="str">
            <v>UN</v>
          </cell>
          <cell r="D1197">
            <v>65.503299999999996</v>
          </cell>
        </row>
        <row r="1198">
          <cell r="A1198" t="str">
            <v>001.17.08200</v>
          </cell>
          <cell r="B1198" t="str">
            <v>Fornecimento e instalação de caixa metálica p/ telefone n.4 60.00x60.00x12.00 cm</v>
          </cell>
          <cell r="C1198" t="str">
            <v>UN</v>
          </cell>
          <cell r="D1198">
            <v>113.4517</v>
          </cell>
        </row>
        <row r="1199">
          <cell r="A1199" t="str">
            <v>001.17.08220</v>
          </cell>
          <cell r="B1199" t="str">
            <v>Fornecimento e instalação de caixa metálica p/ telefone n.5 80.00x80.00x12.00 cm</v>
          </cell>
          <cell r="C1199" t="str">
            <v>UN</v>
          </cell>
          <cell r="D1199">
            <v>187.33840000000001</v>
          </cell>
        </row>
        <row r="1200">
          <cell r="A1200" t="str">
            <v>001.17.08240</v>
          </cell>
          <cell r="B1200" t="str">
            <v>Fornecimento e instalação de caixa metálica p/ telefone n.6 120.00x120.00x12.00 cm</v>
          </cell>
          <cell r="C1200" t="str">
            <v>UN</v>
          </cell>
          <cell r="D1200">
            <v>400.15660000000003</v>
          </cell>
        </row>
        <row r="1201">
          <cell r="A1201" t="str">
            <v>001.17.08260</v>
          </cell>
          <cell r="B1201" t="str">
            <v>Execução de caixa de entrada em alvenaria c/ tampa metálica conf. padrão telemat r1 (60x35x50)cm</v>
          </cell>
          <cell r="C1201" t="str">
            <v>UN</v>
          </cell>
          <cell r="D1201">
            <v>0</v>
          </cell>
        </row>
        <row r="1202">
          <cell r="A1202" t="str">
            <v>001.17.08280</v>
          </cell>
          <cell r="B1202" t="str">
            <v>Execução de caixa de entrada em alvenaria c/ tampa metálica conf. padrão telemat r2 (107x52x50) cm</v>
          </cell>
          <cell r="C1202" t="str">
            <v>UN</v>
          </cell>
          <cell r="D1202">
            <v>0</v>
          </cell>
        </row>
        <row r="1203">
          <cell r="A1203" t="str">
            <v>001.17.08300</v>
          </cell>
          <cell r="B1203" t="str">
            <v>Fio de cobre nú seção 6.00 mm 2</v>
          </cell>
          <cell r="C1203" t="str">
            <v>ML</v>
          </cell>
          <cell r="D1203">
            <v>2.0632000000000001</v>
          </cell>
        </row>
        <row r="1204">
          <cell r="A1204" t="str">
            <v>001.17.08320</v>
          </cell>
          <cell r="B1204" t="str">
            <v>Fio de cobre nú seção 10.00 mm 2</v>
          </cell>
          <cell r="C1204" t="str">
            <v>ML</v>
          </cell>
          <cell r="D1204">
            <v>2.8902999999999999</v>
          </cell>
        </row>
        <row r="1205">
          <cell r="A1205" t="str">
            <v>001.17.08340</v>
          </cell>
          <cell r="B1205" t="str">
            <v>Fio de cobre nú seção 16.00 mm 2</v>
          </cell>
          <cell r="C1205" t="str">
            <v>ML</v>
          </cell>
          <cell r="D1205">
            <v>5.9539999999999997</v>
          </cell>
        </row>
        <row r="1206">
          <cell r="A1206" t="str">
            <v>001.17.08360</v>
          </cell>
          <cell r="B1206" t="str">
            <v>Cabo de cobre nú seção 3/0</v>
          </cell>
          <cell r="C1206" t="str">
            <v>ML</v>
          </cell>
          <cell r="D1206">
            <v>17.632999999999999</v>
          </cell>
        </row>
        <row r="1207">
          <cell r="A1207" t="str">
            <v>001.17.08380</v>
          </cell>
          <cell r="B1207" t="str">
            <v>Cabo de cobre nú seção 4/0</v>
          </cell>
          <cell r="C1207" t="str">
            <v>ML</v>
          </cell>
          <cell r="D1207">
            <v>22.450299999999999</v>
          </cell>
        </row>
        <row r="1208">
          <cell r="A1208" t="str">
            <v>001.17.08400</v>
          </cell>
          <cell r="B1208" t="str">
            <v>Cabo de cobre nú seção 10.00 mm2</v>
          </cell>
          <cell r="C1208" t="str">
            <v>ML</v>
          </cell>
          <cell r="D1208">
            <v>5.9744000000000002</v>
          </cell>
        </row>
        <row r="1209">
          <cell r="A1209" t="str">
            <v>001.17.08420</v>
          </cell>
          <cell r="B1209" t="str">
            <v>Cabo de cobre nú seção 16.00 mm2</v>
          </cell>
          <cell r="C1209" t="str">
            <v>ML</v>
          </cell>
          <cell r="D1209">
            <v>7.3196000000000003</v>
          </cell>
        </row>
        <row r="1210">
          <cell r="A1210" t="str">
            <v>001.17.08440</v>
          </cell>
          <cell r="B1210" t="str">
            <v>Cabo de cobre nú seção 25.00 mm2</v>
          </cell>
          <cell r="C1210" t="str">
            <v>ML</v>
          </cell>
          <cell r="D1210">
            <v>0</v>
          </cell>
        </row>
        <row r="1211">
          <cell r="A1211" t="str">
            <v>001.17.08460</v>
          </cell>
          <cell r="B1211" t="str">
            <v>Fornecimento e instalação de cordoalha de cobre nú equivalente ao cabo de  16.00 mm2</v>
          </cell>
          <cell r="C1211" t="str">
            <v>M</v>
          </cell>
          <cell r="D1211">
            <v>3.9853999999999998</v>
          </cell>
        </row>
        <row r="1212">
          <cell r="A1212" t="str">
            <v>001.17.08480</v>
          </cell>
          <cell r="B1212" t="str">
            <v>Conector de pressão com rabicho</v>
          </cell>
          <cell r="C1212" t="str">
            <v>UN</v>
          </cell>
          <cell r="D1212">
            <v>4.1474000000000002</v>
          </cell>
        </row>
        <row r="1213">
          <cell r="A1213" t="str">
            <v>001.17.08500</v>
          </cell>
          <cell r="B1213" t="str">
            <v>Conector de bi para medição</v>
          </cell>
          <cell r="C1213" t="str">
            <v>UN</v>
          </cell>
          <cell r="D1213">
            <v>13.916600000000001</v>
          </cell>
        </row>
        <row r="1214">
          <cell r="A1214" t="str">
            <v>001.17.08520</v>
          </cell>
          <cell r="B1214" t="str">
            <v>Parafuso olhal galvanizado 1/2"""" de 20 a 30 cm</v>
          </cell>
          <cell r="C1214" t="str">
            <v>UN</v>
          </cell>
          <cell r="D1214">
            <v>7.0236999999999998</v>
          </cell>
        </row>
        <row r="1215">
          <cell r="A1215" t="str">
            <v>001.17.08540</v>
          </cell>
          <cell r="B1215" t="str">
            <v>Manilha de ligação galvanizada de 3/8""""</v>
          </cell>
          <cell r="C1215" t="str">
            <v>UN</v>
          </cell>
          <cell r="D1215">
            <v>1.7737000000000001</v>
          </cell>
        </row>
        <row r="1216">
          <cell r="A1216" t="str">
            <v>001.17.08560</v>
          </cell>
          <cell r="B1216" t="str">
            <v>Manilha de barro vidrado de diâm. 12"""" x 0.60m</v>
          </cell>
          <cell r="C1216" t="str">
            <v>UN</v>
          </cell>
          <cell r="D1216">
            <v>19.278400000000001</v>
          </cell>
        </row>
        <row r="1217">
          <cell r="A1217" t="str">
            <v>001.17.08580</v>
          </cell>
          <cell r="B1217" t="str">
            <v>Sapatilha galvanizada 1/4""""</v>
          </cell>
          <cell r="C1217" t="str">
            <v>UN</v>
          </cell>
          <cell r="D1217">
            <v>1.2246999999999999</v>
          </cell>
        </row>
        <row r="1218">
          <cell r="A1218" t="str">
            <v>001.17.08600</v>
          </cell>
          <cell r="B1218" t="str">
            <v>Presilha galvanizada para cabo de aço galvanizado 1/4""""</v>
          </cell>
          <cell r="C1218" t="str">
            <v>UN</v>
          </cell>
          <cell r="D1218">
            <v>3.9737</v>
          </cell>
        </row>
        <row r="1219">
          <cell r="A1219" t="str">
            <v>001.17.08620</v>
          </cell>
          <cell r="B1219" t="str">
            <v>Abraçadeira para tubo de brasilit de diâm. 2"""" tipo para solda</v>
          </cell>
          <cell r="C1219" t="str">
            <v>UN</v>
          </cell>
          <cell r="D1219">
            <v>4.6653000000000002</v>
          </cell>
        </row>
        <row r="1220">
          <cell r="A1220" t="str">
            <v>001.17.08640</v>
          </cell>
          <cell r="B1220" t="str">
            <v>Abraçadeira para tubo de brasilit de diâm. 2"""" com rosca mecânica e porca</v>
          </cell>
          <cell r="C1220" t="str">
            <v>UN</v>
          </cell>
          <cell r="D1220">
            <v>5.5674000000000001</v>
          </cell>
        </row>
        <row r="1221">
          <cell r="A1221" t="str">
            <v>001.17.08660</v>
          </cell>
          <cell r="B1221" t="str">
            <v>Abraçadeira para tubo de brasilit de diâm. 2"""" para chumbar na parede</v>
          </cell>
          <cell r="C1221" t="str">
            <v>UN</v>
          </cell>
          <cell r="D1221">
            <v>4.8574000000000002</v>
          </cell>
        </row>
        <row r="1222">
          <cell r="A1222" t="str">
            <v>001.17.08680</v>
          </cell>
          <cell r="B1222" t="str">
            <v>Abraçadeira para tubo de brasilit de diâm. 2' com rosca soberba</v>
          </cell>
          <cell r="C1222" t="str">
            <v>UN</v>
          </cell>
          <cell r="D1222">
            <v>4.1536999999999997</v>
          </cell>
        </row>
        <row r="1223">
          <cell r="A1223" t="str">
            <v>001.17.08700</v>
          </cell>
          <cell r="B1223" t="str">
            <v>Braçadeira tipo simples para descida de cabo de cobre nú com roldana de porcelana para cabo 3/0 e 4/0 para mastro de diâm. 2"""" com 1 roldana</v>
          </cell>
          <cell r="C1223" t="str">
            <v>UN</v>
          </cell>
          <cell r="D1223">
            <v>5.8136999999999999</v>
          </cell>
        </row>
        <row r="1224">
          <cell r="A1224" t="str">
            <v>001.17.08720</v>
          </cell>
          <cell r="B1224" t="str">
            <v>Braçadeira tipo simples para descida de cabo de cobre nú com roldana de porcelana para cabo 3/0 e 4/0 para mastro de diâm. 2"""" com 2 roldana</v>
          </cell>
          <cell r="C1224" t="str">
            <v>UN</v>
          </cell>
          <cell r="D1224">
            <v>7.6237000000000004</v>
          </cell>
        </row>
        <row r="1225">
          <cell r="A1225" t="str">
            <v>001.17.08740</v>
          </cell>
          <cell r="B1225" t="str">
            <v>Braçadeira tipo simples para descida de cabo de cobre nú com roldana de porcelana para cabo 3/0 e 4/0 para mastro de diâm. 3"""" com 1 roldana</v>
          </cell>
          <cell r="C1225" t="str">
            <v>UN</v>
          </cell>
          <cell r="D1225">
            <v>9.0236999999999998</v>
          </cell>
        </row>
        <row r="1226">
          <cell r="A1226" t="str">
            <v>001.17.08760</v>
          </cell>
          <cell r="B1226" t="str">
            <v>Braçadeira tipo simples para descida de cabo de cobre nú com roldana de porcelana para cabo 3/0 e 4/0 para mastro de diâm. 3""""com 2 roldana</v>
          </cell>
          <cell r="C1226" t="str">
            <v>UN</v>
          </cell>
          <cell r="D1226">
            <v>11.0237</v>
          </cell>
        </row>
        <row r="1227">
          <cell r="A1227" t="str">
            <v>001.17.08780</v>
          </cell>
          <cell r="B1227" t="str">
            <v>Braçadeira tipo reforçada para descida de cabo de cobre nú com roldana de porcelana para cabo 3/0 e 4/0 para mastro de diâm. 2""""com 1 roldana</v>
          </cell>
          <cell r="C1227" t="str">
            <v>UN</v>
          </cell>
          <cell r="D1227">
            <v>6.4553000000000003</v>
          </cell>
        </row>
        <row r="1228">
          <cell r="A1228" t="str">
            <v>001.17.08800</v>
          </cell>
          <cell r="B1228" t="str">
            <v>Braçadeira tipo reforçada para descida de cabo de cobre nú com roldana de porcelana para cabo 3/0 e 4/0 para mastro de diâm. 2'com 2 roldana</v>
          </cell>
          <cell r="C1228" t="str">
            <v>UN</v>
          </cell>
          <cell r="D1228">
            <v>9.3253000000000004</v>
          </cell>
        </row>
        <row r="1229">
          <cell r="A1229" t="str">
            <v>001.17.08820</v>
          </cell>
          <cell r="B1229" t="str">
            <v>Braçadeira tipo reforçada para descida de cabo de cobre nú com roldana de porcelana para cabo 3/0 e 4/0 para mastro de diâm. 3"""" com 1 roldana</v>
          </cell>
          <cell r="C1229" t="str">
            <v>UN</v>
          </cell>
          <cell r="D1229">
            <v>9.5352999999999994</v>
          </cell>
        </row>
        <row r="1230">
          <cell r="A1230" t="str">
            <v>001.17.08840</v>
          </cell>
          <cell r="B1230" t="str">
            <v>Braçadeira tipo reforçada para descida de cabo de cobre nú com roldana de porcelana para cabo 3/0 e 4/0 para mastro de diâm. 3"""" com 2 roldana</v>
          </cell>
          <cell r="C1230" t="str">
            <v>UN</v>
          </cell>
          <cell r="D1230">
            <v>11.535299999999999</v>
          </cell>
        </row>
        <row r="1231">
          <cell r="A1231" t="str">
            <v>001.17.08860</v>
          </cell>
          <cell r="B1231" t="str">
            <v>Fornecimento e instalação de braçadeira de pvc com parafusos para fixação do cabo de aterramento</v>
          </cell>
          <cell r="C1231" t="str">
            <v>CJ</v>
          </cell>
          <cell r="D1231">
            <v>3.8210999999999999</v>
          </cell>
        </row>
        <row r="1232">
          <cell r="A1232" t="str">
            <v>001.17.08880</v>
          </cell>
          <cell r="B1232" t="str">
            <v>Braçadeira p/ 3 estais</v>
          </cell>
          <cell r="C1232" t="str">
            <v>CJ</v>
          </cell>
          <cell r="D1232">
            <v>89.138400000000004</v>
          </cell>
        </row>
        <row r="1233">
          <cell r="A1233" t="str">
            <v>001.17.08900</v>
          </cell>
          <cell r="B1233" t="str">
            <v>Suporte tipo simples para descida de cabo de cobre nú com roldana de porcelana com furo para cabo 3/0 e 4/0 liso para solda</v>
          </cell>
          <cell r="C1233" t="str">
            <v>UN</v>
          </cell>
          <cell r="D1233">
            <v>4.1913999999999998</v>
          </cell>
        </row>
        <row r="1234">
          <cell r="A1234" t="str">
            <v>001.17.08920</v>
          </cell>
          <cell r="B1234" t="str">
            <v>Suporte tipo simples para descida de cabo de cobre nú com roldana de porcelana com furo para cabo 3/0 e 4/0 com rosca meânica e porca</v>
          </cell>
          <cell r="C1234" t="str">
            <v>UN</v>
          </cell>
          <cell r="D1234">
            <v>5.5674000000000001</v>
          </cell>
        </row>
        <row r="1235">
          <cell r="A1235" t="str">
            <v>001.17.08940</v>
          </cell>
          <cell r="B1235" t="str">
            <v>Suporte tipo simples para descida de cabo de cobre nú com roldana de porcelana com furo para cabo 3/0 e 4/0 para chumbar na parede</v>
          </cell>
          <cell r="C1235" t="str">
            <v>UN</v>
          </cell>
          <cell r="D1235">
            <v>4.8574000000000002</v>
          </cell>
        </row>
        <row r="1236">
          <cell r="A1236" t="str">
            <v>001.17.08960</v>
          </cell>
          <cell r="B1236" t="str">
            <v>Suporte tipo simples para descida de cabo de cobre nú com roldana de porcelana com furo para cabo 3/0 e 4/0 com rosca soberba para madeira</v>
          </cell>
          <cell r="C1236" t="str">
            <v>UN</v>
          </cell>
          <cell r="D1236">
            <v>3.6674000000000002</v>
          </cell>
        </row>
        <row r="1237">
          <cell r="A1237" t="str">
            <v>001.17.08980</v>
          </cell>
          <cell r="B1237" t="str">
            <v>Suporte tipo simples para descida de cabo de cobre nú com roldana de porcelana com furo para cabo 3/0 e 4/0 para estrutura de telhado</v>
          </cell>
          <cell r="C1237" t="str">
            <v>UN</v>
          </cell>
          <cell r="D1237">
            <v>5.5473999999999997</v>
          </cell>
        </row>
        <row r="1238">
          <cell r="A1238" t="str">
            <v>001.17.09000</v>
          </cell>
          <cell r="B1238" t="str">
            <v>Suporte tipo reforçado para descida de cabo de cobre nú com roldana de porcelana com furo para cabo 3/0 e 4/0 liso para solda</v>
          </cell>
          <cell r="C1238" t="str">
            <v>UN</v>
          </cell>
          <cell r="D1238">
            <v>7.0385</v>
          </cell>
        </row>
        <row r="1239">
          <cell r="A1239" t="str">
            <v>001.17.09020</v>
          </cell>
          <cell r="B1239" t="str">
            <v>Suporte tipo reforçado para descida de cabo de cobre nú com roldana de porcelana com furo para cabo 3/0 e 4/0 com rosca meânica e porca</v>
          </cell>
          <cell r="C1239" t="str">
            <v>UN</v>
          </cell>
          <cell r="D1239">
            <v>6.8045</v>
          </cell>
        </row>
        <row r="1240">
          <cell r="A1240" t="str">
            <v>001.17.09040</v>
          </cell>
          <cell r="B1240" t="str">
            <v>Suporte tipo reforçado para descida de cabo de cobre nú com roldana de porcelana com furo para cabo 3/0 e 4/0 para chumbar na parede</v>
          </cell>
          <cell r="C1240" t="str">
            <v>UN</v>
          </cell>
          <cell r="D1240">
            <v>6.4645000000000001</v>
          </cell>
        </row>
        <row r="1241">
          <cell r="A1241" t="str">
            <v>001.17.09060</v>
          </cell>
          <cell r="B1241" t="str">
            <v>Suporte tipo reforçado para descida de cabo de cobre nú com roldana de porcelana com furo para cabo 3/0 e 4/0 com rosca soberba para madeira</v>
          </cell>
          <cell r="C1241" t="str">
            <v>UN</v>
          </cell>
          <cell r="D1241">
            <v>7.2244999999999999</v>
          </cell>
        </row>
        <row r="1242">
          <cell r="A1242" t="str">
            <v>001.17.09080</v>
          </cell>
          <cell r="B1242" t="str">
            <v>Suporte tipo reforçado para descida de cabo de cobre nú com roldana de porcelana com furo para cabo 3/0 e 4/0 para estrutura de telhado</v>
          </cell>
          <cell r="C1242" t="str">
            <v>UN</v>
          </cell>
          <cell r="D1242">
            <v>7.5945</v>
          </cell>
        </row>
        <row r="1243">
          <cell r="A1243" t="str">
            <v>001.17.09100</v>
          </cell>
          <cell r="B1243" t="str">
            <v>Suporte para fixação de para-raios em ferro cantoneira l 1 1/2""""x 1/2""""x 3/16"""" com comprimento de 2.00 m</v>
          </cell>
          <cell r="C1243" t="str">
            <v>PC</v>
          </cell>
          <cell r="D1243">
            <v>270.23660000000001</v>
          </cell>
        </row>
        <row r="1244">
          <cell r="A1244" t="str">
            <v>001.17.09120</v>
          </cell>
          <cell r="B1244" t="str">
            <v>Suporte para fixação de isoladores de pedestal em chapa de ferro</v>
          </cell>
          <cell r="C1244" t="str">
            <v>PC</v>
          </cell>
          <cell r="D1244">
            <v>62.236600000000003</v>
          </cell>
        </row>
        <row r="1245">
          <cell r="A1245" t="str">
            <v>001.17.09140</v>
          </cell>
          <cell r="B1245" t="str">
            <v>Suporte para fixacao de tc e tp em ferro cantoneira l de 1 1/2"""" x 1 1/2"""" x 3/16"""" soldados entre si (conf. det. da cemat)</v>
          </cell>
          <cell r="C1245" t="str">
            <v>PC</v>
          </cell>
          <cell r="D1245">
            <v>270.23660000000001</v>
          </cell>
        </row>
        <row r="1246">
          <cell r="A1246" t="str">
            <v>001.17.09160</v>
          </cell>
          <cell r="B1246" t="str">
            <v>Conjunto de bracadeira com quatro apoios e suportes fixos em cano galvanizado diâm. 1 pol inclusive pintura</v>
          </cell>
          <cell r="C1246" t="str">
            <v>CJ</v>
          </cell>
          <cell r="D1246">
            <v>116.8599</v>
          </cell>
        </row>
        <row r="1247">
          <cell r="A1247" t="str">
            <v>001.17.09180</v>
          </cell>
          <cell r="B1247" t="str">
            <v>Conector de cobre para haste de 5/8"""" ou 3/4"""" para cabo de cobre nú 3/0 e 4/0</v>
          </cell>
          <cell r="C1247" t="str">
            <v>UN</v>
          </cell>
          <cell r="D1247">
            <v>4.5137</v>
          </cell>
        </row>
        <row r="1248">
          <cell r="A1248" t="str">
            <v>001.17.09200</v>
          </cell>
          <cell r="B1248" t="str">
            <v>Conector bimetálico de um parafuso p/ cabo alumínio n. 2awg e cobre 16 mm2</v>
          </cell>
          <cell r="C1248" t="str">
            <v>PC</v>
          </cell>
          <cell r="D1248">
            <v>2.1036999999999999</v>
          </cell>
        </row>
        <row r="1249">
          <cell r="A1249" t="str">
            <v>001.17.09220</v>
          </cell>
          <cell r="B1249" t="str">
            <v>Conector tipo chapa-cabo</v>
          </cell>
          <cell r="C1249" t="str">
            <v>PC</v>
          </cell>
          <cell r="D1249">
            <v>2.2237</v>
          </cell>
        </row>
        <row r="1250">
          <cell r="A1250" t="str">
            <v>001.17.09240</v>
          </cell>
          <cell r="B1250" t="str">
            <v>Conector de ferro fundido tipo ccc para cabo numero 3/0 e 4/0</v>
          </cell>
          <cell r="C1250" t="str">
            <v>UN</v>
          </cell>
          <cell r="D1250">
            <v>4.5137</v>
          </cell>
        </row>
        <row r="1251">
          <cell r="A1251" t="str">
            <v>001.17.09260</v>
          </cell>
          <cell r="B1251" t="str">
            <v>Conetor para eletrodo de terra copperweld</v>
          </cell>
          <cell r="C1251" t="str">
            <v>UN</v>
          </cell>
          <cell r="D1251">
            <v>2.3136999999999999</v>
          </cell>
        </row>
        <row r="1252">
          <cell r="A1252" t="str">
            <v>001.17.09280</v>
          </cell>
          <cell r="B1252" t="str">
            <v>Eletrodos de terra completo</v>
          </cell>
          <cell r="C1252" t="str">
            <v>UN</v>
          </cell>
          <cell r="D1252">
            <v>134.54329999999999</v>
          </cell>
        </row>
        <row r="1253">
          <cell r="A1253" t="str">
            <v>001.17.09300</v>
          </cell>
          <cell r="B1253" t="str">
            <v>Eletrodo de terra copperweld 5/8"""" x 3 m</v>
          </cell>
          <cell r="C1253" t="str">
            <v>UN</v>
          </cell>
          <cell r="D1253">
            <v>17.278400000000001</v>
          </cell>
        </row>
        <row r="1254">
          <cell r="A1254" t="str">
            <v>001.17.09320</v>
          </cell>
          <cell r="B1254" t="str">
            <v>Haste de ferro galvanizado com suporte de fixacao pintura em tinta alumínio 3/4 pol x 3 m</v>
          </cell>
          <cell r="C1254" t="str">
            <v>UN</v>
          </cell>
          <cell r="D1254">
            <v>66.151499999999999</v>
          </cell>
        </row>
        <row r="1255">
          <cell r="A1255" t="str">
            <v>001.17.09340</v>
          </cell>
          <cell r="B1255" t="str">
            <v>Haste de cobre alta camada - 5/8"""" x 3,0 m</v>
          </cell>
          <cell r="C1255" t="str">
            <v>UN</v>
          </cell>
          <cell r="D1255">
            <v>21.118400000000001</v>
          </cell>
        </row>
        <row r="1256">
          <cell r="A1256" t="str">
            <v>001.17.09360</v>
          </cell>
          <cell r="B1256" t="str">
            <v>Fornecimento e instalação de haste terra seção em l de 2 40 m com conector e parafuso</v>
          </cell>
          <cell r="C1256" t="str">
            <v>UN</v>
          </cell>
          <cell r="D1256">
            <v>30.828399999999998</v>
          </cell>
        </row>
        <row r="1257">
          <cell r="A1257" t="str">
            <v>001.17.09380</v>
          </cell>
          <cell r="B1257" t="str">
            <v>Fornecimento e instalação de haste de ancira de 2.400 mm</v>
          </cell>
          <cell r="C1257" t="str">
            <v>UN</v>
          </cell>
          <cell r="D1257">
            <v>14.718400000000001</v>
          </cell>
        </row>
        <row r="1258">
          <cell r="A1258" t="str">
            <v>001.17.09400</v>
          </cell>
          <cell r="B1258" t="str">
            <v>Captor franklim c/ 4 pontas c/ h=350 mm em latão cromado</v>
          </cell>
          <cell r="C1258" t="str">
            <v>UN</v>
          </cell>
          <cell r="D1258">
            <v>32.186599999999999</v>
          </cell>
        </row>
        <row r="1259">
          <cell r="A1259" t="str">
            <v>001.17.09420</v>
          </cell>
          <cell r="B1259" t="str">
            <v>Captor franklim c/ 4 pontas c/ h=350 mm em aço inox</v>
          </cell>
          <cell r="C1259" t="str">
            <v>UN</v>
          </cell>
          <cell r="D1259">
            <v>32.186599999999999</v>
          </cell>
        </row>
        <row r="1260">
          <cell r="A1260" t="str">
            <v>001.17.09440</v>
          </cell>
          <cell r="B1260" t="str">
            <v>Terminal aéreo (gaiola faraday)</v>
          </cell>
          <cell r="C1260" t="str">
            <v>UN</v>
          </cell>
          <cell r="D1260">
            <v>14.1266</v>
          </cell>
        </row>
        <row r="1261">
          <cell r="A1261" t="str">
            <v>001.17.09460</v>
          </cell>
          <cell r="B1261" t="str">
            <v>Base p/ mastro de aço galvanizado com diâm. 2""""</v>
          </cell>
          <cell r="C1261" t="str">
            <v>UN</v>
          </cell>
          <cell r="D1261">
            <v>30.276599999999998</v>
          </cell>
        </row>
        <row r="1262">
          <cell r="A1262" t="str">
            <v>001.17.09480</v>
          </cell>
          <cell r="B1262" t="str">
            <v>Relee fotoelétrico da iluminatic rm 74 n para comando automático de iluminação</v>
          </cell>
          <cell r="C1262" t="str">
            <v>UN</v>
          </cell>
          <cell r="D1262">
            <v>20.698399999999999</v>
          </cell>
        </row>
        <row r="1263">
          <cell r="A1263" t="str">
            <v>001.17.09500</v>
          </cell>
          <cell r="B1263" t="str">
            <v>Aparelho simples luz obstáculo para sinalização corpo em alumínio fundido incorrosível globo de vidro cristal neutro térmico extra temperado pigmentado  em vermelho com uma lâmpada de 60 w/127v com rele fotoelétrico, haste em</v>
          </cell>
          <cell r="C1263" t="str">
            <v>CJ</v>
          </cell>
          <cell r="D1263">
            <v>110.3092</v>
          </cell>
        </row>
        <row r="1264">
          <cell r="A1264" t="str">
            <v>001.17.09520</v>
          </cell>
          <cell r="B1264" t="str">
            <v>Aparelho duplo de luz  obstáculo para sinalização corpo em alumínio fundido incorrosível corpo de vidro cristal neutro térmico extra temperado pigmentado em vermelho com duas lâmpadas de 60w127v com rele foto-elétrico, haste</v>
          </cell>
          <cell r="C1264" t="str">
            <v>CJ</v>
          </cell>
          <cell r="D1264">
            <v>110.3092</v>
          </cell>
        </row>
        <row r="1265">
          <cell r="A1265" t="str">
            <v>001.17.09540</v>
          </cell>
          <cell r="B1265" t="str">
            <v>Mastro simples em aço galv. de diam. 2"""" c/ luva de red.para 3/4 polcom 3 metros</v>
          </cell>
          <cell r="C1265" t="str">
            <v>CJ</v>
          </cell>
          <cell r="D1265">
            <v>80.1066</v>
          </cell>
        </row>
        <row r="1266">
          <cell r="A1266" t="str">
            <v>001.17.09560</v>
          </cell>
          <cell r="B1266" t="str">
            <v>Mastro simples em aço galv. de diam. 2"""" c/ luva de red.para 3/4 pol com 6 metros</v>
          </cell>
          <cell r="C1266" t="str">
            <v>CJ</v>
          </cell>
          <cell r="D1266">
            <v>155.11510000000001</v>
          </cell>
        </row>
        <row r="1267">
          <cell r="A1267" t="str">
            <v>001.17.09580</v>
          </cell>
          <cell r="B1267" t="str">
            <v>Execução de caixa de concreto 40x40x60cm com tampa de concreto armado</v>
          </cell>
          <cell r="C1267" t="str">
            <v>UN</v>
          </cell>
          <cell r="D1267">
            <v>49.1768</v>
          </cell>
        </row>
        <row r="1268">
          <cell r="A1268" t="str">
            <v>001.17.09600</v>
          </cell>
          <cell r="B1268" t="str">
            <v>Execução de solda exotermica para cordoalha de cobre ou cabo de cobre - 35.00 mm2</v>
          </cell>
          <cell r="C1268" t="str">
            <v>UN</v>
          </cell>
          <cell r="D1268">
            <v>8.6564999999999994</v>
          </cell>
        </row>
        <row r="1269">
          <cell r="A1269" t="str">
            <v>001.17.09620</v>
          </cell>
          <cell r="B1269" t="str">
            <v>Fornecimento e instalação de extintor de incendio de co2 - 6 kg</v>
          </cell>
          <cell r="C1269" t="str">
            <v>UN</v>
          </cell>
          <cell r="D1269">
            <v>178</v>
          </cell>
        </row>
        <row r="1270">
          <cell r="A1270" t="str">
            <v>001.17.09640</v>
          </cell>
          <cell r="B1270" t="str">
            <v>Conjunto motor bomba centrífuga trifásica 50 a 60 hz para sucção até 6m pot. 1/2 hp</v>
          </cell>
          <cell r="C1270" t="str">
            <v>CJ</v>
          </cell>
          <cell r="D1270">
            <v>288.87720000000002</v>
          </cell>
        </row>
        <row r="1271">
          <cell r="A1271" t="str">
            <v>001.17.09660</v>
          </cell>
          <cell r="B1271" t="str">
            <v>Conjunto motor bomba centrífuga trifásica 50 a 60 hz para sucção até 6m pot. 3/4 hp</v>
          </cell>
          <cell r="C1271" t="str">
            <v>CJ</v>
          </cell>
          <cell r="D1271">
            <v>299.87720000000002</v>
          </cell>
        </row>
        <row r="1272">
          <cell r="A1272" t="str">
            <v>001.17.09680</v>
          </cell>
          <cell r="B1272" t="str">
            <v>Conjunto motor bomba centrífuga trifásica 50 a 60 hz para sucção até 6m pot. 1 hp</v>
          </cell>
          <cell r="C1272" t="str">
            <v>CJ</v>
          </cell>
          <cell r="D1272">
            <v>389.79700000000003</v>
          </cell>
        </row>
        <row r="1273">
          <cell r="A1273" t="str">
            <v>001.17.09700</v>
          </cell>
          <cell r="B1273" t="str">
            <v>Conjunto motor bomba centrífuga trifásica 50 a 60 hz para sucção até 6m pot. 1 1/2"""" hp</v>
          </cell>
          <cell r="C1273" t="str">
            <v>CJ</v>
          </cell>
          <cell r="D1273">
            <v>466.79700000000003</v>
          </cell>
        </row>
        <row r="1274">
          <cell r="A1274" t="str">
            <v>001.17.09720</v>
          </cell>
          <cell r="B1274" t="str">
            <v>Conjunto motor bomba centrífuga trifásica 50 a 60 hz para sucção até 6m pot. 2"""" hp</v>
          </cell>
          <cell r="C1274" t="str">
            <v>CJ</v>
          </cell>
          <cell r="D1274">
            <v>499.7165</v>
          </cell>
        </row>
        <row r="1275">
          <cell r="A1275" t="str">
            <v>001.17.09740</v>
          </cell>
          <cell r="B1275" t="str">
            <v>Conjunto motor bomba centrifuga monoestagio com bocais flangeados - cf-7 mark ou similar - 03 cv</v>
          </cell>
          <cell r="C1275" t="str">
            <v>UN</v>
          </cell>
          <cell r="D1275">
            <v>276.7165</v>
          </cell>
        </row>
        <row r="1276">
          <cell r="A1276" t="str">
            <v>001.17.09760</v>
          </cell>
          <cell r="B1276" t="str">
            <v>Execução de caixa de passagem de concreto de 5 cm espessura e tampa de concreto impermeabilizada de 30.00 x 30.00 x 30.00 cm</v>
          </cell>
          <cell r="C1276" t="str">
            <v>CJ</v>
          </cell>
          <cell r="D1276">
            <v>29.3004</v>
          </cell>
        </row>
        <row r="1277">
          <cell r="A1277" t="str">
            <v>001.17.09780</v>
          </cell>
          <cell r="B1277" t="str">
            <v>Execução de caixa de passagem de concreto de 5 cm espessura e tampa de concreto impermeabilizada de 30.00 x 30.00 x 40.00 cm</v>
          </cell>
          <cell r="C1277" t="str">
            <v>CJ</v>
          </cell>
          <cell r="D1277">
            <v>33.349299999999999</v>
          </cell>
        </row>
        <row r="1278">
          <cell r="A1278" t="str">
            <v>001.17.09800</v>
          </cell>
          <cell r="B1278" t="str">
            <v>Execução de caixa de passagem de concreto de 5 cm espessura e tampa de concreto impermeabilizada de 40.00 x 40.00 x 40.00 cm</v>
          </cell>
          <cell r="C1278" t="str">
            <v>CJ</v>
          </cell>
          <cell r="D1278">
            <v>49.288800000000002</v>
          </cell>
        </row>
        <row r="1279">
          <cell r="A1279" t="str">
            <v>001.17.09820</v>
          </cell>
          <cell r="B1279" t="str">
            <v>Execução de caixa de passagem de concreto de 5 cm espessura e tampa de concreto impermeabilizada de 40.00 x 40.00 x 50.00 cm</v>
          </cell>
          <cell r="C1279" t="str">
            <v>CJ</v>
          </cell>
          <cell r="D1279">
            <v>56.219700000000003</v>
          </cell>
        </row>
        <row r="1280">
          <cell r="A1280" t="str">
            <v>001.17.09840</v>
          </cell>
          <cell r="B1280" t="str">
            <v>Execução de caixa de passagem de concreto de 5 cm espessura e tampa de concreto impermeabilizada de 50.00 x 50.00 x 50.00 cm</v>
          </cell>
          <cell r="C1280" t="str">
            <v>CJ</v>
          </cell>
          <cell r="D1280">
            <v>74.485900000000001</v>
          </cell>
        </row>
        <row r="1281">
          <cell r="A1281" t="str">
            <v>001.17.09860</v>
          </cell>
          <cell r="B1281" t="str">
            <v>Execução de caixa de passagem de concreto de 5 cm espessura e tampa de concreto impermeabilizada de 50.00 x 50.00 x 60.00 cm</v>
          </cell>
          <cell r="C1281" t="str">
            <v>CJ</v>
          </cell>
          <cell r="D1281">
            <v>83.245699999999999</v>
          </cell>
        </row>
        <row r="1282">
          <cell r="A1282" t="str">
            <v>001.17.09880</v>
          </cell>
          <cell r="B1282" t="str">
            <v>Execução de caixa de passagem de concreto de 5 cm espessura e tampa de concreto impermeabilizada de 60.00 x 60.00 x 60.00 cm</v>
          </cell>
          <cell r="C1282" t="str">
            <v>CJ</v>
          </cell>
          <cell r="D1282">
            <v>105.46429999999999</v>
          </cell>
        </row>
        <row r="1283">
          <cell r="A1283" t="str">
            <v>001.17.09900</v>
          </cell>
          <cell r="B1283" t="str">
            <v>Execução de caixa de passagem de concreto de 5 cm espessura e tampa de concreto impermeabilizada de 80.00 x 80.00 x 80.00 cm</v>
          </cell>
          <cell r="C1283" t="str">
            <v>CJ</v>
          </cell>
          <cell r="D1283">
            <v>184.3571</v>
          </cell>
        </row>
        <row r="1284">
          <cell r="A1284" t="str">
            <v>001.17.09920</v>
          </cell>
          <cell r="B1284" t="str">
            <v>Execução de caixa de passagem de concreto de 5 cm espessura e tampa de concreto impermeabilizada de 80.00 x 80.00 x 100.00 cm</v>
          </cell>
          <cell r="C1284" t="str">
            <v>CJ</v>
          </cell>
          <cell r="D1284">
            <v>213.93610000000001</v>
          </cell>
        </row>
        <row r="1285">
          <cell r="A1285" t="str">
            <v>001.17.09940</v>
          </cell>
          <cell r="B1285" t="str">
            <v>Execução de caixa de passagem de alvenaria de 1/2 vez c/ tampa de concreto impermeabilizada 30.00 x 30.00 x 30.00 cm</v>
          </cell>
          <cell r="C1285" t="str">
            <v>CJ</v>
          </cell>
          <cell r="D1285">
            <v>41.578899999999997</v>
          </cell>
        </row>
        <row r="1286">
          <cell r="A1286" t="str">
            <v>001.17.09960</v>
          </cell>
          <cell r="B1286" t="str">
            <v>Execução de caixa de passagem de alvenaria de 1/2 vez c/ tampa de concreto impermeabilizada 30.00 x 30.00 x 40.00 cm</v>
          </cell>
          <cell r="C1286" t="str">
            <v>CJ</v>
          </cell>
          <cell r="D1286">
            <v>48.521999999999998</v>
          </cell>
        </row>
        <row r="1287">
          <cell r="A1287" t="str">
            <v>001.17.09980</v>
          </cell>
          <cell r="B1287" t="str">
            <v>Execução de caixa de passagem de alvenaria de 1/2 vez c/ tampa de concreto impermeabilizada 40.00 x 40.00 x 40.00 cm</v>
          </cell>
          <cell r="C1287" t="str">
            <v>CJ</v>
          </cell>
          <cell r="D1287">
            <v>60.3523</v>
          </cell>
        </row>
        <row r="1288">
          <cell r="A1288" t="str">
            <v>001.17.10000</v>
          </cell>
          <cell r="B1288" t="str">
            <v>Execução de caixa de passagem de alvenaria de 1/2 vez c/ tampa de concreto impermeabilizada 40.00 x 40.00 x 50.00 cm</v>
          </cell>
          <cell r="C1288" t="str">
            <v>CJ</v>
          </cell>
          <cell r="D1288">
            <v>71.249200000000002</v>
          </cell>
        </row>
        <row r="1289">
          <cell r="A1289" t="str">
            <v>001.17.10020</v>
          </cell>
          <cell r="B1289" t="str">
            <v>Execução de caixa de passagem de alvenaria de 1/2 vez c/ tampa de concreto impermeabiliada 50.00 x 50.00 x 50.00 cm</v>
          </cell>
          <cell r="C1289" t="str">
            <v>CJ</v>
          </cell>
          <cell r="D1289">
            <v>88.053899999999999</v>
          </cell>
        </row>
        <row r="1290">
          <cell r="A1290" t="str">
            <v>001.17.10040</v>
          </cell>
          <cell r="B1290" t="str">
            <v>Exeucução de caixa de passagem de alvenaria de 1/2 vez c/ tampa de concreto impermeabilizada 50.00 x 50.00 x 60.0 cm</v>
          </cell>
          <cell r="C1290" t="str">
            <v>CJ</v>
          </cell>
          <cell r="D1290">
            <v>98.055300000000003</v>
          </cell>
        </row>
        <row r="1291">
          <cell r="A1291" t="str">
            <v>001.17.10060</v>
          </cell>
          <cell r="B1291" t="str">
            <v>Execuçãoo de caixa de passagem de alvenaria de 1/2 vez c/ tampa de concreto impermeabilizada 60.00 x 60.00 x 60.00 cm</v>
          </cell>
          <cell r="C1291" t="str">
            <v>CJ</v>
          </cell>
          <cell r="D1291">
            <v>119.91970000000001</v>
          </cell>
        </row>
        <row r="1292">
          <cell r="A1292" t="str">
            <v>001.17.10080</v>
          </cell>
          <cell r="B1292" t="str">
            <v>Execução de caixa de passagem de alvenaria de 1/2 vez c/ tampa de concreto impermeabilizada 80.00 x 80.00 x 80.00 cm</v>
          </cell>
          <cell r="C1292" t="str">
            <v>CJ</v>
          </cell>
          <cell r="D1292">
            <v>197.34119999999999</v>
          </cell>
        </row>
        <row r="1293">
          <cell r="A1293" t="str">
            <v>001.17.10100</v>
          </cell>
          <cell r="B1293" t="str">
            <v>Execução de caixa de passagem de alvenaria de 1/2 vez c/ tampa de concreto impermeabilizada 80.00 x 80.00 x 100.00 cm</v>
          </cell>
          <cell r="C1293" t="str">
            <v>CJ</v>
          </cell>
          <cell r="D1293">
            <v>231.9402</v>
          </cell>
        </row>
        <row r="1294">
          <cell r="A1294" t="str">
            <v>001.17.10120</v>
          </cell>
          <cell r="B1294" t="str">
            <v>Fornecimento e instalação de placa de advertência com os dizeres """"perigo de morte alta tensão""""</v>
          </cell>
          <cell r="C1294" t="str">
            <v>PC</v>
          </cell>
          <cell r="D1294">
            <v>36.118400000000001</v>
          </cell>
        </row>
        <row r="1295">
          <cell r="A1295" t="str">
            <v>001.17.10140</v>
          </cell>
          <cell r="B1295" t="str">
            <v>Fornecimento e instalação de arame de aço galvanizado nº 12bwg (48g/m)</v>
          </cell>
          <cell r="C1295" t="str">
            <v>KG</v>
          </cell>
          <cell r="D1295">
            <v>6.7171000000000003</v>
          </cell>
        </row>
        <row r="1296">
          <cell r="A1296" t="str">
            <v>001.17.10160</v>
          </cell>
          <cell r="B1296" t="str">
            <v>Fornecimento e instalação de arame de aço galvanizado nº 14bwg (27 2g/m)</v>
          </cell>
          <cell r="C1296" t="str">
            <v>KG</v>
          </cell>
          <cell r="D1296">
            <v>8.3536000000000001</v>
          </cell>
        </row>
        <row r="1297">
          <cell r="A1297" t="str">
            <v>001.17.10180</v>
          </cell>
          <cell r="B1297" t="str">
            <v>Fornecimento e instalação de arame de aço galvanizado nº 16bwg (16 8g/m)</v>
          </cell>
          <cell r="C1297" t="str">
            <v>KG</v>
          </cell>
          <cell r="D1297">
            <v>6.6536</v>
          </cell>
        </row>
        <row r="1298">
          <cell r="A1298" t="str">
            <v>001.17.10200</v>
          </cell>
          <cell r="B1298" t="str">
            <v>Fornecimento e instalação de fio de alumínio recozido para amarração nº. 6 awg</v>
          </cell>
          <cell r="C1298" t="str">
            <v>KG</v>
          </cell>
          <cell r="D1298">
            <v>27.3766</v>
          </cell>
        </row>
        <row r="1299">
          <cell r="A1299" t="str">
            <v>001.17.10220</v>
          </cell>
          <cell r="B1299" t="str">
            <v>Fornecimento e instalação de fio de alumínio recozido para amarração nº. 4 awg</v>
          </cell>
          <cell r="C1299" t="str">
            <v>KG</v>
          </cell>
          <cell r="D1299">
            <v>24.319299999999998</v>
          </cell>
        </row>
        <row r="1300">
          <cell r="A1300" t="str">
            <v>001.17.10240</v>
          </cell>
          <cell r="B1300" t="str">
            <v>Fornecimento e instalação de cabo de alumínio nú classe 15 kv m 4 awg - ca</v>
          </cell>
          <cell r="C1300" t="str">
            <v>ML</v>
          </cell>
          <cell r="D1300">
            <v>2.0459999999999998</v>
          </cell>
        </row>
        <row r="1301">
          <cell r="A1301" t="str">
            <v>001.17.10260</v>
          </cell>
          <cell r="B1301" t="str">
            <v>Fornecimento e instalação de cabo de alumínio nú classe 15 kv nº. 2 caa</v>
          </cell>
          <cell r="C1301" t="str">
            <v>KG</v>
          </cell>
          <cell r="D1301">
            <v>16.633400000000002</v>
          </cell>
        </row>
        <row r="1302">
          <cell r="A1302" t="str">
            <v>001.17.10280</v>
          </cell>
          <cell r="B1302" t="str">
            <v>Fornecimento e instalação de cabo de alumínio nú classe 15 kv nº. 2 ca</v>
          </cell>
          <cell r="C1302" t="str">
            <v>KG</v>
          </cell>
          <cell r="D1302">
            <v>12.877599999999999</v>
          </cell>
        </row>
        <row r="1303">
          <cell r="A1303" t="str">
            <v>001.17.10300</v>
          </cell>
          <cell r="B1303" t="str">
            <v>Fornecimento e instalação de cabo de alumínio nú classe 15 kv nº. 1/0 ca</v>
          </cell>
          <cell r="C1303" t="str">
            <v>KG</v>
          </cell>
          <cell r="D1303">
            <v>13.0825</v>
          </cell>
        </row>
        <row r="1304">
          <cell r="A1304" t="str">
            <v>001.17.10320</v>
          </cell>
          <cell r="B1304" t="str">
            <v>Cabo de aço galvanizado 1/4""""</v>
          </cell>
          <cell r="C1304" t="str">
            <v>ML</v>
          </cell>
          <cell r="D1304">
            <v>0.80220000000000002</v>
          </cell>
        </row>
        <row r="1305">
          <cell r="A1305" t="str">
            <v>001.17.10340</v>
          </cell>
          <cell r="B1305" t="str">
            <v>Fornecimento e instalação de cabo de aço 6.4mm 1/4""""</v>
          </cell>
          <cell r="C1305" t="str">
            <v>ML</v>
          </cell>
          <cell r="D1305">
            <v>3.1667999999999998</v>
          </cell>
        </row>
        <row r="1306">
          <cell r="A1306" t="str">
            <v>001.17.10360</v>
          </cell>
          <cell r="B1306" t="str">
            <v>Esticador galvanizado de diâm. 1/2""""</v>
          </cell>
          <cell r="C1306" t="str">
            <v>UN</v>
          </cell>
          <cell r="D1306">
            <v>13.035299999999999</v>
          </cell>
        </row>
        <row r="1307">
          <cell r="A1307" t="str">
            <v>001.17.10380</v>
          </cell>
          <cell r="B1307" t="str">
            <v>Fornecimento e instalação de fita de alumínio para proteção de 1 x 10 mm</v>
          </cell>
          <cell r="C1307" t="str">
            <v>KG</v>
          </cell>
          <cell r="D1307">
            <v>34.315100000000001</v>
          </cell>
        </row>
        <row r="1308">
          <cell r="A1308" t="str">
            <v>001.17.10400</v>
          </cell>
          <cell r="B1308" t="str">
            <v>Fornecimento e instalação de chave blindada tripolar 250v 30 amp/250v</v>
          </cell>
          <cell r="C1308" t="str">
            <v>UN</v>
          </cell>
          <cell r="D1308">
            <v>79.3245</v>
          </cell>
        </row>
        <row r="1309">
          <cell r="A1309" t="str">
            <v>001.17.10420</v>
          </cell>
          <cell r="B1309" t="str">
            <v>Fornecimento e instalação de chave blindada tripolar 60 amp/250v</v>
          </cell>
          <cell r="C1309" t="str">
            <v>UN</v>
          </cell>
          <cell r="D1309">
            <v>168.46209999999999</v>
          </cell>
        </row>
        <row r="1310">
          <cell r="A1310" t="str">
            <v>001.17.10440</v>
          </cell>
          <cell r="B1310" t="str">
            <v>Fornecimento e instalação de chave blindada tripolar 100 amp/250v</v>
          </cell>
          <cell r="C1310" t="str">
            <v>UN</v>
          </cell>
          <cell r="D1310">
            <v>238.1893</v>
          </cell>
        </row>
        <row r="1311">
          <cell r="A1311" t="str">
            <v>001.17.10460</v>
          </cell>
          <cell r="B1311" t="str">
            <v>Fornecimento e instalação de chave magnética trifásica blindada para fixar em poste 90a/600v</v>
          </cell>
          <cell r="C1311" t="str">
            <v>UN</v>
          </cell>
          <cell r="D1311">
            <v>495.35509999999999</v>
          </cell>
        </row>
        <row r="1312">
          <cell r="A1312" t="str">
            <v>001.17.10480</v>
          </cell>
          <cell r="B1312" t="str">
            <v>Fornecimento e instalação de chave blindada tripolar 400amp/500v p/ unidade</v>
          </cell>
          <cell r="C1312" t="str">
            <v>UN</v>
          </cell>
          <cell r="D1312">
            <v>778.28399999999999</v>
          </cell>
        </row>
        <row r="1313">
          <cell r="A1313" t="str">
            <v>001.17.10500</v>
          </cell>
          <cell r="B1313" t="str">
            <v>Fornecimento e instalação de chave blindada tripolar 600amp/500v p/ unidade</v>
          </cell>
          <cell r="C1313" t="str">
            <v>UN</v>
          </cell>
          <cell r="D1313">
            <v>1188.8212000000001</v>
          </cell>
        </row>
        <row r="1314">
          <cell r="A1314" t="str">
            <v>001.17.10520</v>
          </cell>
          <cell r="B1314" t="str">
            <v>Fornecimento e instalação de chave blindada tripolar 60a/500v p/ unidade</v>
          </cell>
          <cell r="C1314" t="str">
            <v>UN</v>
          </cell>
          <cell r="D1314">
            <v>74.516599999999997</v>
          </cell>
        </row>
        <row r="1315">
          <cell r="A1315" t="str">
            <v>001.17.10540</v>
          </cell>
          <cell r="B1315" t="str">
            <v>Fornecimento e instalação de chave blindada triplar 125amp/500v p/ unidade</v>
          </cell>
          <cell r="C1315" t="str">
            <v>CJ</v>
          </cell>
          <cell r="D1315">
            <v>373.57929999999999</v>
          </cell>
        </row>
        <row r="1316">
          <cell r="A1316" t="str">
            <v>001.17.10560</v>
          </cell>
          <cell r="B1316" t="str">
            <v>Fornecimento e instalação de chave magnética guarda motor tripolar s/ botoeira 60hz/220v de 10a</v>
          </cell>
          <cell r="C1316" t="str">
            <v>UN</v>
          </cell>
          <cell r="D1316">
            <v>90.398399999999995</v>
          </cell>
        </row>
        <row r="1317">
          <cell r="A1317" t="str">
            <v>001.17.10580</v>
          </cell>
          <cell r="B1317" t="str">
            <v>Fornecimento e instalação de chave magnética guarda motor tripolar s/ botoeira 60hz/220v de 16 a</v>
          </cell>
          <cell r="C1317" t="str">
            <v>UN</v>
          </cell>
          <cell r="D1317">
            <v>141.55840000000001</v>
          </cell>
        </row>
        <row r="1318">
          <cell r="A1318" t="str">
            <v>001.17.10600</v>
          </cell>
          <cell r="B1318" t="str">
            <v>Fornecimento e instalação de chave magnética guarda motor tripolar s/ botoeira 60hz/220v de 32 a</v>
          </cell>
          <cell r="C1318" t="str">
            <v>UN</v>
          </cell>
          <cell r="D1318">
            <v>226.83840000000001</v>
          </cell>
        </row>
        <row r="1319">
          <cell r="A1319" t="str">
            <v>001.17.10620</v>
          </cell>
          <cell r="B1319" t="str">
            <v>Fornecimento e instalação de chave de reversão 30 amp/250v 60 hz com 3 pólos de entrada e 6 pólos de saída</v>
          </cell>
          <cell r="C1319" t="str">
            <v>UN</v>
          </cell>
          <cell r="D1319">
            <v>24.7684</v>
          </cell>
        </row>
        <row r="1320">
          <cell r="A1320" t="str">
            <v>001.17.10640</v>
          </cell>
          <cell r="B1320" t="str">
            <v>Fornecimento e instalação de chave bóia automática unipolar</v>
          </cell>
          <cell r="C1320" t="str">
            <v>UN</v>
          </cell>
          <cell r="D1320">
            <v>28.236599999999999</v>
          </cell>
        </row>
        <row r="1321">
          <cell r="A1321" t="str">
            <v>001.17.10660</v>
          </cell>
          <cell r="B1321" t="str">
            <v>Fornecimento e instalação de chave bóia automática bipolar</v>
          </cell>
          <cell r="C1321" t="str">
            <v>UN</v>
          </cell>
          <cell r="D1321">
            <v>40.3551</v>
          </cell>
        </row>
        <row r="1322">
          <cell r="A1322" t="str">
            <v>001.17.10680</v>
          </cell>
          <cell r="B1322" t="str">
            <v>Fornecimento e instalação de chave faca unipolar com acessórios de fixação 200amp/15kv</v>
          </cell>
          <cell r="C1322" t="str">
            <v>UN</v>
          </cell>
          <cell r="D1322">
            <v>223.0711</v>
          </cell>
        </row>
        <row r="1323">
          <cell r="A1323" t="str">
            <v>001.17.10700</v>
          </cell>
          <cell r="B1323" t="str">
            <v>Fornecimento e instalação de chave faca unipolar com acessórios de fixação 400amp/15kv</v>
          </cell>
          <cell r="C1323" t="str">
            <v>UN</v>
          </cell>
          <cell r="D1323">
            <v>115.11839999999999</v>
          </cell>
        </row>
        <row r="1324">
          <cell r="A1324" t="str">
            <v>001.17.10720</v>
          </cell>
          <cell r="B1324" t="str">
            <v>Fornecimento e instalação de chave corta circuito irup 1200 amp da porter p/ peça 50amp/15kv</v>
          </cell>
          <cell r="C1324" t="str">
            <v>UN</v>
          </cell>
          <cell r="D1324">
            <v>97.165599999999998</v>
          </cell>
        </row>
        <row r="1325">
          <cell r="A1325" t="str">
            <v>001.17.10740</v>
          </cell>
          <cell r="B1325" t="str">
            <v>Fornecimento e instalação de chave fusível indicador 100 a / 15 kv c/ elo 54</v>
          </cell>
          <cell r="C1325" t="str">
            <v>UN</v>
          </cell>
          <cell r="D1325">
            <v>97.165599999999998</v>
          </cell>
        </row>
        <row r="1326">
          <cell r="A1326" t="str">
            <v>001.17.10760</v>
          </cell>
          <cell r="B1326" t="str">
            <v>Fornecimento e instalação de chave fusivel distr. 10.000 a - 15 kv tipo xs c/ ferragens</v>
          </cell>
          <cell r="C1326" t="str">
            <v>CJ</v>
          </cell>
          <cell r="D1326">
            <v>167.7833</v>
          </cell>
        </row>
        <row r="1327">
          <cell r="A1327" t="str">
            <v>001.17.10780</v>
          </cell>
          <cell r="B1327" t="str">
            <v>Fornecimento e instalação de chave tipo faca com fusível base de ardosia 250v 3x30amp</v>
          </cell>
          <cell r="C1327" t="str">
            <v>UN</v>
          </cell>
          <cell r="D1327">
            <v>47.234499999999997</v>
          </cell>
        </row>
        <row r="1328">
          <cell r="A1328" t="str">
            <v>001.17.10800</v>
          </cell>
          <cell r="B1328" t="str">
            <v>Fornecimento e instalação de chave tipo faca com fusível base de ardósia 250v 3x60amp</v>
          </cell>
          <cell r="C1328" t="str">
            <v>UN</v>
          </cell>
          <cell r="D1328">
            <v>48.112099999999998</v>
          </cell>
        </row>
        <row r="1329">
          <cell r="A1329" t="str">
            <v>001.17.10820</v>
          </cell>
          <cell r="B1329" t="str">
            <v>Fornecimento e instalação de chave tipo faca com fusível base de ardósia 250v 3x100amp</v>
          </cell>
          <cell r="C1329" t="str">
            <v>UN</v>
          </cell>
          <cell r="D1329">
            <v>56.4893</v>
          </cell>
        </row>
        <row r="1330">
          <cell r="A1330" t="str">
            <v>001.17.10840</v>
          </cell>
          <cell r="B1330" t="str">
            <v>Fornecimento e instalação de chave tipo faca com fusível base de ardósia 250v 3x200amp</v>
          </cell>
          <cell r="C1330" t="str">
            <v>UN</v>
          </cell>
          <cell r="D1330">
            <v>70.146600000000007</v>
          </cell>
        </row>
        <row r="1331">
          <cell r="A1331" t="str">
            <v>001.17.10860</v>
          </cell>
          <cell r="B1331" t="str">
            <v>Fornecimento e instalação de chave fusível - 15 kv de 3 x 300 a</v>
          </cell>
          <cell r="C1331" t="str">
            <v>UN</v>
          </cell>
          <cell r="D1331">
            <v>89.236599999999996</v>
          </cell>
        </row>
        <row r="1332">
          <cell r="A1332" t="str">
            <v>001.17.10880</v>
          </cell>
          <cell r="B1332" t="str">
            <v>Fornecimento e instalação de chave chave seccionadora tripolar comando simultâneo aberto, abertura em carga, tensão nominal de 500 v, corrente nominal 200a/600v</v>
          </cell>
          <cell r="C1332" t="str">
            <v>UN</v>
          </cell>
          <cell r="D1332">
            <v>600.23659999999995</v>
          </cell>
        </row>
        <row r="1333">
          <cell r="A1333" t="str">
            <v>001.17.10900</v>
          </cell>
          <cell r="B1333" t="str">
            <v>Fornecimento e instalação de chave de comando de proteção para iluminação 2x60 w</v>
          </cell>
          <cell r="C1333" t="str">
            <v>UN</v>
          </cell>
          <cell r="D1333">
            <v>390.11840000000001</v>
          </cell>
        </row>
        <row r="1334">
          <cell r="A1334" t="str">
            <v>001.17.10920</v>
          </cell>
          <cell r="B1334" t="str">
            <v>Fornecimento e instalação de chave seccionadora tripolar classe 15kv nbc 95kv, ação simultanêa nas três fases com alavanca de manobra com suporte metálico para montagem e fixação</v>
          </cell>
          <cell r="C1334" t="str">
            <v>CJ</v>
          </cell>
          <cell r="D1334">
            <v>520.16560000000004</v>
          </cell>
        </row>
        <row r="1335">
          <cell r="A1335" t="str">
            <v>001.17.10940</v>
          </cell>
          <cell r="B1335" t="str">
            <v>Fornecimento e instalação de fusível nh 63amp</v>
          </cell>
          <cell r="C1335" t="str">
            <v>UN</v>
          </cell>
          <cell r="D1335">
            <v>14.733700000000001</v>
          </cell>
        </row>
        <row r="1336">
          <cell r="A1336" t="str">
            <v>001.17.10960</v>
          </cell>
          <cell r="B1336" t="str">
            <v>Fornecimento e instalação de fusível nh 100amp</v>
          </cell>
          <cell r="C1336" t="str">
            <v>UN</v>
          </cell>
          <cell r="D1336">
            <v>14.733700000000001</v>
          </cell>
        </row>
        <row r="1337">
          <cell r="A1337" t="str">
            <v>001.17.10980</v>
          </cell>
          <cell r="B1337" t="str">
            <v>Fornecimento e instalação de fusível nh 160amp</v>
          </cell>
          <cell r="C1337" t="str">
            <v>UN</v>
          </cell>
          <cell r="D1337">
            <v>14.733700000000001</v>
          </cell>
        </row>
        <row r="1338">
          <cell r="A1338" t="str">
            <v>001.17.11000</v>
          </cell>
          <cell r="B1338" t="str">
            <v>Fornecimento e instalação de fusível nh 200amp</v>
          </cell>
          <cell r="C1338" t="str">
            <v>UN</v>
          </cell>
          <cell r="D1338">
            <v>31.2453</v>
          </cell>
        </row>
        <row r="1339">
          <cell r="A1339" t="str">
            <v>001.17.11020</v>
          </cell>
          <cell r="B1339" t="str">
            <v>Fornecimento e instalação de fusível nh 315amp</v>
          </cell>
          <cell r="C1339" t="str">
            <v>UN</v>
          </cell>
          <cell r="D1339">
            <v>45.935299999999998</v>
          </cell>
        </row>
        <row r="1340">
          <cell r="A1340" t="str">
            <v>001.17.11040</v>
          </cell>
          <cell r="B1340" t="str">
            <v>Fornecimento e instalação de fusível nh 400amp</v>
          </cell>
          <cell r="C1340" t="str">
            <v>UN</v>
          </cell>
          <cell r="D1340">
            <v>20.805299999999999</v>
          </cell>
        </row>
        <row r="1341">
          <cell r="A1341" t="str">
            <v>001.17.11060</v>
          </cell>
          <cell r="B1341" t="str">
            <v>Fornecimento e instalação de fusível nh 630amp</v>
          </cell>
          <cell r="C1341" t="str">
            <v>UN</v>
          </cell>
          <cell r="D1341">
            <v>29.9453</v>
          </cell>
        </row>
        <row r="1342">
          <cell r="A1342" t="str">
            <v>001.17.11080</v>
          </cell>
          <cell r="B1342" t="str">
            <v>Fornecimento e instalação de fusível tipo """"nh"""", corrente de 200a, capacidade de ruptura 100ka 500v tamanho 2 retardado</v>
          </cell>
          <cell r="C1342" t="str">
            <v>UN</v>
          </cell>
          <cell r="D1342">
            <v>24.1553</v>
          </cell>
        </row>
        <row r="1343">
          <cell r="A1343" t="str">
            <v>001.17.11100</v>
          </cell>
          <cell r="B1343" t="str">
            <v>Fornecimento e instalação de fusível cartucho de 30amp</v>
          </cell>
          <cell r="C1343" t="str">
            <v>UN</v>
          </cell>
          <cell r="D1343">
            <v>3.5236999999999998</v>
          </cell>
        </row>
        <row r="1344">
          <cell r="A1344" t="str">
            <v>001.17.11120</v>
          </cell>
          <cell r="B1344" t="str">
            <v>Fornecimento e instalação de fusível cartucho de 60amp</v>
          </cell>
          <cell r="C1344" t="str">
            <v>UN</v>
          </cell>
          <cell r="D1344">
            <v>2.9737</v>
          </cell>
        </row>
        <row r="1345">
          <cell r="A1345" t="str">
            <v>001.17.11140</v>
          </cell>
          <cell r="B1345" t="str">
            <v>Fornecimento e instalação de fusível faca de 100amp</v>
          </cell>
          <cell r="C1345" t="str">
            <v>UN</v>
          </cell>
          <cell r="D1345">
            <v>5.0837000000000003</v>
          </cell>
        </row>
        <row r="1346">
          <cell r="A1346" t="str">
            <v>001.17.11160</v>
          </cell>
          <cell r="B1346" t="str">
            <v>Fornecimento e instalação de fusível faca de 200amp</v>
          </cell>
          <cell r="C1346" t="str">
            <v>UN</v>
          </cell>
          <cell r="D1346">
            <v>8.9536999999999995</v>
          </cell>
        </row>
        <row r="1347">
          <cell r="A1347" t="str">
            <v>001.17.11180</v>
          </cell>
          <cell r="B1347" t="str">
            <v>Fornecimento e instalação de fusível faca de 400amp</v>
          </cell>
          <cell r="C1347" t="str">
            <v>UN</v>
          </cell>
          <cell r="D1347">
            <v>21.6753</v>
          </cell>
        </row>
        <row r="1348">
          <cell r="A1348" t="str">
            <v>001.17.11200</v>
          </cell>
          <cell r="B1348" t="str">
            <v>Fornecimento e instalação de fusível faca de 600amp</v>
          </cell>
          <cell r="C1348" t="str">
            <v>UN</v>
          </cell>
          <cell r="D1348">
            <v>24.535299999999999</v>
          </cell>
        </row>
        <row r="1349">
          <cell r="A1349" t="str">
            <v>001.17.11220</v>
          </cell>
          <cell r="B1349" t="str">
            <v>Forneicimento e instalação de fusível diazed de 30 a 60 amp</v>
          </cell>
          <cell r="C1349" t="str">
            <v>UN</v>
          </cell>
          <cell r="D1349">
            <v>3.3637000000000001</v>
          </cell>
        </row>
        <row r="1350">
          <cell r="A1350" t="str">
            <v>001.17.11240</v>
          </cell>
          <cell r="B1350" t="str">
            <v>Fornecimento e instalação de fusível diazed de 10 amp.,inclusive base, anel e tampa</v>
          </cell>
          <cell r="C1350" t="str">
            <v>CJ</v>
          </cell>
          <cell r="D1350">
            <v>20.5792</v>
          </cell>
        </row>
        <row r="1351">
          <cell r="A1351" t="str">
            <v>001.17.11260</v>
          </cell>
          <cell r="B1351" t="str">
            <v>Fornecimento e instalação de elo fusível de alta tensão 1h</v>
          </cell>
          <cell r="C1351" t="str">
            <v>UN</v>
          </cell>
          <cell r="D1351">
            <v>3.1474000000000002</v>
          </cell>
        </row>
        <row r="1352">
          <cell r="A1352" t="str">
            <v>001.17.11280</v>
          </cell>
          <cell r="B1352" t="str">
            <v>Fornecimento e instalação de elo fusível de alta tensão 2h</v>
          </cell>
          <cell r="C1352" t="str">
            <v>UN</v>
          </cell>
          <cell r="D1352">
            <v>3.2473999999999998</v>
          </cell>
        </row>
        <row r="1353">
          <cell r="A1353" t="str">
            <v>001.17.11300</v>
          </cell>
          <cell r="B1353" t="str">
            <v>Fornecimento e instalação de elo fusível de alta tensão 3h</v>
          </cell>
          <cell r="C1353" t="str">
            <v>UN</v>
          </cell>
          <cell r="D1353">
            <v>3.0573999999999999</v>
          </cell>
        </row>
        <row r="1354">
          <cell r="A1354" t="str">
            <v>001.17.11320</v>
          </cell>
          <cell r="B1354" t="str">
            <v>Fornecimento e instalação de elo fusível de alta tensão 5h</v>
          </cell>
          <cell r="C1354" t="str">
            <v>UN</v>
          </cell>
          <cell r="D1354">
            <v>3.2473999999999998</v>
          </cell>
        </row>
        <row r="1355">
          <cell r="A1355" t="str">
            <v>001.17.11340</v>
          </cell>
          <cell r="B1355" t="str">
            <v>Fornecimento e instalação de elo fusível de alta tensão 6k</v>
          </cell>
          <cell r="C1355" t="str">
            <v>UN</v>
          </cell>
          <cell r="D1355">
            <v>3.2473999999999998</v>
          </cell>
        </row>
        <row r="1356">
          <cell r="A1356" t="str">
            <v>001.17.11360</v>
          </cell>
          <cell r="B1356" t="str">
            <v>Fornecimento e instalação de elo fusível de alta tensão 15k</v>
          </cell>
          <cell r="C1356" t="str">
            <v>UN</v>
          </cell>
          <cell r="D1356">
            <v>3.2473999999999998</v>
          </cell>
        </row>
        <row r="1357">
          <cell r="A1357" t="str">
            <v>001.17.11380</v>
          </cell>
          <cell r="B1357" t="str">
            <v>Fornecimento e instalação de elo fusível de alta tensão 25k</v>
          </cell>
          <cell r="C1357" t="str">
            <v>UN</v>
          </cell>
          <cell r="D1357">
            <v>3.3473999999999999</v>
          </cell>
        </row>
        <row r="1358">
          <cell r="A1358" t="str">
            <v>001.17.11400</v>
          </cell>
          <cell r="B1358" t="str">
            <v>Fornecimento e instalação de elo fusível 10 k - 15 kv</v>
          </cell>
          <cell r="C1358" t="str">
            <v>UN</v>
          </cell>
          <cell r="D1358">
            <v>1.7937000000000001</v>
          </cell>
        </row>
        <row r="1359">
          <cell r="A1359" t="str">
            <v>001.17.11420</v>
          </cell>
          <cell r="B1359" t="str">
            <v>Fornecimento e instalação de parafuso de máquina dim 16.00mmx500.00mm</v>
          </cell>
          <cell r="C1359" t="str">
            <v>UN</v>
          </cell>
          <cell r="D1359">
            <v>3.7237</v>
          </cell>
        </row>
        <row r="1360">
          <cell r="A1360" t="str">
            <v>001.17.11440</v>
          </cell>
          <cell r="B1360" t="str">
            <v>Fornecimento e instalação de parafuso de máquina dim 16.00mmx450.00mm</v>
          </cell>
          <cell r="C1360" t="str">
            <v>UN</v>
          </cell>
          <cell r="D1360">
            <v>5.2037000000000004</v>
          </cell>
        </row>
        <row r="1361">
          <cell r="A1361" t="str">
            <v>001.17.11460</v>
          </cell>
          <cell r="B1361" t="str">
            <v>Fornecimento e instalação de parafuso de máquina dim 16.00mmx400.00mm</v>
          </cell>
          <cell r="C1361" t="str">
            <v>UN</v>
          </cell>
          <cell r="D1361">
            <v>4.8236999999999997</v>
          </cell>
        </row>
        <row r="1362">
          <cell r="A1362" t="str">
            <v>001.17.11480</v>
          </cell>
          <cell r="B1362" t="str">
            <v>Fornecimento e instalação de parafuso de máquina dim 16.00mmx350.00mm</v>
          </cell>
          <cell r="C1362" t="str">
            <v>UN</v>
          </cell>
          <cell r="D1362">
            <v>3.1236999999999999</v>
          </cell>
        </row>
        <row r="1363">
          <cell r="A1363" t="str">
            <v>001.17.11500</v>
          </cell>
          <cell r="B1363" t="str">
            <v>Fornecimento e instalação de parafuso de máquina dim 5/8"""" x 300 mm</v>
          </cell>
          <cell r="C1363" t="str">
            <v>UN</v>
          </cell>
          <cell r="D1363">
            <v>5.4036999999999997</v>
          </cell>
        </row>
        <row r="1364">
          <cell r="A1364" t="str">
            <v>001.17.11520</v>
          </cell>
          <cell r="B1364" t="str">
            <v>Fornecimento e instalação de parafuso de máquina dim.5/8"""" x 250 mm</v>
          </cell>
          <cell r="C1364" t="str">
            <v>UN</v>
          </cell>
          <cell r="D1364">
            <v>2.8237000000000001</v>
          </cell>
        </row>
        <row r="1365">
          <cell r="A1365" t="str">
            <v>001.17.11540</v>
          </cell>
          <cell r="B1365" t="str">
            <v>Forneicmento e instalação de parafuso de máquina dim.5/8"""" x 200 mm</v>
          </cell>
          <cell r="C1365" t="str">
            <v>UN</v>
          </cell>
          <cell r="D1365">
            <v>4.1936999999999998</v>
          </cell>
        </row>
        <row r="1366">
          <cell r="A1366" t="str">
            <v>001.17.11560</v>
          </cell>
          <cell r="B1366" t="str">
            <v>Fornecimento e instalação de parafuso de máquina de diâm. de 5/8x6 pol</v>
          </cell>
          <cell r="C1366" t="str">
            <v>UN</v>
          </cell>
          <cell r="D1366">
            <v>3.9474</v>
          </cell>
        </row>
        <row r="1367">
          <cell r="A1367" t="str">
            <v>001.17.11580</v>
          </cell>
          <cell r="B1367" t="str">
            <v>Fornecimento e instalação de parafuso de máquina dim.1/2"""" x 125 mm</v>
          </cell>
          <cell r="C1367" t="str">
            <v>UN</v>
          </cell>
          <cell r="D1367">
            <v>3.0236999999999998</v>
          </cell>
        </row>
        <row r="1368">
          <cell r="A1368" t="str">
            <v>001.17.11600</v>
          </cell>
          <cell r="B1368" t="str">
            <v>Fornecimento e instalação de parafuso rosca dupla (passant) diâm 16.00mmx550.00mm</v>
          </cell>
          <cell r="C1368" t="str">
            <v>UN</v>
          </cell>
          <cell r="D1368">
            <v>8.9974000000000007</v>
          </cell>
        </row>
        <row r="1369">
          <cell r="A1369" t="str">
            <v>001.17.11620</v>
          </cell>
          <cell r="B1369" t="str">
            <v>Fornecimento e instalação de parafuso rosca dupla (passant) diâm 16.00mmx500.00mm</v>
          </cell>
          <cell r="C1369" t="str">
            <v>UN</v>
          </cell>
          <cell r="D1369">
            <v>8.5074000000000005</v>
          </cell>
        </row>
        <row r="1370">
          <cell r="A1370" t="str">
            <v>001.17.11640</v>
          </cell>
          <cell r="B1370" t="str">
            <v>Fornecimento e instalação de parafuso rosca dupla (passant) diâm 16.00mmx450.00mm</v>
          </cell>
          <cell r="C1370" t="str">
            <v>UN</v>
          </cell>
          <cell r="D1370">
            <v>7.6574</v>
          </cell>
        </row>
        <row r="1371">
          <cell r="A1371" t="str">
            <v>001.17.11660</v>
          </cell>
          <cell r="B1371" t="str">
            <v>Fornecimento e instalação de parafuso rosca dupla (passant) diâm 16.00mmx400.00mm</v>
          </cell>
          <cell r="C1371" t="str">
            <v>UN</v>
          </cell>
          <cell r="D1371">
            <v>5.0473999999999997</v>
          </cell>
        </row>
        <row r="1372">
          <cell r="A1372" t="str">
            <v>001.17.11680</v>
          </cell>
          <cell r="B1372" t="str">
            <v>Fornecimento e instalação de parafuso rosca dupla (passant) diâm 16.00mmx350.00mm</v>
          </cell>
          <cell r="C1372" t="str">
            <v>UN</v>
          </cell>
          <cell r="D1372">
            <v>4.7473999999999998</v>
          </cell>
        </row>
        <row r="1373">
          <cell r="A1373" t="str">
            <v>001.17.11700</v>
          </cell>
          <cell r="B1373" t="str">
            <v>Fornecimento e instalação de parafuso de rosca soberba12.7mm1/2 polx100mm 4 pol</v>
          </cell>
          <cell r="C1373" t="str">
            <v>UN</v>
          </cell>
          <cell r="D1373">
            <v>1.9237</v>
          </cell>
        </row>
        <row r="1374">
          <cell r="A1374" t="str">
            <v>001.17.11720</v>
          </cell>
          <cell r="B1374" t="str">
            <v>Fornecimento e instalação de parafuso esticador diametro 1/2 pol</v>
          </cell>
          <cell r="C1374" t="str">
            <v>UN</v>
          </cell>
          <cell r="D1374">
            <v>3.2673999999999999</v>
          </cell>
        </row>
        <row r="1375">
          <cell r="A1375" t="str">
            <v>001.17.11740</v>
          </cell>
          <cell r="B1375" t="str">
            <v>Fornecimento e instalação de parafuso francês 9.50mm 3/8""""x115mm 4-1/2 pol</v>
          </cell>
          <cell r="C1375" t="str">
            <v>UN</v>
          </cell>
          <cell r="D1375">
            <v>1.9237</v>
          </cell>
        </row>
        <row r="1376">
          <cell r="A1376" t="str">
            <v>001.17.11760</v>
          </cell>
          <cell r="B1376" t="str">
            <v>Fornecimento e instalação de parafuso francês 16.00mm 5/8""""x45mm 1-3/4 pol</v>
          </cell>
          <cell r="C1376" t="str">
            <v>UN</v>
          </cell>
          <cell r="D1376">
            <v>1.9737</v>
          </cell>
        </row>
        <row r="1377">
          <cell r="A1377" t="str">
            <v>001.17.11780</v>
          </cell>
          <cell r="B1377" t="str">
            <v>Fornecimento e instalação de parafuso francês 16.00mm 5/8""""x150mm 6 pol</v>
          </cell>
          <cell r="C1377" t="str">
            <v>UN</v>
          </cell>
          <cell r="D1377">
            <v>2.2237</v>
          </cell>
        </row>
        <row r="1378">
          <cell r="A1378" t="str">
            <v>001.17.11800</v>
          </cell>
          <cell r="B1378" t="str">
            <v>Fornecimento e instalação de parafuso de aço 16 mm com rosca m 16x2 sem cabeca com 210 mm  de comprimento com 60 mm de rosca tipo chumbador</v>
          </cell>
          <cell r="C1378" t="str">
            <v>PC</v>
          </cell>
          <cell r="D1378">
            <v>7.4111000000000002</v>
          </cell>
        </row>
        <row r="1379">
          <cell r="A1379" t="str">
            <v>001.17.11820</v>
          </cell>
          <cell r="B1379" t="str">
            <v>Fornecimento e instalação de parafuso de aço  16mm com rosca m 16x2 sem cabeca de 200 mm</v>
          </cell>
          <cell r="C1379" t="str">
            <v>PC</v>
          </cell>
          <cell r="D1379">
            <v>2.0474000000000001</v>
          </cell>
        </row>
        <row r="1380">
          <cell r="A1380" t="str">
            <v>001.17.11840</v>
          </cell>
          <cell r="B1380" t="str">
            <v>Fornecimento e instalação de arruela quadrada de 38.00mm com furo de 18.00mm</v>
          </cell>
          <cell r="C1380" t="str">
            <v>UN</v>
          </cell>
          <cell r="D1380">
            <v>0.94179999999999997</v>
          </cell>
        </row>
        <row r="1381">
          <cell r="A1381" t="str">
            <v>001.17.11860</v>
          </cell>
          <cell r="B1381" t="str">
            <v>Fornecimento e instalação de arruela quadrada de 55.00mm com furo de 18.00mm</v>
          </cell>
          <cell r="C1381" t="str">
            <v>UN</v>
          </cell>
          <cell r="D1381">
            <v>0.71179999999999999</v>
          </cell>
        </row>
        <row r="1382">
          <cell r="A1382" t="str">
            <v>001.17.11880</v>
          </cell>
          <cell r="B1382" t="str">
            <v>Fornecimento e instalação de arruela redonda para parafuso diâm. 9.50mm 3/8""""</v>
          </cell>
          <cell r="C1382" t="str">
            <v>UN</v>
          </cell>
          <cell r="D1382">
            <v>0.68179999999999996</v>
          </cell>
        </row>
        <row r="1383">
          <cell r="A1383" t="str">
            <v>001.17.11900</v>
          </cell>
          <cell r="B1383" t="str">
            <v>Fornecimento e instalação de arruela redonda para parafuso diâm. 11.00mm 7/16""""</v>
          </cell>
          <cell r="C1383" t="str">
            <v>UN</v>
          </cell>
          <cell r="D1383">
            <v>0.69179999999999997</v>
          </cell>
        </row>
        <row r="1384">
          <cell r="A1384" t="str">
            <v>001.17.11920</v>
          </cell>
          <cell r="B1384" t="str">
            <v>Fornecimento e instalação de arruela redonda para parafuso diam. 16.00mm 5/8""""</v>
          </cell>
          <cell r="C1384" t="str">
            <v>UN</v>
          </cell>
          <cell r="D1384">
            <v>0.71179999999999999</v>
          </cell>
        </row>
        <row r="1385">
          <cell r="A1385" t="str">
            <v>001.17.11940</v>
          </cell>
          <cell r="B1385" t="str">
            <v>Fornecimento e instalação de porca quadrada para parafuso diâmetro 16.00mm</v>
          </cell>
          <cell r="C1385" t="str">
            <v>UN</v>
          </cell>
          <cell r="D1385">
            <v>1.2237</v>
          </cell>
        </row>
        <row r="1386">
          <cell r="A1386" t="str">
            <v>001.17.11960</v>
          </cell>
          <cell r="B1386" t="str">
            <v>Fornecimento e instalação de afastador de armação secundária de 0.50m p/ unidade</v>
          </cell>
          <cell r="C1386" t="str">
            <v>UN</v>
          </cell>
          <cell r="D1386">
            <v>16.736599999999999</v>
          </cell>
        </row>
        <row r="1387">
          <cell r="A1387" t="str">
            <v>001.17.11980</v>
          </cell>
          <cell r="B1387" t="str">
            <v>Fornecimento e instalação de olhal para parafuso de 16mm 5/8 pol</v>
          </cell>
          <cell r="C1387" t="str">
            <v>UN</v>
          </cell>
          <cell r="D1387">
            <v>5.7237</v>
          </cell>
        </row>
        <row r="1388">
          <cell r="A1388" t="str">
            <v>001.17.12000</v>
          </cell>
          <cell r="B1388" t="str">
            <v>Fornecimento e instalação de isolador de disco de 150mm</v>
          </cell>
          <cell r="C1388" t="str">
            <v>UN</v>
          </cell>
          <cell r="D1388">
            <v>20.0474</v>
          </cell>
        </row>
        <row r="1389">
          <cell r="A1389" t="str">
            <v>001.17.12020</v>
          </cell>
          <cell r="B1389" t="str">
            <v>Fornecimento e instalação de Isolador de Pilar 34,50 KV NBI 150 KV - M16</v>
          </cell>
          <cell r="C1389" t="str">
            <v>UN</v>
          </cell>
          <cell r="D1389">
            <v>62.055100000000003</v>
          </cell>
        </row>
        <row r="1390">
          <cell r="A1390" t="str">
            <v>001.17.12040</v>
          </cell>
          <cell r="B1390" t="str">
            <v>Fornecimento e instalação de isolador roldana baixa tensao</v>
          </cell>
          <cell r="C1390" t="str">
            <v>UN</v>
          </cell>
          <cell r="D1390">
            <v>4.7973999999999997</v>
          </cell>
        </row>
        <row r="1391">
          <cell r="A1391" t="str">
            <v>001.17.12060</v>
          </cell>
          <cell r="B1391" t="str">
            <v>Fornecimento e instalação de isolador de passagem tipo externo - interno classe 15kv</v>
          </cell>
          <cell r="C1391" t="str">
            <v>UN</v>
          </cell>
          <cell r="D1391">
            <v>109.0566</v>
          </cell>
        </row>
        <row r="1392">
          <cell r="A1392" t="str">
            <v>001.17.12080</v>
          </cell>
          <cell r="B1392" t="str">
            <v>Fornecimento e instalação de isolador de passagem tipo interno-interno classe 15 kv</v>
          </cell>
          <cell r="C1392" t="str">
            <v>UN</v>
          </cell>
          <cell r="D1392">
            <v>50.236600000000003</v>
          </cell>
        </row>
        <row r="1393">
          <cell r="A1393" t="str">
            <v>001.17.12100</v>
          </cell>
          <cell r="B1393" t="str">
            <v>Fornecimento e instalação de isolador de pedestal 15kv</v>
          </cell>
          <cell r="C1393" t="str">
            <v>PC</v>
          </cell>
          <cell r="D1393">
            <v>31.896599999999999</v>
          </cell>
        </row>
        <row r="1394">
          <cell r="A1394" t="str">
            <v>001.17.12120</v>
          </cell>
          <cell r="B1394" t="str">
            <v>Fornecimento e instalação de chapa suporte para isoladores de passagem dim. 14.50x500.00mm</v>
          </cell>
          <cell r="C1394" t="str">
            <v>PC</v>
          </cell>
          <cell r="D1394">
            <v>215.11840000000001</v>
          </cell>
        </row>
        <row r="1395">
          <cell r="A1395" t="str">
            <v>001.17.12140</v>
          </cell>
          <cell r="B1395" t="str">
            <v>Fornecimento e instalação de chapa para fixacao de estais 76x11x130 mm</v>
          </cell>
          <cell r="C1395" t="str">
            <v>UN</v>
          </cell>
          <cell r="D1395">
            <v>7.2011000000000003</v>
          </cell>
        </row>
        <row r="1396">
          <cell r="A1396" t="str">
            <v>001.17.12160</v>
          </cell>
          <cell r="B1396" t="str">
            <v>Fornecimento e instalação de grampo de cerca</v>
          </cell>
          <cell r="C1396" t="str">
            <v>KG</v>
          </cell>
          <cell r="D1396">
            <v>23.6433</v>
          </cell>
        </row>
        <row r="1397">
          <cell r="A1397" t="str">
            <v>001.17.12180</v>
          </cell>
          <cell r="B1397" t="str">
            <v>Fornecimento e instalação de grampo de linha viva</v>
          </cell>
          <cell r="C1397" t="str">
            <v>UN</v>
          </cell>
          <cell r="D1397">
            <v>8.5710999999999995</v>
          </cell>
        </row>
        <row r="1398">
          <cell r="A1398" t="str">
            <v>001.17.12200</v>
          </cell>
          <cell r="B1398" t="str">
            <v>Fornecimento e instalação de armação secundária com haste de 16mmx350mm 02 estribos</v>
          </cell>
          <cell r="C1398" t="str">
            <v>UN</v>
          </cell>
          <cell r="D1398">
            <v>22.886600000000001</v>
          </cell>
        </row>
        <row r="1399">
          <cell r="A1399" t="str">
            <v>001.17.12220</v>
          </cell>
          <cell r="B1399" t="str">
            <v>Fornecimento e instalação de armação secundária com haste de 16mmx350mm 03 estribos</v>
          </cell>
          <cell r="C1399" t="str">
            <v>UN</v>
          </cell>
          <cell r="D1399">
            <v>17.584</v>
          </cell>
        </row>
        <row r="1400">
          <cell r="A1400" t="str">
            <v>001.17.12240</v>
          </cell>
          <cell r="B1400" t="str">
            <v>Fornecimento e instalação de pino para isolador de 15kv</v>
          </cell>
          <cell r="C1400" t="str">
            <v>UN</v>
          </cell>
          <cell r="D1400">
            <v>3.2237</v>
          </cell>
        </row>
        <row r="1401">
          <cell r="A1401" t="str">
            <v>001.17.12260</v>
          </cell>
          <cell r="B1401" t="str">
            <v>Fornecimento e Instalação de Pino Auto Travante 5/8"""" x 250 mm 15/34.5 KV</v>
          </cell>
          <cell r="C1401" t="str">
            <v>UN</v>
          </cell>
          <cell r="D1401">
            <v>9.5183999999999997</v>
          </cell>
        </row>
        <row r="1402">
          <cell r="A1402" t="str">
            <v>001.17.12280</v>
          </cell>
          <cell r="B1402" t="str">
            <v>Fornecimento e instalação de gancho suspensão</v>
          </cell>
          <cell r="C1402" t="str">
            <v>UN</v>
          </cell>
          <cell r="D1402">
            <v>8.0473999999999997</v>
          </cell>
        </row>
        <row r="1403">
          <cell r="A1403" t="str">
            <v>001.17.12300</v>
          </cell>
          <cell r="B1403" t="str">
            <v>Fornecimento e instalação de granpo de tensão</v>
          </cell>
          <cell r="C1403" t="str">
            <v>UN</v>
          </cell>
          <cell r="D1403">
            <v>4.6474000000000002</v>
          </cell>
        </row>
        <row r="1404">
          <cell r="A1404" t="str">
            <v>001.17.12320</v>
          </cell>
          <cell r="B1404" t="str">
            <v>Fornecimento e instalação de manilha de aço maleável 11500 kgf</v>
          </cell>
          <cell r="C1404" t="str">
            <v>UN</v>
          </cell>
          <cell r="D1404">
            <v>4.9237000000000002</v>
          </cell>
        </row>
        <row r="1405">
          <cell r="A1405" t="str">
            <v>001.17.12340</v>
          </cell>
          <cell r="B1405" t="str">
            <v>Fornecimento e instalação de manilha sapatilha para cabo ate 3/8 pol</v>
          </cell>
          <cell r="C1405" t="str">
            <v>UN</v>
          </cell>
          <cell r="D1405">
            <v>7.0037000000000003</v>
          </cell>
        </row>
        <row r="1406">
          <cell r="A1406" t="str">
            <v>001.17.12360</v>
          </cell>
          <cell r="B1406" t="str">
            <v>Fornecimento e instalação de sapatilha para cabo de aço ate 3/8</v>
          </cell>
          <cell r="C1406" t="str">
            <v>UN</v>
          </cell>
          <cell r="D1406">
            <v>1.5737000000000001</v>
          </cell>
        </row>
        <row r="1407">
          <cell r="A1407" t="str">
            <v>001.17.12380</v>
          </cell>
          <cell r="B1407" t="str">
            <v>Fornecimento e Instalação de Laço de Topo 34.5 KV Cabo 2</v>
          </cell>
          <cell r="C1407" t="str">
            <v>UN</v>
          </cell>
          <cell r="D1407">
            <v>5.0591999999999997</v>
          </cell>
        </row>
        <row r="1408">
          <cell r="A1408" t="str">
            <v>001.17.12390</v>
          </cell>
          <cell r="B1408" t="str">
            <v>Fornecimento e Instalação de Alça Pré-Formada Cabo 2 AWG</v>
          </cell>
          <cell r="C1408" t="str">
            <v>un</v>
          </cell>
          <cell r="D1408">
            <v>3.0434000000000001</v>
          </cell>
        </row>
        <row r="1409">
          <cell r="A1409" t="str">
            <v>001.17.12400</v>
          </cell>
          <cell r="B1409" t="str">
            <v>Fornecimento e instalação de alça reformada para estais de contra poste wgl-1.100</v>
          </cell>
          <cell r="C1409" t="str">
            <v>UN</v>
          </cell>
          <cell r="D1409">
            <v>5.2836999999999996</v>
          </cell>
        </row>
        <row r="1410">
          <cell r="A1410" t="str">
            <v>001.17.12420</v>
          </cell>
          <cell r="B1410" t="str">
            <v>Fornecimento e instalação de alça reformada para estais de contra poste wgl-1.103</v>
          </cell>
          <cell r="C1410" t="str">
            <v>UN</v>
          </cell>
          <cell r="D1410">
            <v>5.2836999999999996</v>
          </cell>
        </row>
        <row r="1411">
          <cell r="A1411" t="str">
            <v>001.17.12440</v>
          </cell>
          <cell r="B1411" t="str">
            <v>Fornecimento e instalação de alça pré-formada de distribuição dg-4542</v>
          </cell>
          <cell r="C1411" t="str">
            <v>UN</v>
          </cell>
          <cell r="D1411">
            <v>2.8687</v>
          </cell>
        </row>
        <row r="1412">
          <cell r="A1412" t="str">
            <v>001.17.12460</v>
          </cell>
          <cell r="B1412" t="str">
            <v>Fornecimento e instalação de alça pré-formada de distribuição dg-4544</v>
          </cell>
          <cell r="C1412" t="str">
            <v>UN</v>
          </cell>
          <cell r="D1412">
            <v>2.8437000000000001</v>
          </cell>
        </row>
        <row r="1413">
          <cell r="A1413" t="str">
            <v>001.17.12480</v>
          </cell>
          <cell r="B1413" t="str">
            <v>Forneicmento e instalação de alça pré-formada de distribuição dg-4547</v>
          </cell>
          <cell r="C1413" t="str">
            <v>UN</v>
          </cell>
          <cell r="D1413">
            <v>14.0237</v>
          </cell>
        </row>
        <row r="1414">
          <cell r="A1414" t="str">
            <v>001.17.12500</v>
          </cell>
          <cell r="B1414" t="str">
            <v>Fornecimento e instalação de emenda pré formada ls-0118</v>
          </cell>
          <cell r="C1414" t="str">
            <v>UN</v>
          </cell>
          <cell r="D1414">
            <v>8.0236999999999998</v>
          </cell>
        </row>
        <row r="1415">
          <cell r="A1415" t="str">
            <v>001.17.12520</v>
          </cell>
          <cell r="B1415" t="str">
            <v>Fornecimento e instalação de emenda pré formada ls-0120</v>
          </cell>
          <cell r="C1415" t="str">
            <v>UN</v>
          </cell>
          <cell r="D1415">
            <v>6.0236999999999998</v>
          </cell>
        </row>
        <row r="1416">
          <cell r="A1416" t="str">
            <v>001.17.12540</v>
          </cell>
          <cell r="B1416" t="str">
            <v>Fornecimento e instalação de emenda pré-formada ls-0124</v>
          </cell>
          <cell r="C1416" t="str">
            <v>UN</v>
          </cell>
          <cell r="D1416">
            <v>14.0237</v>
          </cell>
        </row>
        <row r="1417">
          <cell r="A1417" t="str">
            <v>001.17.12560</v>
          </cell>
          <cell r="B1417" t="str">
            <v>Fornecimento e instalação de seccionador pré-formado para cerca</v>
          </cell>
          <cell r="C1417" t="str">
            <v>UN</v>
          </cell>
          <cell r="D1417">
            <v>11.6866</v>
          </cell>
        </row>
        <row r="1418">
          <cell r="A1418" t="str">
            <v>001.17.12580</v>
          </cell>
          <cell r="B1418" t="str">
            <v>Fornecimento e instalação de terminal de pressão seção 6.00 mm2 reforçado para condutor</v>
          </cell>
          <cell r="C1418" t="str">
            <v>UN</v>
          </cell>
          <cell r="D1418">
            <v>1.3237000000000001</v>
          </cell>
        </row>
        <row r="1419">
          <cell r="A1419" t="str">
            <v>001.17.12600</v>
          </cell>
          <cell r="B1419" t="str">
            <v>Fornecimento e instalação de terminal de pressão seção 10.00 mm2 reforçado para condutor</v>
          </cell>
          <cell r="C1419" t="str">
            <v>UN</v>
          </cell>
          <cell r="D1419">
            <v>1.5137</v>
          </cell>
        </row>
        <row r="1420">
          <cell r="A1420" t="str">
            <v>001.17.12620</v>
          </cell>
          <cell r="B1420" t="str">
            <v>Fornecimento e instalação de terminal de pressão seção 16.00 mm2 reforçado para condutor</v>
          </cell>
          <cell r="C1420" t="str">
            <v>UN</v>
          </cell>
          <cell r="D1420">
            <v>2.3953000000000002</v>
          </cell>
        </row>
        <row r="1421">
          <cell r="A1421" t="str">
            <v>001.17.12640</v>
          </cell>
          <cell r="B1421" t="str">
            <v>Fornecimento e instalação de terminal de pressão seção 25.00 mm2 reforçado para condutor</v>
          </cell>
          <cell r="C1421" t="str">
            <v>UN</v>
          </cell>
          <cell r="D1421">
            <v>3.0973999999999999</v>
          </cell>
        </row>
        <row r="1422">
          <cell r="A1422" t="str">
            <v>001.17.12660</v>
          </cell>
          <cell r="B1422" t="str">
            <v>Fornecimento e instalação de terminal de pressão seção 35.00 mm2 reforçado para condutor</v>
          </cell>
          <cell r="C1422" t="str">
            <v>UN</v>
          </cell>
          <cell r="D1422">
            <v>3.6192000000000002</v>
          </cell>
        </row>
        <row r="1423">
          <cell r="A1423" t="str">
            <v>001.17.12680</v>
          </cell>
          <cell r="B1423" t="str">
            <v>Fornecimento e instalação de terminal de pressão seção 50.00 mm2 reforçado para condutor</v>
          </cell>
          <cell r="C1423" t="str">
            <v>UN</v>
          </cell>
          <cell r="D1423">
            <v>5.1211000000000002</v>
          </cell>
        </row>
        <row r="1424">
          <cell r="A1424" t="str">
            <v>001.17.12700</v>
          </cell>
          <cell r="B1424" t="str">
            <v>Fornecimento e instalação de terminal de pressão seção 70.00 mm2 reforçado para condutor</v>
          </cell>
          <cell r="C1424" t="str">
            <v>UN</v>
          </cell>
          <cell r="D1424">
            <v>5.8529</v>
          </cell>
        </row>
        <row r="1425">
          <cell r="A1425" t="str">
            <v>001.17.12720</v>
          </cell>
          <cell r="B1425" t="str">
            <v>Fornecimento e instalação de terminal de pressão seção 95.00 mm2 reforçado para condutor</v>
          </cell>
          <cell r="C1425" t="str">
            <v>UN</v>
          </cell>
          <cell r="D1425">
            <v>5.5845000000000002</v>
          </cell>
        </row>
        <row r="1426">
          <cell r="A1426" t="str">
            <v>001.17.12740</v>
          </cell>
          <cell r="B1426" t="str">
            <v>Fornecimento e instalação de terminal de pressão seção 120.00 mm2 reforçado para condutor</v>
          </cell>
          <cell r="C1426" t="str">
            <v>UN</v>
          </cell>
          <cell r="D1426">
            <v>6.3064</v>
          </cell>
        </row>
        <row r="1427">
          <cell r="A1427" t="str">
            <v>001.17.12760</v>
          </cell>
          <cell r="B1427" t="str">
            <v>Fornecimento e instalação de terminal de pressão seção 150.00 mm2 reforçado para condutor</v>
          </cell>
          <cell r="C1427" t="str">
            <v>UN</v>
          </cell>
          <cell r="D1427">
            <v>7.4683999999999999</v>
          </cell>
        </row>
        <row r="1428">
          <cell r="A1428" t="str">
            <v>001.17.12780</v>
          </cell>
          <cell r="B1428" t="str">
            <v>Fornecimento e instalação de terminal de pressão seção 185.00 mm2 reforçado para condutor</v>
          </cell>
          <cell r="C1428" t="str">
            <v>UN</v>
          </cell>
          <cell r="D1428">
            <v>10.722099999999999</v>
          </cell>
        </row>
        <row r="1429">
          <cell r="A1429" t="str">
            <v>001.17.12800</v>
          </cell>
          <cell r="B1429" t="str">
            <v>Fornecimento e instalação de terminal de pressão seção 240 mm2 reforçado para condutor</v>
          </cell>
          <cell r="C1429" t="str">
            <v>UN</v>
          </cell>
          <cell r="D1429">
            <v>13.0556</v>
          </cell>
        </row>
        <row r="1430">
          <cell r="A1430" t="str">
            <v>001.17.12820</v>
          </cell>
          <cell r="B1430" t="str">
            <v>Fornecimento e instalação de terminal de pressão seção 6.00 mm2 simples para condutor</v>
          </cell>
          <cell r="C1430" t="str">
            <v>UN</v>
          </cell>
          <cell r="D1430">
            <v>1.3237000000000001</v>
          </cell>
        </row>
        <row r="1431">
          <cell r="A1431" t="str">
            <v>001.17.12840</v>
          </cell>
          <cell r="B1431" t="str">
            <v>Fornecimento e instalação de terminal de pressão seção 10.00 mm2 simples para condutor</v>
          </cell>
          <cell r="C1431" t="str">
            <v>UN</v>
          </cell>
          <cell r="D1431">
            <v>1.7937000000000001</v>
          </cell>
        </row>
        <row r="1432">
          <cell r="A1432" t="str">
            <v>001.17.12860</v>
          </cell>
          <cell r="B1432" t="str">
            <v>Fornecimento e instalação de terminal de pressão seção 16.00 mm2 simples para condutor seção</v>
          </cell>
          <cell r="C1432" t="str">
            <v>UN</v>
          </cell>
          <cell r="D1432">
            <v>2.3353000000000002</v>
          </cell>
        </row>
        <row r="1433">
          <cell r="A1433" t="str">
            <v>001.17.12880</v>
          </cell>
          <cell r="B1433" t="str">
            <v>Fornecimento e instalação de terminal de pressão seção 25.00 mm2 simples para condutor</v>
          </cell>
          <cell r="C1433" t="str">
            <v>UN</v>
          </cell>
          <cell r="D1433">
            <v>2.9773999999999998</v>
          </cell>
        </row>
        <row r="1434">
          <cell r="A1434" t="str">
            <v>001.17.12900</v>
          </cell>
          <cell r="B1434" t="str">
            <v>Fornecimento e instalação de terminal de pressão seção 35.00 mm2 simples para condutor</v>
          </cell>
          <cell r="C1434" t="str">
            <v>UN</v>
          </cell>
          <cell r="D1434">
            <v>3.5091999999999999</v>
          </cell>
        </row>
        <row r="1435">
          <cell r="A1435" t="str">
            <v>001.17.12920</v>
          </cell>
          <cell r="B1435" t="str">
            <v>Fornecimento e instalação de terminal de pressão seção 50 mm2 simples para condutor</v>
          </cell>
          <cell r="C1435" t="str">
            <v>UN</v>
          </cell>
          <cell r="D1435">
            <v>4.2610999999999999</v>
          </cell>
        </row>
        <row r="1436">
          <cell r="A1436" t="str">
            <v>001.17.12940</v>
          </cell>
          <cell r="B1436" t="str">
            <v>Fornecimento e instalação de terminal de pressão seção 70.00 mm2 simples para condutor</v>
          </cell>
          <cell r="C1436" t="str">
            <v>UN</v>
          </cell>
          <cell r="D1436">
            <v>4.8929</v>
          </cell>
        </row>
        <row r="1437">
          <cell r="A1437" t="str">
            <v>001.17.12960</v>
          </cell>
          <cell r="B1437" t="str">
            <v>Fornecimento e instalação de terminal de pressão seção 95.00 mm2 simples para condutor</v>
          </cell>
          <cell r="C1437" t="str">
            <v>UN</v>
          </cell>
          <cell r="D1437">
            <v>6.4145000000000003</v>
          </cell>
        </row>
        <row r="1438">
          <cell r="A1438" t="str">
            <v>001.17.12980</v>
          </cell>
          <cell r="B1438" t="str">
            <v>Fornecimento e instalação de terminal de pressão seção 120.00 mm2 simples para condutor</v>
          </cell>
          <cell r="C1438" t="str">
            <v>UN</v>
          </cell>
          <cell r="D1438">
            <v>7.7363999999999997</v>
          </cell>
        </row>
        <row r="1439">
          <cell r="A1439" t="str">
            <v>001.17.13000</v>
          </cell>
          <cell r="B1439" t="str">
            <v>Fornecimento e instalação de terminal de pressão seção 150.00 mm2 simples para condutor</v>
          </cell>
          <cell r="C1439" t="str">
            <v>UN</v>
          </cell>
          <cell r="D1439">
            <v>8.3084000000000007</v>
          </cell>
        </row>
        <row r="1440">
          <cell r="A1440" t="str">
            <v>001.17.13020</v>
          </cell>
          <cell r="B1440" t="str">
            <v>Fornecimento e instalação de terminal de pressão seção 185.00 mm2 simples para condutor</v>
          </cell>
          <cell r="C1440" t="str">
            <v>UN</v>
          </cell>
          <cell r="D1440">
            <v>10.412100000000001</v>
          </cell>
        </row>
        <row r="1441">
          <cell r="A1441" t="str">
            <v>001.17.13040</v>
          </cell>
          <cell r="B1441" t="str">
            <v>Fornecimento e instalação de terminal de pressão seção 240.00 mm2 simples para condutor</v>
          </cell>
          <cell r="C1441" t="str">
            <v>UN</v>
          </cell>
          <cell r="D1441">
            <v>12.025600000000001</v>
          </cell>
        </row>
        <row r="1442">
          <cell r="A1442" t="str">
            <v>001.17.13060</v>
          </cell>
          <cell r="B1442" t="str">
            <v>Fornecimento e instalação de conector split bolt para condutor seção 6.00 mm2</v>
          </cell>
          <cell r="C1442" t="str">
            <v>UN</v>
          </cell>
          <cell r="D1442">
            <v>1.7837000000000001</v>
          </cell>
        </row>
        <row r="1443">
          <cell r="A1443" t="str">
            <v>001.17.13080</v>
          </cell>
          <cell r="B1443" t="str">
            <v>Fornecimento e instalação de conector split bolt para condutor  seção 10.00 mm2</v>
          </cell>
          <cell r="C1443" t="str">
            <v>UN</v>
          </cell>
          <cell r="D1443">
            <v>1.7837000000000001</v>
          </cell>
        </row>
        <row r="1444">
          <cell r="A1444" t="str">
            <v>001.17.13100</v>
          </cell>
          <cell r="B1444" t="str">
            <v>Fornecimento e instalação de conector split bolt para condutor  seção 16.00 mm2</v>
          </cell>
          <cell r="C1444" t="str">
            <v>UN</v>
          </cell>
          <cell r="D1444">
            <v>2.5952999999999999</v>
          </cell>
        </row>
        <row r="1445">
          <cell r="A1445" t="str">
            <v>001.17.13120</v>
          </cell>
          <cell r="B1445" t="str">
            <v>Fornecimento e instalação de conector split bolt para condutor  seção 25.00 mm2</v>
          </cell>
          <cell r="C1445" t="str">
            <v>UN</v>
          </cell>
          <cell r="D1445">
            <v>3.3473999999999999</v>
          </cell>
        </row>
        <row r="1446">
          <cell r="A1446" t="str">
            <v>001.17.13140</v>
          </cell>
          <cell r="B1446" t="str">
            <v>Fornecimento e instalação de conector split bolt para condutor  seção 35.00 mm2</v>
          </cell>
          <cell r="C1446" t="str">
            <v>UN</v>
          </cell>
          <cell r="D1446">
            <v>3.9291999999999998</v>
          </cell>
        </row>
        <row r="1447">
          <cell r="A1447" t="str">
            <v>001.17.13160</v>
          </cell>
          <cell r="B1447" t="str">
            <v>Fornecimento e instalação de conector split bolt para condutor  seção 50.00 mm2</v>
          </cell>
          <cell r="C1447" t="str">
            <v>UN</v>
          </cell>
          <cell r="D1447">
            <v>4.7411000000000003</v>
          </cell>
        </row>
        <row r="1448">
          <cell r="A1448" t="str">
            <v>001.17.13180</v>
          </cell>
          <cell r="B1448" t="str">
            <v>Fornecimento e instalação de conector split bolt para condutor  seção 70.00 mm2</v>
          </cell>
          <cell r="C1448" t="str">
            <v>UN</v>
          </cell>
          <cell r="D1448">
            <v>5.8829000000000002</v>
          </cell>
        </row>
        <row r="1449">
          <cell r="A1449" t="str">
            <v>001.17.13200</v>
          </cell>
          <cell r="B1449" t="str">
            <v>Fornecimento e instalação de conector split bolt para condutor  seção 95.00 mm2</v>
          </cell>
          <cell r="C1449" t="str">
            <v>UN</v>
          </cell>
          <cell r="D1449">
            <v>7.5845000000000002</v>
          </cell>
        </row>
        <row r="1450">
          <cell r="A1450" t="str">
            <v>001.17.13220</v>
          </cell>
          <cell r="B1450" t="str">
            <v>Fornecimento e instalação de conector split bolt para condutor  seção 120.00 mm2</v>
          </cell>
          <cell r="C1450" t="str">
            <v>UN</v>
          </cell>
          <cell r="D1450">
            <v>8.2864000000000004</v>
          </cell>
        </row>
        <row r="1451">
          <cell r="A1451" t="str">
            <v>001.17.13240</v>
          </cell>
          <cell r="B1451" t="str">
            <v>Fornecimento e instalação de conector split bolt para condutor  seção 150.00 mm2</v>
          </cell>
          <cell r="C1451" t="str">
            <v>UN</v>
          </cell>
          <cell r="D1451">
            <v>9.2883999999999993</v>
          </cell>
        </row>
        <row r="1452">
          <cell r="A1452" t="str">
            <v>001.17.13260</v>
          </cell>
          <cell r="B1452" t="str">
            <v>Fornecimento e instalação de conector split bolt para condutor  seção 185.00 mm2</v>
          </cell>
          <cell r="C1452" t="str">
            <v>UN</v>
          </cell>
          <cell r="D1452">
            <v>12.3421</v>
          </cell>
        </row>
        <row r="1453">
          <cell r="A1453" t="str">
            <v>001.17.13280</v>
          </cell>
          <cell r="B1453" t="str">
            <v>Fornecimento e instalação de conector split bolt para condutor  seção 240.00 mm2</v>
          </cell>
          <cell r="C1453" t="str">
            <v>UN</v>
          </cell>
          <cell r="D1453">
            <v>15.4556</v>
          </cell>
        </row>
        <row r="1454">
          <cell r="A1454" t="str">
            <v>001.17.13300</v>
          </cell>
          <cell r="B1454" t="str">
            <v>Fornecimento e instalação de prensa-fio com 03 parafusos</v>
          </cell>
          <cell r="C1454" t="str">
            <v>UN</v>
          </cell>
          <cell r="D1454">
            <v>29.165600000000001</v>
          </cell>
        </row>
        <row r="1455">
          <cell r="A1455" t="str">
            <v>001.17.13320</v>
          </cell>
          <cell r="B1455" t="str">
            <v>Fornecimento e instalação de conector tipo anel, forquilha ou pino p/fio de 2.50  mm, co termina pré-isolado</v>
          </cell>
          <cell r="C1455" t="str">
            <v>UN</v>
          </cell>
          <cell r="D1455">
            <v>1.4806999999999999</v>
          </cell>
        </row>
        <row r="1456">
          <cell r="A1456" t="str">
            <v>001.17.13340</v>
          </cell>
          <cell r="B1456" t="str">
            <v>Fornecimento e instalação de conector terra tipo out-1066</v>
          </cell>
          <cell r="C1456" t="str">
            <v>UN</v>
          </cell>
          <cell r="D1456">
            <v>2.5236999999999998</v>
          </cell>
        </row>
        <row r="1457">
          <cell r="A1457" t="str">
            <v>001.17.13360</v>
          </cell>
          <cell r="B1457" t="str">
            <v>Fornecimento e instalação de conector cunha principal p/cabo al nº 4 awg, derivação al-4 awg</v>
          </cell>
          <cell r="C1457" t="str">
            <v>UN</v>
          </cell>
          <cell r="D1457">
            <v>9.8474000000000004</v>
          </cell>
        </row>
        <row r="1458">
          <cell r="A1458" t="str">
            <v>001.17.13380</v>
          </cell>
          <cell r="B1458" t="str">
            <v>Fornecimento e instalação de conector derivação cunha tipo estribo normal p/cabo de al nº 2awg</v>
          </cell>
          <cell r="C1458" t="str">
            <v>UN</v>
          </cell>
          <cell r="D1458">
            <v>11.737399999999999</v>
          </cell>
        </row>
        <row r="1459">
          <cell r="A1459" t="str">
            <v>001.17.13400</v>
          </cell>
          <cell r="B1459" t="str">
            <v>Fornecimento e instalação de conector derivação a pressão tipo estribo p/cabo ca e caa nº 2awg</v>
          </cell>
          <cell r="C1459" t="str">
            <v>UN</v>
          </cell>
          <cell r="D1459">
            <v>9.8474000000000004</v>
          </cell>
        </row>
        <row r="1460">
          <cell r="A1460" t="str">
            <v>001.17.13420</v>
          </cell>
          <cell r="B1460" t="str">
            <v>Forneciemnto e instalação de conector derivação p/linha viva</v>
          </cell>
          <cell r="C1460" t="str">
            <v>UN</v>
          </cell>
          <cell r="D1460">
            <v>10.9474</v>
          </cell>
        </row>
        <row r="1461">
          <cell r="A1461" t="str">
            <v>001.17.13440</v>
          </cell>
          <cell r="B1461" t="str">
            <v>Fornecimento e instalação de conector de terra tipo cabo-haste</v>
          </cell>
          <cell r="C1461" t="str">
            <v>UN</v>
          </cell>
          <cell r="D1461">
            <v>4.7473999999999998</v>
          </cell>
        </row>
        <row r="1462">
          <cell r="A1462" t="str">
            <v>001.17.13460</v>
          </cell>
          <cell r="B1462" t="str">
            <v>Fornecimento e instalação de cinta de aço galvanizado com parafoso seção 65.00mm</v>
          </cell>
          <cell r="C1462" t="str">
            <v>UN</v>
          </cell>
          <cell r="D1462">
            <v>6.0473999999999997</v>
          </cell>
        </row>
        <row r="1463">
          <cell r="A1463" t="str">
            <v>001.17.13480</v>
          </cell>
          <cell r="B1463" t="str">
            <v>Fornecimento e instalação de cinta de aço galvanizado com parafoso seção 110.00mm</v>
          </cell>
          <cell r="C1463" t="str">
            <v>UN</v>
          </cell>
          <cell r="D1463">
            <v>6.3474000000000004</v>
          </cell>
        </row>
        <row r="1464">
          <cell r="A1464" t="str">
            <v>001.17.13500</v>
          </cell>
          <cell r="B1464" t="str">
            <v>Fornecimento e instalação de cinta de aço galvanizado com parafoso seção 140.00mm</v>
          </cell>
          <cell r="C1464" t="str">
            <v>UN</v>
          </cell>
          <cell r="D1464">
            <v>7.0591999999999997</v>
          </cell>
        </row>
        <row r="1465">
          <cell r="A1465" t="str">
            <v>001.17.13520</v>
          </cell>
          <cell r="B1465" t="str">
            <v>Fornecimento e instalação de cinta de aço galvanizado com parafoso seção 150.00mm</v>
          </cell>
          <cell r="C1465" t="str">
            <v>UN</v>
          </cell>
          <cell r="D1465">
            <v>7.0591999999999997</v>
          </cell>
        </row>
        <row r="1466">
          <cell r="A1466" t="str">
            <v>001.17.13540</v>
          </cell>
          <cell r="B1466" t="str">
            <v>Fornecimento e instalação de cinta de aço galvanizado com parafoso seção 160.00mm</v>
          </cell>
          <cell r="C1466" t="str">
            <v>UN</v>
          </cell>
          <cell r="D1466">
            <v>15.071099999999999</v>
          </cell>
        </row>
        <row r="1467">
          <cell r="A1467" t="str">
            <v>001.17.13560</v>
          </cell>
          <cell r="B1467" t="str">
            <v>Fornecimento e instalação de cinta de aço galvanizado com parafoso seção 170.00mm</v>
          </cell>
          <cell r="C1467" t="str">
            <v>UN</v>
          </cell>
          <cell r="D1467">
            <v>15.071099999999999</v>
          </cell>
        </row>
        <row r="1468">
          <cell r="A1468" t="str">
            <v>001.17.13580</v>
          </cell>
          <cell r="B1468" t="str">
            <v>Fornecimento e instalação de cinta de aço galvanizado com parafoso seção 180.00mm</v>
          </cell>
          <cell r="C1468" t="str">
            <v>UN</v>
          </cell>
          <cell r="D1468">
            <v>16.082899999999999</v>
          </cell>
        </row>
        <row r="1469">
          <cell r="A1469" t="str">
            <v>001.17.13600</v>
          </cell>
          <cell r="B1469" t="str">
            <v>Fornecimento e instalação de cinta de aço galvanizado com parafoso seção 190.00mm</v>
          </cell>
          <cell r="C1469" t="str">
            <v>UN</v>
          </cell>
          <cell r="D1469">
            <v>16.582899999999999</v>
          </cell>
        </row>
        <row r="1470">
          <cell r="A1470" t="str">
            <v>001.17.13620</v>
          </cell>
          <cell r="B1470" t="str">
            <v>Fornecimento e instalação de cinta de aço galvanizado com parafoso seção 200.00mm</v>
          </cell>
          <cell r="C1470" t="str">
            <v>UN</v>
          </cell>
          <cell r="D1470">
            <v>17.0945</v>
          </cell>
        </row>
        <row r="1471">
          <cell r="A1471" t="str">
            <v>001.17.13640</v>
          </cell>
          <cell r="B1471" t="str">
            <v>Fornecimento e instalação de cinta de aço galvanizado com parafoso seção 210.00mm</v>
          </cell>
          <cell r="C1471" t="str">
            <v>UN</v>
          </cell>
          <cell r="D1471">
            <v>18.0945</v>
          </cell>
        </row>
        <row r="1472">
          <cell r="A1472" t="str">
            <v>001.17.13660</v>
          </cell>
          <cell r="B1472" t="str">
            <v>Fornecimento e instalação de cinta de aço galvanizado com parafoso seção 220.00mm</v>
          </cell>
          <cell r="C1472" t="str">
            <v>UN</v>
          </cell>
          <cell r="D1472">
            <v>19.006399999999999</v>
          </cell>
        </row>
        <row r="1473">
          <cell r="A1473" t="str">
            <v>001.17.13680</v>
          </cell>
          <cell r="B1473" t="str">
            <v>Fornecimento e instalação de cinta de aço galvanizado com parafoso seção 230.00mm</v>
          </cell>
          <cell r="C1473" t="str">
            <v>UN</v>
          </cell>
          <cell r="D1473">
            <v>19.406400000000001</v>
          </cell>
        </row>
        <row r="1474">
          <cell r="A1474" t="str">
            <v>001.17.13700</v>
          </cell>
          <cell r="B1474" t="str">
            <v>Fornecimento e instalação de cinta de aço galvanizado com parafoso seção 240.00mm</v>
          </cell>
          <cell r="C1474" t="str">
            <v>UN</v>
          </cell>
          <cell r="D1474">
            <v>20.118400000000001</v>
          </cell>
        </row>
        <row r="1475">
          <cell r="A1475" t="str">
            <v>001.17.13720</v>
          </cell>
          <cell r="B1475" t="str">
            <v>Fornecimento e instalação de cinta de aço galvanizado com parafoso seção 250.00mm</v>
          </cell>
          <cell r="C1475" t="str">
            <v>UN</v>
          </cell>
          <cell r="D1475">
            <v>20.118400000000001</v>
          </cell>
        </row>
        <row r="1476">
          <cell r="A1476" t="str">
            <v>001.17.13740</v>
          </cell>
          <cell r="B1476" t="str">
            <v>Fornecimento e instalação de cinta de aço galvanizado com parafoso seção 260.00mm</v>
          </cell>
          <cell r="C1476" t="str">
            <v>UN</v>
          </cell>
          <cell r="D1476">
            <v>21.630299999999998</v>
          </cell>
        </row>
        <row r="1477">
          <cell r="A1477" t="str">
            <v>001.17.13760</v>
          </cell>
          <cell r="B1477" t="str">
            <v>Fornecimento e instalação de cinta de aço galvanizado com parafoso seção 270.00mm</v>
          </cell>
          <cell r="C1477" t="str">
            <v>UN</v>
          </cell>
          <cell r="D1477">
            <v>21.630299999999998</v>
          </cell>
        </row>
        <row r="1478">
          <cell r="A1478" t="str">
            <v>001.17.13780</v>
          </cell>
          <cell r="B1478" t="str">
            <v>Fornecimento e instalação de cinta de aço galvanizado com parafoso seção 280.00mm</v>
          </cell>
          <cell r="C1478" t="str">
            <v>UN</v>
          </cell>
          <cell r="D1478">
            <v>23.142099999999999</v>
          </cell>
        </row>
        <row r="1479">
          <cell r="A1479" t="str">
            <v>001.17.13800</v>
          </cell>
          <cell r="B1479" t="str">
            <v>Fornecimento e instalação de cinta de aço galvanizado com parafoso seção 290.00mm</v>
          </cell>
          <cell r="C1479" t="str">
            <v>UN</v>
          </cell>
          <cell r="D1479">
            <v>23.142099999999999</v>
          </cell>
        </row>
        <row r="1480">
          <cell r="A1480" t="str">
            <v>001.17.13820</v>
          </cell>
          <cell r="B1480" t="str">
            <v>Fornecimento e instalação de sela p/ cruzeta</v>
          </cell>
          <cell r="C1480" t="str">
            <v>UN</v>
          </cell>
          <cell r="D1480">
            <v>7.3273999999999999</v>
          </cell>
        </row>
        <row r="1481">
          <cell r="A1481" t="str">
            <v>001.17.13840</v>
          </cell>
          <cell r="B1481" t="str">
            <v>Fornecimento e instalação de suporte p/ trafo 2 t</v>
          </cell>
          <cell r="C1481" t="str">
            <v>UN</v>
          </cell>
          <cell r="D1481">
            <v>39.255099999999999</v>
          </cell>
        </row>
        <row r="1482">
          <cell r="A1482" t="str">
            <v>001.17.13850</v>
          </cell>
          <cell r="B1482" t="str">
            <v>Fornecimento e instalação de Cruzeta de Concreto 90 x 90 x 200 cm</v>
          </cell>
          <cell r="C1482" t="str">
            <v>kg</v>
          </cell>
          <cell r="D1482">
            <v>65.236599999999996</v>
          </cell>
        </row>
        <row r="1483">
          <cell r="A1483" t="str">
            <v>001.17.13860</v>
          </cell>
          <cell r="B1483" t="str">
            <v>Fornecimento e instalação de cruzeta de madeira de lei (piúva) 2400.00mmx110.00mmx135.00mm</v>
          </cell>
          <cell r="C1483" t="str">
            <v>UN</v>
          </cell>
          <cell r="D1483">
            <v>29.236599999999999</v>
          </cell>
        </row>
        <row r="1484">
          <cell r="A1484" t="str">
            <v>001.17.13880</v>
          </cell>
          <cell r="B1484" t="str">
            <v>Fornecimento e instalação de cruzeta de madeira de lei (piúva) 2400.00mmx110.00mmx90.00mm</v>
          </cell>
          <cell r="C1484" t="str">
            <v>UN</v>
          </cell>
          <cell r="D1484">
            <v>29.136600000000001</v>
          </cell>
        </row>
        <row r="1485">
          <cell r="A1485" t="str">
            <v>001.17.13900</v>
          </cell>
          <cell r="B1485" t="str">
            <v>Fornecimento e instalação de cruzeta de madeira de lei (piúva) isolador de pino de 15kv</v>
          </cell>
          <cell r="C1485" t="str">
            <v>UN</v>
          </cell>
          <cell r="D1485">
            <v>24.3474</v>
          </cell>
        </row>
        <row r="1486">
          <cell r="A1486" t="str">
            <v>001.17.13920</v>
          </cell>
          <cell r="B1486" t="str">
            <v>Fornecimento e instalação de tora de madeira de 1m</v>
          </cell>
          <cell r="C1486" t="str">
            <v>UN</v>
          </cell>
          <cell r="D1486">
            <v>16.836600000000001</v>
          </cell>
        </row>
        <row r="1487">
          <cell r="A1487" t="str">
            <v>001.17.13940</v>
          </cell>
          <cell r="B1487" t="str">
            <v>Fornecimento e instalação de mão francesa normal de 710.00mm</v>
          </cell>
          <cell r="C1487" t="str">
            <v>UN</v>
          </cell>
          <cell r="D1487">
            <v>7.1184000000000003</v>
          </cell>
        </row>
        <row r="1488">
          <cell r="A1488" t="str">
            <v>001.17.13960</v>
          </cell>
          <cell r="B1488" t="str">
            <v>Fornecimento e instalação de suporte padronizado para transformador 220mm</v>
          </cell>
          <cell r="C1488" t="str">
            <v>UN</v>
          </cell>
          <cell r="D1488">
            <v>56.236600000000003</v>
          </cell>
        </row>
        <row r="1489">
          <cell r="A1489" t="str">
            <v>001.17.13980</v>
          </cell>
          <cell r="B1489" t="str">
            <v>Fornecimento e instalação de suporte padronizado para transformador 230mm</v>
          </cell>
          <cell r="C1489" t="str">
            <v>UN</v>
          </cell>
          <cell r="D1489">
            <v>60.0366</v>
          </cell>
        </row>
        <row r="1490">
          <cell r="A1490" t="str">
            <v>001.17.14000</v>
          </cell>
          <cell r="B1490" t="str">
            <v>Fornecimento e instalação de transformador Monofásico - MRT - Tensão Secundária 245/127 V 34.5 KV - 15 KVA</v>
          </cell>
          <cell r="C1490" t="str">
            <v>UN</v>
          </cell>
          <cell r="D1490">
            <v>2087.0992999999999</v>
          </cell>
        </row>
        <row r="1491">
          <cell r="A1491" t="str">
            <v>001.17.14020</v>
          </cell>
          <cell r="B1491" t="str">
            <v>Forneciemnto e instalação de transformador trifásico 13 8 13 2 6 6kv/220v primário em triângulo secundário em estrela 30 kva</v>
          </cell>
          <cell r="C1491" t="str">
            <v>UN</v>
          </cell>
          <cell r="D1491">
            <v>2971.8397</v>
          </cell>
        </row>
        <row r="1492">
          <cell r="A1492" t="str">
            <v>001.17.14040</v>
          </cell>
          <cell r="B1492" t="str">
            <v>Forneciemnto e instalação de transformador trifásico 13 8 13 2 6 6kv/220v primário em triângulo secundário em estrela 45 kva</v>
          </cell>
          <cell r="C1492" t="str">
            <v>UN</v>
          </cell>
          <cell r="D1492">
            <v>3682.7863000000002</v>
          </cell>
        </row>
        <row r="1493">
          <cell r="A1493" t="str">
            <v>001.17.14060</v>
          </cell>
          <cell r="B1493" t="str">
            <v>Forneciemnto e instalação de transformador trifásico 13 8 13 2 6 6kv/220v primário em triângulo secundário em estrela 75 kva</v>
          </cell>
          <cell r="C1493" t="str">
            <v>UN</v>
          </cell>
          <cell r="D1493">
            <v>5138.7327999999998</v>
          </cell>
        </row>
        <row r="1494">
          <cell r="A1494" t="str">
            <v>001.17.14080</v>
          </cell>
          <cell r="B1494" t="str">
            <v>Forneciemnto e instalação de transformador trifásico 13 8 13 2 6 6kv/220v primário em triângulo secundário em estrela 112.5 kva</v>
          </cell>
          <cell r="C1494" t="str">
            <v>UN</v>
          </cell>
          <cell r="D1494">
            <v>6569.0992999999999</v>
          </cell>
        </row>
        <row r="1495">
          <cell r="A1495" t="str">
            <v>001.17.14100</v>
          </cell>
          <cell r="B1495" t="str">
            <v>Fornecimento e instalação de transformador trifásico 13 8 13 2 6 6kv/220v primário em triângulo secundário em estrela 150 kva</v>
          </cell>
          <cell r="C1495" t="str">
            <v>UN</v>
          </cell>
          <cell r="D1495">
            <v>8225.4657000000007</v>
          </cell>
        </row>
        <row r="1496">
          <cell r="A1496" t="str">
            <v>001.17.14120</v>
          </cell>
          <cell r="B1496" t="str">
            <v>Fornecimento e instalação de transformador trifásico 13 8 13 2 6 6kv/220v primário em triângulo secundário em estrela 15 kva</v>
          </cell>
          <cell r="C1496" t="str">
            <v>UN</v>
          </cell>
          <cell r="D1496">
            <v>2261.8930999999998</v>
          </cell>
        </row>
        <row r="1497">
          <cell r="A1497" t="str">
            <v>001.17.14140</v>
          </cell>
          <cell r="B1497" t="str">
            <v>Fornecimento e instalação de transformador trifásico 13 8 13 2 6 6kv/220v primário em triângulo secundário em estrela 225 kva</v>
          </cell>
          <cell r="C1497" t="str">
            <v>UN</v>
          </cell>
          <cell r="D1497">
            <v>10663.366400000001</v>
          </cell>
        </row>
        <row r="1498">
          <cell r="A1498" t="str">
            <v>001.17.14160</v>
          </cell>
          <cell r="B1498" t="str">
            <v>Forneciemnto e instalação de transformador trifásico 13 8 13 2 6 6kv/220v primário em triângulo secundário em estrela 300 kva</v>
          </cell>
          <cell r="C1498" t="str">
            <v>UN</v>
          </cell>
          <cell r="D1498">
            <v>14055.1985</v>
          </cell>
        </row>
        <row r="1499">
          <cell r="A1499" t="str">
            <v>001.17.14180</v>
          </cell>
          <cell r="B1499" t="str">
            <v>Fornecimento e trasformação de trasformador de distribuição trifásico, com resfriamento em banho de óleo mineral, para uso interno, potência 500 kva - classe de tensão 15 kv, transprimários de 13.800, 13.200, 12.600 - ligação delta e 220-127v, ligação e</v>
          </cell>
          <cell r="C1499" t="str">
            <v>UN</v>
          </cell>
          <cell r="D1499">
            <v>13952.8321</v>
          </cell>
        </row>
        <row r="1500">
          <cell r="A1500" t="str">
            <v>001.17.14200</v>
          </cell>
          <cell r="B1500" t="str">
            <v>Fornecimento e instalação de braço em tubo de aço galvanizado a fogo para fixar em poste por meio de braçadeira diâm. ext. de 48 mm distância poste/luminária de1300 mm</v>
          </cell>
          <cell r="C1500" t="str">
            <v>UN</v>
          </cell>
          <cell r="D1500">
            <v>33.148400000000002</v>
          </cell>
        </row>
        <row r="1501">
          <cell r="A1501" t="str">
            <v>001.17.14220</v>
          </cell>
          <cell r="B1501" t="str">
            <v>Fornecimento e instalação de braço em tubo de aço galvanizado a fogo para fixar em poste por meio de braçadeira diâm. ext. de 48 mm distância poste/luminária de 1500 mm</v>
          </cell>
          <cell r="C1501" t="str">
            <v>UN</v>
          </cell>
          <cell r="D1501">
            <v>52.118400000000001</v>
          </cell>
        </row>
        <row r="1502">
          <cell r="A1502" t="str">
            <v>001.17.14240</v>
          </cell>
          <cell r="B1502" t="str">
            <v>Fornecimento e instalação de braço em tubo de aço galvanizado a fogo para fixar em poste por meio de braçadeira diâm. ext. de 48 mm distância poste/luminária de 2000 mm</v>
          </cell>
          <cell r="C1502" t="str">
            <v>UN</v>
          </cell>
          <cell r="D1502">
            <v>51.438400000000001</v>
          </cell>
        </row>
        <row r="1503">
          <cell r="A1503" t="str">
            <v>001.17.14260</v>
          </cell>
          <cell r="B1503" t="str">
            <v>Fornecimento e instalação de braço em tubo de aço galvanizado a fogo para fixar em poste por meio de braçadeira diâm. ext. de 48 mm distância poste/luminária de 2500 mm</v>
          </cell>
          <cell r="C1503" t="str">
            <v>UN</v>
          </cell>
          <cell r="D1503">
            <v>61.188400000000001</v>
          </cell>
        </row>
        <row r="1504">
          <cell r="A1504" t="str">
            <v>001.17.14280</v>
          </cell>
          <cell r="B1504" t="str">
            <v>Fornecimento e instalação de braçadeira em chapa de ferro galvanizado a fogo para fixação de braço em poste circular inclusive parafuso, diam 150.00 a 165.00mm</v>
          </cell>
          <cell r="C1504" t="str">
            <v>UN</v>
          </cell>
          <cell r="D1504">
            <v>11.308400000000001</v>
          </cell>
        </row>
        <row r="1505">
          <cell r="A1505" t="str">
            <v>001.17.14300</v>
          </cell>
          <cell r="B1505" t="str">
            <v>Fornecimento e instalação de braçadeira em chapa de ferro galvanizado a fogo para fixação de braço em poste circular inclusive parafuso, diam 165.00 a 180.00mm</v>
          </cell>
          <cell r="C1505" t="str">
            <v>UN</v>
          </cell>
          <cell r="D1505">
            <v>11.7384</v>
          </cell>
        </row>
        <row r="1506">
          <cell r="A1506" t="str">
            <v>001.17.14320</v>
          </cell>
          <cell r="B1506" t="str">
            <v>Fornecimento e instalação de braçadeira em chapa de ferro galvanizado a fogo para fixação de braço em poste circular inclusive parafuso, diam 180.00 a 200.00mm</v>
          </cell>
          <cell r="C1506" t="str">
            <v>UN</v>
          </cell>
          <cell r="D1506">
            <v>12.2384</v>
          </cell>
        </row>
        <row r="1507">
          <cell r="A1507" t="str">
            <v>001.17.14340</v>
          </cell>
          <cell r="B1507" t="str">
            <v>Fornecimento e instalação de poste de aço galvanizado altura 6 metros diâmetro 3 1/2""""</v>
          </cell>
          <cell r="C1507" t="str">
            <v>UN</v>
          </cell>
          <cell r="D1507">
            <v>108.997</v>
          </cell>
        </row>
        <row r="1508">
          <cell r="A1508" t="str">
            <v>001.17.14360</v>
          </cell>
          <cell r="B1508" t="str">
            <v>Fornecimento e instalação de poste de aço galvanizado altura 6 metros diâmetro 4""""</v>
          </cell>
          <cell r="C1508" t="str">
            <v>UN</v>
          </cell>
          <cell r="D1508">
            <v>143.4443</v>
          </cell>
        </row>
        <row r="1509">
          <cell r="A1509" t="str">
            <v>001.17.14380</v>
          </cell>
          <cell r="B1509" t="str">
            <v>Fornecimento e instalação de poste de aço galvanizado altura 3,00 m  diâmetro 4""""</v>
          </cell>
          <cell r="C1509" t="str">
            <v>PC</v>
          </cell>
          <cell r="D1509">
            <v>101.97329999999999</v>
          </cell>
        </row>
        <row r="1510">
          <cell r="A1510" t="str">
            <v>001.17.14400</v>
          </cell>
          <cell r="B1510" t="str">
            <v>Fornecimento e instalação de poste de aço galvanizado altura 3,00 m  diâmetro 3""""</v>
          </cell>
          <cell r="C1510" t="str">
            <v>PC</v>
          </cell>
          <cell r="D1510">
            <v>55.473300000000002</v>
          </cell>
        </row>
        <row r="1511">
          <cell r="A1511" t="str">
            <v>001.17.14420</v>
          </cell>
          <cell r="B1511" t="str">
            <v>Fornecimento e instalação de poste circular cônico para luminária externa em tubo de aço pintado com zarcão sem janela fixado em base de concreto diâm.da ext. 58mm tipo reto com altura e base de fixação de 3360mm / 800mm</v>
          </cell>
          <cell r="C1511" t="str">
            <v>UN</v>
          </cell>
          <cell r="D1511">
            <v>133.04400000000001</v>
          </cell>
        </row>
        <row r="1512">
          <cell r="A1512" t="str">
            <v>001.17.14440</v>
          </cell>
          <cell r="B1512" t="str">
            <v>Fornecimento e instalação de poste circular cônico para luminária externa em tubo de aço pintado com zarcão sem janela fixado em base de concreto diâm.da ext. 58mm tipo reto com altura e base de fixação de 5320mm / 1000mm</v>
          </cell>
          <cell r="C1512" t="str">
            <v>UN</v>
          </cell>
          <cell r="D1512">
            <v>207.0797</v>
          </cell>
        </row>
        <row r="1513">
          <cell r="A1513" t="str">
            <v>001.17.14460</v>
          </cell>
          <cell r="B1513" t="str">
            <v>Fornecimento e instalação de poste circular cônico para luminária externa em tubo de aço pintado com zarcão sem janela fixado em base de concreto diâm.da ext. 58mm tipo reto com altura e base de fixação de 6220mm / 1100mm</v>
          </cell>
          <cell r="C1513" t="str">
            <v>UN</v>
          </cell>
          <cell r="D1513">
            <v>257.51650000000001</v>
          </cell>
        </row>
        <row r="1514">
          <cell r="A1514" t="str">
            <v>001.17.14480</v>
          </cell>
          <cell r="B1514" t="str">
            <v>Fornecimento e instalação de poste circular cônico para luminária externa em tubo de aço pintado com zarcão sem janela fixado em base de concreto diâm.da ext. 58mm tipo reto com altura e base de fixação de 8180mm / 1300mm</v>
          </cell>
          <cell r="C1514" t="str">
            <v>UN</v>
          </cell>
          <cell r="D1514">
            <v>361.6173</v>
          </cell>
        </row>
        <row r="1515">
          <cell r="A1515" t="str">
            <v>001.17.14500</v>
          </cell>
          <cell r="B1515" t="str">
            <v>Fornecimento e instalação de poste circular cônico para luminária externa em tubo de aço pintado com zarcão sem janela fixado em base de concreto diâm.da ext. 58mm tipo reto com altura e base de fixação de 10140mm / 1500mm</v>
          </cell>
          <cell r="C1515" t="str">
            <v>UN</v>
          </cell>
          <cell r="D1515">
            <v>441.87880000000001</v>
          </cell>
        </row>
        <row r="1516">
          <cell r="A1516" t="str">
            <v>001.17.14520</v>
          </cell>
          <cell r="B1516" t="str">
            <v>Fornecimento e instalação de poste circular cônico para luminária externa em tubo de aço pintado com zarcão sem janela fixado em base de concreto diâm.da ext. 58mm tipo curvo com altura e base de fixação de 6220mm / 1250mm</v>
          </cell>
          <cell r="C1516" t="str">
            <v>UN</v>
          </cell>
          <cell r="D1516">
            <v>261.99930000000001</v>
          </cell>
        </row>
        <row r="1517">
          <cell r="A1517" t="str">
            <v>001.17.14540</v>
          </cell>
          <cell r="B1517" t="str">
            <v>Fornecimento e instalação de poste circular cônico para luminária externa em tubo de aço pintado com zarcão sem janela fixado em base de concreto diâm.da ext. 58mm tipo curvo com altura e base de fixação de 7280mm / 1350mm</v>
          </cell>
          <cell r="C1517" t="str">
            <v>UN</v>
          </cell>
          <cell r="D1517">
            <v>305.80919999999998</v>
          </cell>
        </row>
        <row r="1518">
          <cell r="A1518" t="str">
            <v>001.17.14560</v>
          </cell>
          <cell r="B1518" t="str">
            <v>Fornecimento e instalação de poste circular cônico para luminária externa em tubo de aço pintado com zarcão sem janela fixado em base de concreto diâm.da ext. 58mm tipo curvo com altura e base de fixação de 9240mm / 1550mm</v>
          </cell>
          <cell r="C1518" t="str">
            <v>UN</v>
          </cell>
          <cell r="D1518">
            <v>392.49349999999998</v>
          </cell>
        </row>
        <row r="1519">
          <cell r="A1519" t="str">
            <v>001.17.14580</v>
          </cell>
          <cell r="B1519" t="str">
            <v>Fornecimento e instalação de poste circular cônico para luminária externa em tubo de aço pintado com zarcão sem janela fixado em base de concreto diâm.da ext. 58mm tipo curvo com altura e base de fixação de 10140mm / 1650mm</v>
          </cell>
          <cell r="C1519" t="str">
            <v>UN</v>
          </cell>
          <cell r="D1519">
            <v>439.78539999999998</v>
          </cell>
        </row>
        <row r="1520">
          <cell r="A1520" t="str">
            <v>001.17.14600</v>
          </cell>
          <cell r="B1520" t="str">
            <v>Fornecimento e instalação de poste circular cônico para luminária externa em tubo de aço pintado com zarcão sem janela fixado em base de concreto diâm.da ext. 58mm tipo duplo curvo com parte superior desmont  c/ altura e base de fixação de 6220mm / 1250</v>
          </cell>
          <cell r="C1520" t="str">
            <v>UN</v>
          </cell>
          <cell r="D1520">
            <v>312.59640000000002</v>
          </cell>
        </row>
        <row r="1521">
          <cell r="A1521" t="str">
            <v>001.17.14620</v>
          </cell>
          <cell r="B1521" t="str">
            <v>Fornecimento e instalação de poste circular cônico para luminária externa em tubo de aço pintado com zarcão sem janela fixado em base de concreto diâm.da ext. 58mm tipo duplo curvro com parte superior desmont c/ altura e base de fixação de 7280mm / 1350</v>
          </cell>
          <cell r="C1521" t="str">
            <v>UN</v>
          </cell>
          <cell r="D1521">
            <v>355.2</v>
          </cell>
        </row>
        <row r="1522">
          <cell r="A1522" t="str">
            <v>001.17.14640</v>
          </cell>
          <cell r="B1522" t="str">
            <v>Fornecimento e instalação de poste circular cônico para luminária externa em tubo de aço pintado com zarcão sem janela fixado em base de concreto diâm.da ext. 58mm tipo duplo curvo c/ parte superior desmont. c/ altura e base de fixação de 9240mm / 1550m</v>
          </cell>
          <cell r="C1522" t="str">
            <v>UN</v>
          </cell>
          <cell r="D1522">
            <v>443.10430000000002</v>
          </cell>
        </row>
        <row r="1523">
          <cell r="A1523" t="str">
            <v>001.17.14660</v>
          </cell>
          <cell r="B1523" t="str">
            <v>Fornecimento e instalação de poste circular cônico para luminária externa em tubo de aço pintado com zarcão sem janela fixado em base de concreto diâm.da ext. 58mm tipo duplo curvo c/ parte superior desmont c/ altura  e base de fixação de 10140mm / 1650</v>
          </cell>
          <cell r="C1523" t="str">
            <v>UN</v>
          </cell>
          <cell r="D1523">
            <v>487.37630000000001</v>
          </cell>
        </row>
        <row r="1524">
          <cell r="A1524" t="str">
            <v>001.17.14680</v>
          </cell>
          <cell r="B1524" t="str">
            <v>Forneciemnto e instalação de poste circular de concreto 7m/200kg</v>
          </cell>
          <cell r="C1524" t="str">
            <v>UN</v>
          </cell>
          <cell r="D1524">
            <v>190.94659999999999</v>
          </cell>
        </row>
        <row r="1525">
          <cell r="A1525" t="str">
            <v>001.17.14700</v>
          </cell>
          <cell r="B1525" t="str">
            <v>Fornecimento e instalação de poste circular de concreto 7m/400kg</v>
          </cell>
          <cell r="C1525" t="str">
            <v>UN</v>
          </cell>
          <cell r="D1525">
            <v>308.94659999999999</v>
          </cell>
        </row>
        <row r="1526">
          <cell r="A1526" t="str">
            <v>001.17.14720</v>
          </cell>
          <cell r="B1526" t="str">
            <v>Fornecimento e instalação de poste circular de concreto 9m/150kg</v>
          </cell>
          <cell r="C1526" t="str">
            <v>UN</v>
          </cell>
          <cell r="D1526">
            <v>206.1832</v>
          </cell>
        </row>
        <row r="1527">
          <cell r="A1527" t="str">
            <v>001.17.14740</v>
          </cell>
          <cell r="B1527" t="str">
            <v>Fornecimento e instalação de poste circular de concreto 9m/400kg</v>
          </cell>
          <cell r="C1527" t="str">
            <v>UN</v>
          </cell>
          <cell r="D1527">
            <v>367.1832</v>
          </cell>
        </row>
        <row r="1528">
          <cell r="A1528" t="str">
            <v>001.17.14760</v>
          </cell>
          <cell r="B1528" t="str">
            <v>Fornecimento e instalação de poste circular de concreto 10m/150kg</v>
          </cell>
          <cell r="C1528" t="str">
            <v>UN</v>
          </cell>
          <cell r="D1528">
            <v>481.41989999999998</v>
          </cell>
        </row>
        <row r="1529">
          <cell r="A1529" t="str">
            <v>001.17.14780</v>
          </cell>
          <cell r="B1529" t="str">
            <v>Fornecimento e instalação de poste circular de concreto 10m/400kg</v>
          </cell>
          <cell r="C1529" t="str">
            <v>UN</v>
          </cell>
          <cell r="D1529">
            <v>555.56989999999996</v>
          </cell>
        </row>
        <row r="1530">
          <cell r="A1530" t="str">
            <v>001.17.14800</v>
          </cell>
          <cell r="B1530" t="str">
            <v>Fornecimento e instalação de poste circular de concreto 10m/600kg</v>
          </cell>
          <cell r="C1530" t="str">
            <v>UN</v>
          </cell>
          <cell r="D1530">
            <v>434.41989999999998</v>
          </cell>
        </row>
        <row r="1531">
          <cell r="A1531" t="str">
            <v>001.17.14820</v>
          </cell>
          <cell r="B1531" t="str">
            <v>Fornecimento e instalação de poste circular de concreto 10m/800kg</v>
          </cell>
          <cell r="C1531" t="str">
            <v>UN</v>
          </cell>
          <cell r="D1531">
            <v>451.41989999999998</v>
          </cell>
        </row>
        <row r="1532">
          <cell r="A1532" t="str">
            <v>001.17.14840</v>
          </cell>
          <cell r="B1532" t="str">
            <v>Fornecimento e instalação de poste circular de concreto 11m/200kg</v>
          </cell>
          <cell r="C1532" t="str">
            <v>UN</v>
          </cell>
          <cell r="D1532">
            <v>591.65650000000005</v>
          </cell>
        </row>
        <row r="1533">
          <cell r="A1533" t="str">
            <v>001.17.14860</v>
          </cell>
          <cell r="B1533" t="str">
            <v>Fornecimento e instalação de poste circular de concreto 11m/300kg</v>
          </cell>
          <cell r="C1533" t="str">
            <v>UN</v>
          </cell>
          <cell r="D1533">
            <v>708.65650000000005</v>
          </cell>
        </row>
        <row r="1534">
          <cell r="A1534" t="str">
            <v>001.17.14880</v>
          </cell>
          <cell r="B1534" t="str">
            <v>Fornecimento e instalação de poste circular de concreto 11m/400kg</v>
          </cell>
          <cell r="C1534" t="str">
            <v>UN</v>
          </cell>
          <cell r="D1534">
            <v>693.25649999999996</v>
          </cell>
        </row>
        <row r="1535">
          <cell r="A1535" t="str">
            <v>001.17.14900</v>
          </cell>
          <cell r="B1535" t="str">
            <v>Fornecimento e instalação de poste circular de concreto 11m/600kg</v>
          </cell>
          <cell r="C1535" t="str">
            <v>UN</v>
          </cell>
          <cell r="D1535">
            <v>971.8931</v>
          </cell>
        </row>
        <row r="1536">
          <cell r="A1536" t="str">
            <v>001.17.14920</v>
          </cell>
          <cell r="B1536" t="str">
            <v>Fornecimento e instalação de poste circular de concreto 11m/800kg</v>
          </cell>
          <cell r="C1536" t="str">
            <v>UN</v>
          </cell>
          <cell r="D1536">
            <v>1208.4530999999999</v>
          </cell>
        </row>
        <row r="1537">
          <cell r="A1537" t="str">
            <v>001.17.14940</v>
          </cell>
          <cell r="B1537" t="str">
            <v>Fornecimento e instalação de poste circular de concreto 11m/1000kg</v>
          </cell>
          <cell r="C1537" t="str">
            <v>UN</v>
          </cell>
          <cell r="D1537">
            <v>806.8931</v>
          </cell>
        </row>
        <row r="1538">
          <cell r="A1538" t="str">
            <v>001.17.14960</v>
          </cell>
          <cell r="B1538" t="str">
            <v>Fornecimento e instalação de poste circular de concreto 13 m / 200 kg</v>
          </cell>
          <cell r="C1538" t="str">
            <v>UN</v>
          </cell>
          <cell r="D1538">
            <v>525.32169999999996</v>
          </cell>
        </row>
        <row r="1539">
          <cell r="A1539" t="str">
            <v>001.17.14980</v>
          </cell>
          <cell r="B1539" t="str">
            <v>Fornecimento e instalação de poste circular de concreto 15 m / 200 kg</v>
          </cell>
          <cell r="C1539" t="str">
            <v>UN</v>
          </cell>
          <cell r="D1539">
            <v>699.76639999999998</v>
          </cell>
        </row>
        <row r="1540">
          <cell r="A1540" t="str">
            <v>001.17.15000</v>
          </cell>
          <cell r="B1540" t="str">
            <v>Fornecimento e instalação de poste de concreto duplo t 9 m / 150 kg</v>
          </cell>
          <cell r="C1540" t="str">
            <v>UN</v>
          </cell>
          <cell r="D1540">
            <v>233.10319999999999</v>
          </cell>
        </row>
        <row r="1541">
          <cell r="A1541" t="str">
            <v>001.17.15020</v>
          </cell>
          <cell r="B1541" t="str">
            <v>Fornecimento e instalação de poste de concreto duplo t 10 m / 150 kg</v>
          </cell>
          <cell r="C1541" t="str">
            <v>UN</v>
          </cell>
          <cell r="D1541">
            <v>271.36989999999997</v>
          </cell>
        </row>
        <row r="1542">
          <cell r="A1542" t="str">
            <v>001.17.15040</v>
          </cell>
          <cell r="B1542" t="str">
            <v>Fornecimento e instalação de poste de concreto duplo t 10 m / 300 kg</v>
          </cell>
          <cell r="C1542" t="str">
            <v>UN</v>
          </cell>
          <cell r="D1542">
            <v>382.67989999999998</v>
          </cell>
        </row>
        <row r="1543">
          <cell r="A1543" t="str">
            <v>001.17.15060</v>
          </cell>
          <cell r="B1543" t="str">
            <v>Fornecimento e instalação de poste de concreto duplo t 10 m / 400 kg</v>
          </cell>
          <cell r="C1543" t="str">
            <v>UN</v>
          </cell>
          <cell r="D1543">
            <v>485.41989999999998</v>
          </cell>
        </row>
        <row r="1544">
          <cell r="A1544" t="str">
            <v>001.17.15080</v>
          </cell>
          <cell r="B1544" t="str">
            <v>Fornecimento e instalação de poste de concreto duplo t 10 m / 800 kg</v>
          </cell>
          <cell r="C1544" t="str">
            <v>UN</v>
          </cell>
          <cell r="D1544">
            <v>624.41989999999998</v>
          </cell>
        </row>
        <row r="1545">
          <cell r="A1545" t="str">
            <v>001.17.15100</v>
          </cell>
          <cell r="B1545" t="str">
            <v>Fornecimento e instalação de poste de concreto duplo t 11 m / 300 kg</v>
          </cell>
          <cell r="C1545" t="str">
            <v>UN</v>
          </cell>
          <cell r="D1545">
            <v>523.85649999999998</v>
          </cell>
        </row>
        <row r="1546">
          <cell r="A1546" t="str">
            <v>001.17.15120</v>
          </cell>
          <cell r="B1546" t="str">
            <v>Fornecimento e instalação de poste de concreto duplo t 11 m / 600 kg</v>
          </cell>
          <cell r="C1546" t="str">
            <v>UN</v>
          </cell>
          <cell r="D1546">
            <v>677.75649999999996</v>
          </cell>
        </row>
        <row r="1547">
          <cell r="A1547" t="str">
            <v>001.17.15140</v>
          </cell>
          <cell r="B1547" t="str">
            <v>Fornecimento e instalação de poste de concreto duplo t 11 m / 800 kg</v>
          </cell>
          <cell r="C1547" t="str">
            <v>UN</v>
          </cell>
          <cell r="D1547">
            <v>836.65650000000005</v>
          </cell>
        </row>
        <row r="1548">
          <cell r="A1548" t="str">
            <v>001.17.15160</v>
          </cell>
          <cell r="B1548" t="str">
            <v>Fornecimento e instalação de poste de concreto duplo t 10 m / 600 kg</v>
          </cell>
          <cell r="C1548" t="str">
            <v>UN</v>
          </cell>
          <cell r="D1548">
            <v>527.65650000000005</v>
          </cell>
        </row>
        <row r="1549">
          <cell r="A1549" t="str">
            <v>001.17.15180</v>
          </cell>
          <cell r="B1549" t="str">
            <v>Para-raio cristal valve c/ centelhador e disparador classe 15 0kv</v>
          </cell>
          <cell r="C1549" t="str">
            <v>UN</v>
          </cell>
          <cell r="D1549">
            <v>121.3366</v>
          </cell>
        </row>
        <row r="1550">
          <cell r="A1550" t="str">
            <v>001.17.15200</v>
          </cell>
          <cell r="B1550" t="str">
            <v>Pára-raios cristal c/ centelhador e disparador classe 13,8 kv</v>
          </cell>
          <cell r="C1550" t="str">
            <v>UN</v>
          </cell>
          <cell r="D1550">
            <v>90.236599999999996</v>
          </cell>
        </row>
        <row r="1551">
          <cell r="A1551" t="str">
            <v>001.17.15220</v>
          </cell>
          <cell r="B1551" t="str">
            <v>Fornecimento e aplicação de pasta penetrox</v>
          </cell>
          <cell r="C1551" t="str">
            <v>KG</v>
          </cell>
          <cell r="D1551">
            <v>4</v>
          </cell>
        </row>
        <row r="1552">
          <cell r="A1552" t="str">
            <v>001.17.15240</v>
          </cell>
          <cell r="B1552" t="str">
            <v>Revisão em ponto de energia c/ reaperto e substituição de fita isolante</v>
          </cell>
          <cell r="C1552" t="str">
            <v>PT</v>
          </cell>
          <cell r="D1552">
            <v>4.4172000000000002</v>
          </cell>
        </row>
        <row r="1553">
          <cell r="A1553" t="str">
            <v>001.17.15260</v>
          </cell>
          <cell r="B1553" t="str">
            <v>Manutenção de aterramento de micro computadores</v>
          </cell>
          <cell r="C1553" t="str">
            <v>CJ</v>
          </cell>
          <cell r="D1553">
            <v>45.086399999999998</v>
          </cell>
        </row>
        <row r="1554">
          <cell r="A1554" t="str">
            <v>001.17.15280</v>
          </cell>
          <cell r="B1554" t="str">
            <v>Fornecimento e substituição de espelho (ou placa) p/ tomada e/ou interruptor 4""""x2""""</v>
          </cell>
          <cell r="C1554" t="str">
            <v>UN</v>
          </cell>
          <cell r="D1554">
            <v>1.575</v>
          </cell>
        </row>
        <row r="1555">
          <cell r="A1555" t="str">
            <v>001.17.15300</v>
          </cell>
          <cell r="B1555" t="str">
            <v>Fornecimento e substituição de espelho (ou placa) p/ tomada e/ou interruptor 4""""x4""""</v>
          </cell>
          <cell r="C1555" t="str">
            <v>UN</v>
          </cell>
          <cell r="D1555">
            <v>2.9049999999999998</v>
          </cell>
        </row>
        <row r="1556">
          <cell r="A1556" t="str">
            <v>001.17.15320</v>
          </cell>
          <cell r="B1556" t="str">
            <v>Fornecimento e substituição de tomada simples universal com espelho</v>
          </cell>
          <cell r="C1556" t="str">
            <v>UN</v>
          </cell>
          <cell r="D1556">
            <v>6.0086000000000004</v>
          </cell>
        </row>
        <row r="1557">
          <cell r="A1557" t="str">
            <v>001.17.15340</v>
          </cell>
          <cell r="B1557" t="str">
            <v>Fornecimento e substituição de interruptor c/ uma tecla simples c/ espelho</v>
          </cell>
          <cell r="C1557" t="str">
            <v>UN</v>
          </cell>
          <cell r="D1557">
            <v>6.4085999999999999</v>
          </cell>
        </row>
        <row r="1558">
          <cell r="A1558" t="str">
            <v>001.17.15360</v>
          </cell>
          <cell r="B1558" t="str">
            <v>Fornecimento e substituição de interruptor c/ duas teclas simples c/ espelho</v>
          </cell>
          <cell r="C1558" t="str">
            <v>UN</v>
          </cell>
          <cell r="D1558">
            <v>7.8613</v>
          </cell>
        </row>
        <row r="1559">
          <cell r="A1559" t="str">
            <v>001.17.15380</v>
          </cell>
          <cell r="B1559" t="str">
            <v>Forencimento e substituição de interruptor c/ tres teclas simples c/ espelho</v>
          </cell>
          <cell r="C1559" t="str">
            <v>UN</v>
          </cell>
          <cell r="D1559">
            <v>13.935700000000001</v>
          </cell>
        </row>
        <row r="1560">
          <cell r="A1560" t="str">
            <v>001.17.15400</v>
          </cell>
          <cell r="B1560" t="str">
            <v>Fornecimento e substituição de interruptor c/ uma tecla paralela e espelho</v>
          </cell>
          <cell r="C1560" t="str">
            <v>UN</v>
          </cell>
          <cell r="D1560">
            <v>13.676600000000001</v>
          </cell>
        </row>
        <row r="1561">
          <cell r="A1561" t="str">
            <v>001.17.15420</v>
          </cell>
          <cell r="B1561" t="str">
            <v>Fornecimento e substituição de reator simples a.f.p./p.r. - 1x20 w</v>
          </cell>
          <cell r="C1561" t="str">
            <v>UN</v>
          </cell>
          <cell r="D1561">
            <v>19.089300000000001</v>
          </cell>
        </row>
        <row r="1562">
          <cell r="A1562" t="str">
            <v>001.17.15440</v>
          </cell>
          <cell r="B1562" t="str">
            <v>Fornecimento e substituição de reator simples a.f.p./p.r. - 1x40 w</v>
          </cell>
          <cell r="C1562" t="str">
            <v>UN</v>
          </cell>
          <cell r="D1562">
            <v>42.519300000000001</v>
          </cell>
        </row>
        <row r="1563">
          <cell r="A1563" t="str">
            <v>001.17.15460</v>
          </cell>
          <cell r="B1563" t="str">
            <v>Fornecimento e substituição de reator duplo a.f.p./p.r. - 2x20 w</v>
          </cell>
          <cell r="C1563" t="str">
            <v>UN</v>
          </cell>
          <cell r="D1563">
            <v>27.742999999999999</v>
          </cell>
        </row>
        <row r="1564">
          <cell r="A1564" t="str">
            <v>001.17.15480</v>
          </cell>
          <cell r="B1564" t="str">
            <v>Fornecimento e substituição de reator duplo a.f.p./p.r. - 2x40 w</v>
          </cell>
          <cell r="C1564" t="str">
            <v>UN</v>
          </cell>
          <cell r="D1564">
            <v>40.893000000000001</v>
          </cell>
        </row>
        <row r="1565">
          <cell r="A1565" t="str">
            <v>001.17.15500</v>
          </cell>
          <cell r="B1565" t="str">
            <v>Fornecimento e substituição de lâmpada incandescente de 60 w</v>
          </cell>
          <cell r="C1565" t="str">
            <v>UN</v>
          </cell>
          <cell r="D1565">
            <v>2.0036999999999998</v>
          </cell>
        </row>
        <row r="1566">
          <cell r="A1566" t="str">
            <v>001.17.15520</v>
          </cell>
          <cell r="B1566" t="str">
            <v>Fornecimento e substituição de lâmpada incandescente de 100 w</v>
          </cell>
          <cell r="C1566" t="str">
            <v>UN</v>
          </cell>
          <cell r="D1566">
            <v>2.3237000000000001</v>
          </cell>
        </row>
        <row r="1567">
          <cell r="A1567" t="str">
            <v>001.17.15540</v>
          </cell>
          <cell r="B1567" t="str">
            <v>Fornecimento e substituição de lâmpada fluorescente de 20 w</v>
          </cell>
          <cell r="C1567" t="str">
            <v>UN</v>
          </cell>
          <cell r="D1567">
            <v>4.4036999999999997</v>
          </cell>
        </row>
        <row r="1568">
          <cell r="A1568" t="str">
            <v>001.17.15560</v>
          </cell>
          <cell r="B1568" t="str">
            <v>Fornecimento e substituição de lâmpada fluorescente de 40 w</v>
          </cell>
          <cell r="C1568" t="str">
            <v>UN</v>
          </cell>
          <cell r="D1568">
            <v>4.4036999999999997</v>
          </cell>
        </row>
        <row r="1569">
          <cell r="A1569" t="str">
            <v>001.17.15580</v>
          </cell>
          <cell r="B1569" t="str">
            <v>Fornecimento e substituição de disjuntor monopolar de 15 a</v>
          </cell>
          <cell r="C1569" t="str">
            <v>UN</v>
          </cell>
          <cell r="D1569">
            <v>8.6944999999999997</v>
          </cell>
        </row>
        <row r="1570">
          <cell r="A1570" t="str">
            <v>001.17.15600</v>
          </cell>
          <cell r="B1570" t="str">
            <v>Fornecimento e substituição de disjuntor monopolar de 20 a</v>
          </cell>
          <cell r="C1570" t="str">
            <v>UN</v>
          </cell>
          <cell r="D1570">
            <v>8.6944999999999997</v>
          </cell>
        </row>
        <row r="1571">
          <cell r="A1571" t="str">
            <v>001.17.15620</v>
          </cell>
          <cell r="B1571" t="str">
            <v>Fornecimento e substituição de disjuntor monopolar de 30 a</v>
          </cell>
          <cell r="C1571" t="str">
            <v>UN</v>
          </cell>
          <cell r="D1571">
            <v>8.6944999999999997</v>
          </cell>
        </row>
        <row r="1572">
          <cell r="A1572" t="str">
            <v>001.17.15640</v>
          </cell>
          <cell r="B1572" t="str">
            <v>Fornecimento e substituição de disjuntor monopolar de 40 a</v>
          </cell>
          <cell r="C1572" t="str">
            <v>UN</v>
          </cell>
          <cell r="D1572">
            <v>10.5945</v>
          </cell>
        </row>
        <row r="1573">
          <cell r="A1573" t="str">
            <v>001.17.15660</v>
          </cell>
          <cell r="B1573" t="str">
            <v>Fornecimento e substituição de disjuntor monopolar de 50 a</v>
          </cell>
          <cell r="C1573" t="str">
            <v>UN</v>
          </cell>
          <cell r="D1573">
            <v>10.5945</v>
          </cell>
        </row>
        <row r="1574">
          <cell r="A1574" t="str">
            <v>001.17.15680</v>
          </cell>
          <cell r="B1574" t="str">
            <v>Fornecimento e substituição de disjuntor bipolar de 15 a</v>
          </cell>
          <cell r="C1574" t="str">
            <v>UN</v>
          </cell>
          <cell r="D1574">
            <v>34.939300000000003</v>
          </cell>
        </row>
        <row r="1575">
          <cell r="A1575" t="str">
            <v>001.17.15700</v>
          </cell>
          <cell r="B1575" t="str">
            <v>Fornecimento e substituição de disjuntor bipolar de 20 a</v>
          </cell>
          <cell r="C1575" t="str">
            <v>UN</v>
          </cell>
          <cell r="D1575">
            <v>34.939300000000003</v>
          </cell>
        </row>
        <row r="1576">
          <cell r="A1576" t="str">
            <v>001.17.15720</v>
          </cell>
          <cell r="B1576" t="str">
            <v>Fornecimento e substituição de disjuntor bipolar de 30 a</v>
          </cell>
          <cell r="C1576" t="str">
            <v>UN</v>
          </cell>
          <cell r="D1576">
            <v>34.939300000000003</v>
          </cell>
        </row>
        <row r="1577">
          <cell r="A1577" t="str">
            <v>001.17.15740</v>
          </cell>
          <cell r="B1577" t="str">
            <v>Fornecimento e substituição de disjuntor bipolar de 40 a</v>
          </cell>
          <cell r="C1577" t="str">
            <v>UN</v>
          </cell>
          <cell r="D1577">
            <v>34.939300000000003</v>
          </cell>
        </row>
        <row r="1578">
          <cell r="A1578" t="str">
            <v>001.17.15760</v>
          </cell>
          <cell r="B1578" t="str">
            <v>Fornecimento e substituição de disjuntor bipolar de 50 a</v>
          </cell>
          <cell r="C1578" t="str">
            <v>UN</v>
          </cell>
          <cell r="D1578">
            <v>34.939300000000003</v>
          </cell>
        </row>
        <row r="1579">
          <cell r="A1579" t="str">
            <v>001.17.15780</v>
          </cell>
          <cell r="B1579" t="str">
            <v>Fornecimento e substituição de disjuntor tripolar de 15 a</v>
          </cell>
          <cell r="C1579" t="str">
            <v>UN</v>
          </cell>
          <cell r="D1579">
            <v>36.660299999999999</v>
          </cell>
        </row>
        <row r="1580">
          <cell r="A1580" t="str">
            <v>001.17.15800</v>
          </cell>
          <cell r="B1580" t="str">
            <v>Fornecimento e substituição de disjuntor tripolar de 20 a</v>
          </cell>
          <cell r="C1580" t="str">
            <v>UN</v>
          </cell>
          <cell r="D1580">
            <v>36.660299999999999</v>
          </cell>
        </row>
        <row r="1581">
          <cell r="A1581" t="str">
            <v>001.17.15820</v>
          </cell>
          <cell r="B1581" t="str">
            <v>Fornecimento e substituição de disjuntor tripolar de 30 a</v>
          </cell>
          <cell r="C1581" t="str">
            <v>UN</v>
          </cell>
          <cell r="D1581">
            <v>35.636600000000001</v>
          </cell>
        </row>
        <row r="1582">
          <cell r="A1582" t="str">
            <v>001.17.15840</v>
          </cell>
          <cell r="B1582" t="str">
            <v>Fornecimento e substituição de disjuntor tripolar de 40 a</v>
          </cell>
          <cell r="C1582" t="str">
            <v>UN</v>
          </cell>
          <cell r="D1582">
            <v>36.660299999999999</v>
          </cell>
        </row>
        <row r="1583">
          <cell r="A1583" t="str">
            <v>001.17.15860</v>
          </cell>
          <cell r="B1583" t="str">
            <v>Fornecimento e substituição de disjuntor tripolar de 50 a</v>
          </cell>
          <cell r="C1583" t="str">
            <v>UN</v>
          </cell>
          <cell r="D1583">
            <v>36.660299999999999</v>
          </cell>
        </row>
        <row r="1584">
          <cell r="A1584" t="str">
            <v>001.17.15880</v>
          </cell>
          <cell r="B1584" t="str">
            <v>Fornecimento e substituição de disjuntor tripolar de 70 a</v>
          </cell>
          <cell r="C1584" t="str">
            <v>UN</v>
          </cell>
          <cell r="D1584">
            <v>44.760300000000001</v>
          </cell>
        </row>
        <row r="1585">
          <cell r="A1585" t="str">
            <v>001.17.15900</v>
          </cell>
          <cell r="B1585" t="str">
            <v>Fornecimento e substituição de disjuntor tripolar de 90 a</v>
          </cell>
          <cell r="C1585" t="str">
            <v>UN</v>
          </cell>
          <cell r="D1585">
            <v>44.760300000000001</v>
          </cell>
        </row>
        <row r="1586">
          <cell r="A1586" t="str">
            <v>001.17.15920</v>
          </cell>
          <cell r="B1586" t="str">
            <v>Fornecimento e substituição de disjuntor tripolar de 100 a</v>
          </cell>
          <cell r="C1586" t="str">
            <v>UN</v>
          </cell>
          <cell r="D1586">
            <v>44.760300000000001</v>
          </cell>
        </row>
        <row r="1587">
          <cell r="A1587" t="str">
            <v>001.18</v>
          </cell>
          <cell r="B1587" t="str">
            <v>INSTALAÇÕES HIDRO-SANITÁRIAS E INCÊNDIO</v>
          </cell>
          <cell r="D1587">
            <v>93490.968800000002</v>
          </cell>
        </row>
        <row r="1588">
          <cell r="A1588" t="str">
            <v>001.18.00020</v>
          </cell>
          <cell r="B1588" t="str">
            <v>Abertura e enchimento de rasgos na alvenaria para passagem de canalização diâmetro 1/2 à 1 pol</v>
          </cell>
          <cell r="C1588" t="str">
            <v>ML</v>
          </cell>
          <cell r="D1588">
            <v>2.9782999999999999</v>
          </cell>
        </row>
        <row r="1589">
          <cell r="A1589" t="str">
            <v>001.18.00040</v>
          </cell>
          <cell r="B1589" t="str">
            <v>Abertura e enchimento de rasgos na alvenaria para passagem de canalização diâmetro 1 1/4 à 2 pol</v>
          </cell>
          <cell r="C1589" t="str">
            <v>ML</v>
          </cell>
          <cell r="D1589">
            <v>4.4509999999999996</v>
          </cell>
        </row>
        <row r="1590">
          <cell r="A1590" t="str">
            <v>001.18.00060</v>
          </cell>
          <cell r="B1590" t="str">
            <v>Abertura e enchimento de rasgos na alvenaria para passagem de canalização diâmetro 2.5 à 4 pol</v>
          </cell>
          <cell r="C1590" t="str">
            <v>ML</v>
          </cell>
          <cell r="D1590">
            <v>6.6715999999999998</v>
          </cell>
        </row>
        <row r="1591">
          <cell r="A1591" t="str">
            <v>001.18.00080</v>
          </cell>
          <cell r="B1591" t="str">
            <v>Abertura e enchimento de rasgos no concreto para passagem de canalização diâmetro de 1/2 à 1 pol</v>
          </cell>
          <cell r="C1591" t="str">
            <v>ML</v>
          </cell>
          <cell r="D1591">
            <v>5.7521000000000004</v>
          </cell>
        </row>
        <row r="1592">
          <cell r="A1592" t="str">
            <v>001.18.00100</v>
          </cell>
          <cell r="B1592" t="str">
            <v>Abertura e enchimento de rasgos no concreto para passagem de canalização diâmetro 1 1/4 à 2 pol</v>
          </cell>
          <cell r="C1592" t="str">
            <v>ML</v>
          </cell>
          <cell r="D1592">
            <v>8.6152999999999995</v>
          </cell>
        </row>
        <row r="1593">
          <cell r="A1593" t="str">
            <v>001.18.00120</v>
          </cell>
          <cell r="B1593" t="str">
            <v>Abertura e enchimento de rasgos no concreto para passagem de canalização diâmetro 2 1/2 à 4 pol</v>
          </cell>
          <cell r="C1593" t="str">
            <v>ML</v>
          </cell>
          <cell r="D1593">
            <v>13.463800000000001</v>
          </cell>
        </row>
        <row r="1594">
          <cell r="A1594" t="str">
            <v>001.18.00140</v>
          </cell>
          <cell r="B1594" t="str">
            <v>Fornecimento e instalação de entrada padrão de água através de cavalete completo em tubo de fºgº, padrão sanemat - 3/4""""""""</v>
          </cell>
          <cell r="C1594" t="str">
            <v>UN</v>
          </cell>
          <cell r="D1594">
            <v>34.5366</v>
          </cell>
        </row>
        <row r="1595">
          <cell r="A1595" t="str">
            <v>001.18.00160</v>
          </cell>
          <cell r="B1595" t="str">
            <v>Execução de caixa p/abrigar torneira ou registro conf.detalhe n.20 do dop</v>
          </cell>
          <cell r="C1595" t="str">
            <v>CJ</v>
          </cell>
          <cell r="D1595">
            <v>113.4735</v>
          </cell>
        </row>
        <row r="1596">
          <cell r="A1596" t="str">
            <v>001.18.00180</v>
          </cell>
          <cell r="B1596" t="str">
            <v>Fornecimento e colocação de caixa de água de pvc, incl tampa de 1000 litros</v>
          </cell>
          <cell r="C1596" t="str">
            <v>UN</v>
          </cell>
          <cell r="D1596">
            <v>238.58330000000001</v>
          </cell>
        </row>
        <row r="1597">
          <cell r="A1597" t="str">
            <v>001.18.00200</v>
          </cell>
          <cell r="B1597" t="str">
            <v>Fornecimento e colocação de caixa de água de pvc, incl tampa de 500 litros</v>
          </cell>
          <cell r="C1597" t="str">
            <v>UN</v>
          </cell>
          <cell r="D1597">
            <v>141.8151</v>
          </cell>
        </row>
        <row r="1598">
          <cell r="A1598" t="str">
            <v>001.18.00220</v>
          </cell>
          <cell r="B1598" t="str">
            <v>Fornecimento e colocação de caixa de água de pvc, incl tampa de 310 litros</v>
          </cell>
          <cell r="C1598" t="str">
            <v>UN</v>
          </cell>
          <cell r="D1598">
            <v>138.744</v>
          </cell>
        </row>
        <row r="1599">
          <cell r="A1599" t="str">
            <v>001.18.00240</v>
          </cell>
          <cell r="B1599" t="str">
            <v>Fornecimento e colocação de caixa de água de pvc, incl tampa de 100 litros</v>
          </cell>
          <cell r="C1599" t="str">
            <v>UN</v>
          </cell>
          <cell r="D1599">
            <v>136.69659999999999</v>
          </cell>
        </row>
        <row r="1600">
          <cell r="A1600" t="str">
            <v>001.18.00260</v>
          </cell>
          <cell r="B1600" t="str">
            <v>Fornecimento e  instalação de caixa de água metálica tipo taça com altura total de 6.00 m inclusive pintura (interna e externa)  base de fixação e instalação, de 5.000 litros</v>
          </cell>
          <cell r="C1600" t="str">
            <v>UN</v>
          </cell>
          <cell r="D1600">
            <v>9800</v>
          </cell>
        </row>
        <row r="1601">
          <cell r="A1601" t="str">
            <v>001.18.00280</v>
          </cell>
          <cell r="B1601" t="str">
            <v>Fornecimento e instalação de bóia interna tipo (são paulo) p/ caixa de água  amarelo bruto n.1350 marca deca 2 pol</v>
          </cell>
          <cell r="C1601" t="str">
            <v>UN</v>
          </cell>
          <cell r="D1601">
            <v>62.978200000000001</v>
          </cell>
        </row>
        <row r="1602">
          <cell r="A1602" t="str">
            <v>001.18.00300</v>
          </cell>
          <cell r="B1602" t="str">
            <v>Fornecimento e instalação de bóia interna tipo (são paulo) p/ caixa de água  amarelo bruto n.1350 marca deca 1 1/2 pol</v>
          </cell>
          <cell r="C1602" t="str">
            <v>UN</v>
          </cell>
          <cell r="D1602">
            <v>52.971600000000002</v>
          </cell>
        </row>
        <row r="1603">
          <cell r="A1603" t="str">
            <v>001.18.00320</v>
          </cell>
          <cell r="B1603" t="str">
            <v>Fornecimento e instalação de bóia interna tipo (são paulo) p/ caixa de água  amarelo bruto n.1350 marca deca 1 1/4 pol</v>
          </cell>
          <cell r="C1603" t="str">
            <v>UN</v>
          </cell>
          <cell r="D1603">
            <v>42.104500000000002</v>
          </cell>
        </row>
        <row r="1604">
          <cell r="A1604" t="str">
            <v>001.18.00340</v>
          </cell>
          <cell r="B1604" t="str">
            <v>Fornecimento e instalação de bóia interna tipo (são paulo) p/ caixa de água  amarelo bruto n.1350 marca deca 1 pol</v>
          </cell>
          <cell r="C1604" t="str">
            <v>UN</v>
          </cell>
          <cell r="D1604">
            <v>30.848400000000002</v>
          </cell>
        </row>
        <row r="1605">
          <cell r="A1605" t="str">
            <v>001.18.00360</v>
          </cell>
          <cell r="B1605" t="str">
            <v>Fornecimento e instalação de bóia interna tipo (são paulo) p/ caixa de água  amarelo bruto n.1350 marca deca 3/4 pol</v>
          </cell>
          <cell r="C1605" t="str">
            <v>UN</v>
          </cell>
          <cell r="D1605">
            <v>24.903700000000001</v>
          </cell>
        </row>
        <row r="1606">
          <cell r="A1606" t="str">
            <v>001.18.00380</v>
          </cell>
          <cell r="B1606" t="str">
            <v>Fornecimento e instalação de bóia interna tipo (são paulo) p/ caixa de água  amarelo bruto n.1350 marca deca 1/2 pol</v>
          </cell>
          <cell r="C1606" t="str">
            <v>UN</v>
          </cell>
          <cell r="D1606">
            <v>22.883700000000001</v>
          </cell>
        </row>
        <row r="1607">
          <cell r="A1607" t="str">
            <v>001.18.00400</v>
          </cell>
          <cell r="B1607" t="str">
            <v>Fornecimento e instalação de torneira bóia p/ caixa de água em pvc marca cipla 1 pol</v>
          </cell>
          <cell r="C1607" t="str">
            <v>UN</v>
          </cell>
          <cell r="D1607">
            <v>11.4284</v>
          </cell>
        </row>
        <row r="1608">
          <cell r="A1608" t="str">
            <v>001.18.00420</v>
          </cell>
          <cell r="B1608" t="str">
            <v>Fornecimento e instalação de torneira bóia p/ caixa de água em pvc marca cipla 3/4 pol</v>
          </cell>
          <cell r="C1608" t="str">
            <v>UN</v>
          </cell>
          <cell r="D1608">
            <v>10.733700000000001</v>
          </cell>
        </row>
        <row r="1609">
          <cell r="A1609" t="str">
            <v>001.18.00440</v>
          </cell>
          <cell r="B1609" t="str">
            <v>Fornecimento e instalação de torneira bóia p/ caixa de água em pvc marca cipla 1/2 pol</v>
          </cell>
          <cell r="C1609" t="str">
            <v>UN</v>
          </cell>
          <cell r="D1609">
            <v>10.733700000000001</v>
          </cell>
        </row>
        <row r="1610">
          <cell r="A1610" t="str">
            <v>001.18.00460</v>
          </cell>
          <cell r="B1610" t="str">
            <v>Tubo de pvc rígido soldável marrom em barra de 6 m diâmetro 110mm (4) pol</v>
          </cell>
          <cell r="C1610" t="str">
            <v>M</v>
          </cell>
          <cell r="D1610">
            <v>31.852799999999998</v>
          </cell>
        </row>
        <row r="1611">
          <cell r="A1611" t="str">
            <v>001.18.00480</v>
          </cell>
          <cell r="B1611" t="str">
            <v>Tubo de pvc rígido soldável marrom em barra de 6 m diâmetro 85mm (3) pol</v>
          </cell>
          <cell r="C1611" t="str">
            <v>M</v>
          </cell>
          <cell r="D1611">
            <v>27.000699999999998</v>
          </cell>
        </row>
        <row r="1612">
          <cell r="A1612" t="str">
            <v>001.18.00500</v>
          </cell>
          <cell r="B1612" t="str">
            <v>Tubo de pvc rígido soldável marrom em barra de 6 m diâmetro 75mm (2.5) pol</v>
          </cell>
          <cell r="C1612" t="str">
            <v>M</v>
          </cell>
          <cell r="D1612">
            <v>15.045500000000001</v>
          </cell>
        </row>
        <row r="1613">
          <cell r="A1613" t="str">
            <v>001.18.00520</v>
          </cell>
          <cell r="B1613" t="str">
            <v>Tubo de pvc rígido soldável marrom em barra de 6 m diâmetro 60mm (2) pl</v>
          </cell>
          <cell r="C1613" t="str">
            <v>M</v>
          </cell>
          <cell r="D1613">
            <v>10.137499999999999</v>
          </cell>
        </row>
        <row r="1614">
          <cell r="A1614" t="str">
            <v>001.18.00540</v>
          </cell>
          <cell r="B1614" t="str">
            <v>Tubo de pvc rígido soldável marrom em barra de 6 m diâmetro 50mm (1.5) pol</v>
          </cell>
          <cell r="C1614" t="str">
            <v>M</v>
          </cell>
          <cell r="D1614">
            <v>6.3810000000000002</v>
          </cell>
        </row>
        <row r="1615">
          <cell r="A1615" t="str">
            <v>001.18.00560</v>
          </cell>
          <cell r="B1615" t="str">
            <v>Tubo de pvc rígido soldável marrom em barra de 6 m diâmetro 40mm (1.1/4) pol</v>
          </cell>
          <cell r="C1615" t="str">
            <v>M</v>
          </cell>
          <cell r="D1615">
            <v>7.0473999999999997</v>
          </cell>
        </row>
        <row r="1616">
          <cell r="A1616" t="str">
            <v>001.18.00580</v>
          </cell>
          <cell r="B1616" t="str">
            <v>Tubo de pvc rígido soldável marrom em barra de 6 m diâmetro 32mm (1) pol</v>
          </cell>
          <cell r="C1616" t="str">
            <v>M</v>
          </cell>
          <cell r="D1616">
            <v>5.3955000000000002</v>
          </cell>
        </row>
        <row r="1617">
          <cell r="A1617" t="str">
            <v>001.18.00600</v>
          </cell>
          <cell r="B1617" t="str">
            <v>Tubo de pvc rígido sodável marrom em barra de 6 m diâmetro 25mm (3/4) pol</v>
          </cell>
          <cell r="C1617" t="str">
            <v>M</v>
          </cell>
          <cell r="D1617">
            <v>2.2833000000000001</v>
          </cell>
        </row>
        <row r="1618">
          <cell r="A1618" t="str">
            <v>001.18.00620</v>
          </cell>
          <cell r="B1618" t="str">
            <v>Tubo de pvc rígido soldável marrom em barra de 6 m diâmetro 20mm (1/2) pol</v>
          </cell>
          <cell r="C1618" t="str">
            <v>M</v>
          </cell>
          <cell r="D1618">
            <v>2.0569000000000002</v>
          </cell>
        </row>
        <row r="1619">
          <cell r="A1619" t="str">
            <v>001.18.00640</v>
          </cell>
          <cell r="B1619" t="str">
            <v>Curva de 90º de pvc rígido para tubo soldável 110mm ( 4 pol )</v>
          </cell>
          <cell r="C1619" t="str">
            <v>UN</v>
          </cell>
          <cell r="D1619">
            <v>32.911099999999998</v>
          </cell>
        </row>
        <row r="1620">
          <cell r="A1620" t="str">
            <v>001.18.00660</v>
          </cell>
          <cell r="B1620" t="str">
            <v>Curva de 90º de pvc rígido para tubo soldável 85mm ( 3 pol )</v>
          </cell>
          <cell r="C1620" t="str">
            <v>UN</v>
          </cell>
          <cell r="D1620">
            <v>16.596800000000002</v>
          </cell>
        </row>
        <row r="1621">
          <cell r="A1621" t="str">
            <v>001.18.00680</v>
          </cell>
          <cell r="B1621" t="str">
            <v>Curva de 90º de pvc rígido para tubo soldável 75mm (21/2 pol)</v>
          </cell>
          <cell r="C1621" t="str">
            <v>UN</v>
          </cell>
          <cell r="D1621">
            <v>17.026800000000001</v>
          </cell>
        </row>
        <row r="1622">
          <cell r="A1622" t="str">
            <v>001.18.00700</v>
          </cell>
          <cell r="B1622" t="str">
            <v>Curva de 90º de pvc rígido para tubo soldável 60mm (2 pol)</v>
          </cell>
          <cell r="C1622" t="str">
            <v>UN</v>
          </cell>
          <cell r="D1622">
            <v>14.2727</v>
          </cell>
        </row>
        <row r="1623">
          <cell r="A1623" t="str">
            <v>001.18.00720</v>
          </cell>
          <cell r="B1623" t="str">
            <v>Curva de 90º de pvc rígido para tubo soldável 50mm (1 1/2 pol)</v>
          </cell>
          <cell r="C1623" t="str">
            <v>UN</v>
          </cell>
          <cell r="D1623">
            <v>7.2327000000000004</v>
          </cell>
        </row>
        <row r="1624">
          <cell r="A1624" t="str">
            <v>001.18.00740</v>
          </cell>
          <cell r="B1624" t="str">
            <v>Curva de 90º de pvc rígido para tubo soldável 40mm (1 1/4 pol)</v>
          </cell>
          <cell r="C1624" t="str">
            <v>UN</v>
          </cell>
          <cell r="D1624">
            <v>6.2226999999999997</v>
          </cell>
        </row>
        <row r="1625">
          <cell r="A1625" t="str">
            <v>001.18.00760</v>
          </cell>
          <cell r="B1625" t="str">
            <v>Curva de 90º de pvc rígido para tubo soldável 32mm (1 pol)</v>
          </cell>
          <cell r="C1625" t="str">
            <v>UN</v>
          </cell>
          <cell r="D1625">
            <v>6.4326999999999996</v>
          </cell>
        </row>
        <row r="1626">
          <cell r="A1626" t="str">
            <v>001.18.00780</v>
          </cell>
          <cell r="B1626" t="str">
            <v>Curva de 90º de pvc rígido para tubo soldável 25mm (3/4 pol)</v>
          </cell>
          <cell r="C1626" t="str">
            <v>UN</v>
          </cell>
          <cell r="D1626">
            <v>3.9483999999999999</v>
          </cell>
        </row>
        <row r="1627">
          <cell r="A1627" t="str">
            <v>001.18.00800</v>
          </cell>
          <cell r="B1627" t="str">
            <v>Curva de 90º de pvc rígido para tubo soldável 20mm (1/2 pol)</v>
          </cell>
          <cell r="C1627" t="str">
            <v>UN</v>
          </cell>
          <cell r="D1627">
            <v>3.1084000000000001</v>
          </cell>
        </row>
        <row r="1628">
          <cell r="A1628" t="str">
            <v>001.18.00820</v>
          </cell>
          <cell r="B1628" t="str">
            <v>Curva de 45º de pvc rígido para tubo soldável 110mm ( 4 pol )</v>
          </cell>
          <cell r="C1628" t="str">
            <v>UN</v>
          </cell>
          <cell r="D1628">
            <v>28.441099999999999</v>
          </cell>
        </row>
        <row r="1629">
          <cell r="A1629" t="str">
            <v>001.18.00840</v>
          </cell>
          <cell r="B1629" t="str">
            <v>Curva de 45º de pvc rígido para tubo soldável 85mm ( 3 pol )</v>
          </cell>
          <cell r="C1629" t="str">
            <v>UN</v>
          </cell>
          <cell r="D1629">
            <v>13.2468</v>
          </cell>
        </row>
        <row r="1630">
          <cell r="A1630" t="str">
            <v>001.18.00860</v>
          </cell>
          <cell r="B1630" t="str">
            <v>Curva de 45º de pvc rígido para tubo soldável 75mm ( 2 1/2 pol )</v>
          </cell>
          <cell r="C1630" t="str">
            <v>UN</v>
          </cell>
          <cell r="D1630">
            <v>9.6468000000000007</v>
          </cell>
        </row>
        <row r="1631">
          <cell r="A1631" t="str">
            <v>001.18.00880</v>
          </cell>
          <cell r="B1631" t="str">
            <v>Curva de 45º de pvc rígido para tubo soldável 60mm ( 2  pol )</v>
          </cell>
          <cell r="C1631" t="str">
            <v>UN</v>
          </cell>
          <cell r="D1631">
            <v>5.8327</v>
          </cell>
        </row>
        <row r="1632">
          <cell r="A1632" t="str">
            <v>001.18.00900</v>
          </cell>
          <cell r="B1632" t="str">
            <v>Curva de 45º de pvc rígido para tubo soldável 50mm ( 1 1/2  pol )</v>
          </cell>
          <cell r="C1632" t="str">
            <v>UN</v>
          </cell>
          <cell r="D1632">
            <v>4.2226999999999997</v>
          </cell>
        </row>
        <row r="1633">
          <cell r="A1633" t="str">
            <v>001.18.00920</v>
          </cell>
          <cell r="B1633" t="str">
            <v>Curva de 45º de pvc rígido para tubo soldável 50mm ( 1 1/4  pol )</v>
          </cell>
          <cell r="C1633" t="str">
            <v>UN</v>
          </cell>
          <cell r="D1633">
            <v>3.0026999999999999</v>
          </cell>
        </row>
        <row r="1634">
          <cell r="A1634" t="str">
            <v>001.18.00940</v>
          </cell>
          <cell r="B1634" t="str">
            <v>Curva de 45º de pvc rígido para tubo soldável 32mm ( 1  pol )</v>
          </cell>
          <cell r="C1634" t="str">
            <v>UN</v>
          </cell>
          <cell r="D1634">
            <v>1.8384</v>
          </cell>
        </row>
        <row r="1635">
          <cell r="A1635" t="str">
            <v>001.18.00960</v>
          </cell>
          <cell r="B1635" t="str">
            <v>Curva de 45º de pvc rígido para tubo soldável 25mm ( 3/4  pol )</v>
          </cell>
          <cell r="C1635" t="str">
            <v>UN</v>
          </cell>
          <cell r="D1635">
            <v>1.5684</v>
          </cell>
        </row>
        <row r="1636">
          <cell r="A1636" t="str">
            <v>001.18.00980</v>
          </cell>
          <cell r="B1636" t="str">
            <v>Curva de 45º de pvc rígido para tubo soldável 20mm ( 1/2  pol )</v>
          </cell>
          <cell r="C1636" t="str">
            <v>UN</v>
          </cell>
          <cell r="D1636">
            <v>1.7234</v>
          </cell>
        </row>
        <row r="1637">
          <cell r="A1637" t="str">
            <v>001.18.01000</v>
          </cell>
          <cell r="B1637" t="str">
            <v>Luva de pvc rígido para tubo soldável 110mm ( 4 pol )</v>
          </cell>
          <cell r="C1637" t="str">
            <v>UN</v>
          </cell>
          <cell r="D1637">
            <v>25.4011</v>
          </cell>
        </row>
        <row r="1638">
          <cell r="A1638" t="str">
            <v>001.18.01020</v>
          </cell>
          <cell r="B1638" t="str">
            <v>Luva de pvc rígido para tubo soldável 85mm ( 3 pol )</v>
          </cell>
          <cell r="C1638" t="str">
            <v>UN</v>
          </cell>
          <cell r="D1638">
            <v>21.046800000000001</v>
          </cell>
        </row>
        <row r="1639">
          <cell r="A1639" t="str">
            <v>001.18.01040</v>
          </cell>
          <cell r="B1639" t="str">
            <v>Luva de pvc rígido para tubo soldável 75mm ( 2 1/2 pol )</v>
          </cell>
          <cell r="C1639" t="str">
            <v>UN</v>
          </cell>
          <cell r="D1639">
            <v>14.4468</v>
          </cell>
        </row>
        <row r="1640">
          <cell r="A1640" t="str">
            <v>001.18.01060</v>
          </cell>
          <cell r="B1640" t="str">
            <v>Luva de pvc rígido para tubo soldável 60mm ( 2 pol )</v>
          </cell>
          <cell r="C1640" t="str">
            <v>UN</v>
          </cell>
          <cell r="D1640">
            <v>2.4127000000000001</v>
          </cell>
        </row>
        <row r="1641">
          <cell r="A1641" t="str">
            <v>001.18.01080</v>
          </cell>
          <cell r="B1641" t="str">
            <v>Luva de pvc rígido para tubo soldável 50mm ( 1 1/2 pol )</v>
          </cell>
          <cell r="C1641" t="str">
            <v>UN</v>
          </cell>
          <cell r="D1641">
            <v>3.6526999999999998</v>
          </cell>
        </row>
        <row r="1642">
          <cell r="A1642" t="str">
            <v>001.18.01100</v>
          </cell>
          <cell r="B1642" t="str">
            <v>Luva de pvc rígido para tubo soldável 40mm ( 1 1/4pol )</v>
          </cell>
          <cell r="C1642" t="str">
            <v>UN</v>
          </cell>
          <cell r="D1642">
            <v>3.3027000000000002</v>
          </cell>
        </row>
        <row r="1643">
          <cell r="A1643" t="str">
            <v>001.18.01120</v>
          </cell>
          <cell r="B1643" t="str">
            <v>Luva de pvc rígido para tubo soldável 32mm ( 1 pol )</v>
          </cell>
          <cell r="C1643" t="str">
            <v>UN</v>
          </cell>
          <cell r="D1643">
            <v>1.8884000000000001</v>
          </cell>
        </row>
        <row r="1644">
          <cell r="A1644" t="str">
            <v>001.18.01140</v>
          </cell>
          <cell r="B1644" t="str">
            <v>Luva de pvc rígido para tubo soldável 25mm ( 3/4 pol )</v>
          </cell>
          <cell r="C1644" t="str">
            <v>UN</v>
          </cell>
          <cell r="D1644">
            <v>1.5284</v>
          </cell>
        </row>
        <row r="1645">
          <cell r="A1645" t="str">
            <v>001.18.01160</v>
          </cell>
          <cell r="B1645" t="str">
            <v>Luva de pvc rígido para tubo soldável 20mm ( 1/2 pol )</v>
          </cell>
          <cell r="C1645" t="str">
            <v>UN</v>
          </cell>
          <cell r="D1645">
            <v>1.5184</v>
          </cell>
        </row>
        <row r="1646">
          <cell r="A1646" t="str">
            <v>001.18.01180</v>
          </cell>
          <cell r="B1646" t="str">
            <v>Cotovelo de pvc rígido para tubo soldável 110 mm (4 pol)</v>
          </cell>
          <cell r="C1646" t="str">
            <v>UN</v>
          </cell>
          <cell r="D1646">
            <v>90.961100000000002</v>
          </cell>
        </row>
        <row r="1647">
          <cell r="A1647" t="str">
            <v>001.18.01200</v>
          </cell>
          <cell r="B1647" t="str">
            <v>Cotovelo de pvc rígido para tubo soldável 85 mm (3 pol)</v>
          </cell>
          <cell r="C1647" t="str">
            <v>UN</v>
          </cell>
          <cell r="D1647">
            <v>41.506799999999998</v>
          </cell>
        </row>
        <row r="1648">
          <cell r="A1648" t="str">
            <v>001.18.01220</v>
          </cell>
          <cell r="B1648" t="str">
            <v>Cotovelo de pvc rígido para tubo soldável 75 mm (2 1/2 pol)</v>
          </cell>
          <cell r="C1648" t="str">
            <v>UN</v>
          </cell>
          <cell r="D1648">
            <v>33.366799999999998</v>
          </cell>
        </row>
        <row r="1649">
          <cell r="A1649" t="str">
            <v>001.18.01240</v>
          </cell>
          <cell r="B1649" t="str">
            <v>Cotovelo de pvc rígido para tubo soldável 60 mm (2 pol)</v>
          </cell>
          <cell r="C1649" t="str">
            <v>UN</v>
          </cell>
          <cell r="D1649">
            <v>9.1426999999999996</v>
          </cell>
        </row>
        <row r="1650">
          <cell r="A1650" t="str">
            <v>001.18.01260</v>
          </cell>
          <cell r="B1650" t="str">
            <v>Cotovelo de pvc rígido para tubo soldável 50 mm ( 1 1/2 pol)</v>
          </cell>
          <cell r="C1650" t="str">
            <v>UN</v>
          </cell>
          <cell r="D1650">
            <v>4.2626999999999997</v>
          </cell>
        </row>
        <row r="1651">
          <cell r="A1651" t="str">
            <v>001.18.01280</v>
          </cell>
          <cell r="B1651" t="str">
            <v>Cotovelo de pvc rígido para tubo soldável 40 mm ( 1 1/4 pol)</v>
          </cell>
          <cell r="C1651" t="str">
            <v>UN</v>
          </cell>
          <cell r="D1651">
            <v>3.9826999999999999</v>
          </cell>
        </row>
        <row r="1652">
          <cell r="A1652" t="str">
            <v>001.18.01300</v>
          </cell>
          <cell r="B1652" t="str">
            <v>Cotovelo de pvc rígido para tubo soldável 32 mm ( 1 pol)</v>
          </cell>
          <cell r="C1652" t="str">
            <v>UN</v>
          </cell>
          <cell r="D1652">
            <v>2.0583999999999998</v>
          </cell>
        </row>
        <row r="1653">
          <cell r="A1653" t="str">
            <v>001.18.01320</v>
          </cell>
          <cell r="B1653" t="str">
            <v>Cotovelo de pvc rígido para tubo soldável 25 mm ( 3/4 pol)</v>
          </cell>
          <cell r="C1653" t="str">
            <v>UN</v>
          </cell>
          <cell r="D1653">
            <v>1.5284</v>
          </cell>
        </row>
        <row r="1654">
          <cell r="A1654" t="str">
            <v>001.18.01340</v>
          </cell>
          <cell r="B1654" t="str">
            <v>Cotovelo de pvc rígido para tubo soldável 20 mm ( 1/2 pol)</v>
          </cell>
          <cell r="C1654" t="str">
            <v>UN</v>
          </cell>
          <cell r="D1654">
            <v>1.4583999999999999</v>
          </cell>
        </row>
        <row r="1655">
          <cell r="A1655" t="str">
            <v>001.18.01360</v>
          </cell>
          <cell r="B1655" t="str">
            <v>Cotovelo 90º com redução de pvc rígido para tubo soldável 40 x 32mm ( 1.1/4 x 1 pol )</v>
          </cell>
          <cell r="C1655" t="str">
            <v>UN</v>
          </cell>
          <cell r="D1655">
            <v>3.0527000000000002</v>
          </cell>
        </row>
        <row r="1656">
          <cell r="A1656" t="str">
            <v>001.18.01380</v>
          </cell>
          <cell r="B1656" t="str">
            <v>Cotovelo 90º com redução de pvc rígido para tubo soldável 32 x 25mm ( 1 x 3/4 pol )</v>
          </cell>
          <cell r="C1656" t="str">
            <v>UN</v>
          </cell>
          <cell r="D1656">
            <v>2.4384000000000001</v>
          </cell>
        </row>
        <row r="1657">
          <cell r="A1657" t="str">
            <v>001.18.01400</v>
          </cell>
          <cell r="B1657" t="str">
            <v>Cotovelo 90º com redução de pvc rígido para tubo soldável 25 x 20mm ( 3/4 x 1/2 pol )</v>
          </cell>
          <cell r="C1657" t="str">
            <v>UN</v>
          </cell>
          <cell r="D1657">
            <v>2.2183999999999999</v>
          </cell>
        </row>
        <row r="1658">
          <cell r="A1658" t="str">
            <v>001.18.01420</v>
          </cell>
          <cell r="B1658" t="str">
            <v>Cotovelo 45º de pvc rígido para tubo soldável 50mm ( 1.1/2 pol ).</v>
          </cell>
          <cell r="C1658" t="str">
            <v>UN</v>
          </cell>
          <cell r="D1658">
            <v>4.9726999999999997</v>
          </cell>
        </row>
        <row r="1659">
          <cell r="A1659" t="str">
            <v>001.18.01440</v>
          </cell>
          <cell r="B1659" t="str">
            <v>Cotovelo 45º de pvc rígido para tubo soldável 40 mm (1 1/4 pol)</v>
          </cell>
          <cell r="C1659" t="str">
            <v>UN</v>
          </cell>
          <cell r="D1659">
            <v>4.7027000000000001</v>
          </cell>
        </row>
        <row r="1660">
          <cell r="A1660" t="str">
            <v>001.18.01460</v>
          </cell>
          <cell r="B1660" t="str">
            <v>Cotovelo 45º de pvc rígido para tubo soldável 32 mm ( 1 pol)</v>
          </cell>
          <cell r="C1660" t="str">
            <v>UN</v>
          </cell>
          <cell r="D1660">
            <v>2.8184</v>
          </cell>
        </row>
        <row r="1661">
          <cell r="A1661" t="str">
            <v>001.18.01480</v>
          </cell>
          <cell r="B1661" t="str">
            <v>Cotovelo 45º de pvc rígido para tubo soldável 25 mm ( 3/4 pol)</v>
          </cell>
          <cell r="C1661" t="str">
            <v>UN</v>
          </cell>
          <cell r="D1661">
            <v>1.8584000000000001</v>
          </cell>
        </row>
        <row r="1662">
          <cell r="A1662" t="str">
            <v>001.18.01500</v>
          </cell>
          <cell r="B1662" t="str">
            <v>Cotovelo 45º de pvc rígido para tubo soldável 20 mm ( 1/2 pol)</v>
          </cell>
          <cell r="C1662" t="str">
            <v>UN</v>
          </cell>
          <cell r="D1662">
            <v>1.5584</v>
          </cell>
        </row>
        <row r="1663">
          <cell r="A1663" t="str">
            <v>001.18.01520</v>
          </cell>
          <cell r="B1663" t="str">
            <v>Tee 90º de pvc rígido para tubo soldável 110mm ( 4 pol )</v>
          </cell>
          <cell r="C1663" t="str">
            <v>UN</v>
          </cell>
          <cell r="D1663">
            <v>69.135099999999994</v>
          </cell>
        </row>
        <row r="1664">
          <cell r="A1664" t="str">
            <v>001.18.01540</v>
          </cell>
          <cell r="B1664" t="str">
            <v>Tee 90º de pvc rígido para tubo soldável 85mm ( 3 pol )</v>
          </cell>
          <cell r="C1664" t="str">
            <v>UN</v>
          </cell>
          <cell r="D1664">
            <v>34.8611</v>
          </cell>
        </row>
        <row r="1665">
          <cell r="A1665" t="str">
            <v>001.18.01560</v>
          </cell>
          <cell r="B1665" t="str">
            <v>Tee 90º de pvc rígido para tubo soldável 75mm ( 2 1/2 pol )</v>
          </cell>
          <cell r="C1665" t="str">
            <v>UN</v>
          </cell>
          <cell r="D1665">
            <v>31.321100000000001</v>
          </cell>
        </row>
        <row r="1666">
          <cell r="A1666" t="str">
            <v>001.18.01580</v>
          </cell>
          <cell r="B1666" t="str">
            <v>Tee 90º de pvc rígido para tubo soldável 60mm ( 2 pol )</v>
          </cell>
          <cell r="C1666" t="str">
            <v>UN</v>
          </cell>
          <cell r="D1666">
            <v>11.3774</v>
          </cell>
        </row>
        <row r="1667">
          <cell r="A1667" t="str">
            <v>001.18.01600</v>
          </cell>
          <cell r="B1667" t="str">
            <v>Tee 90º de pvc rígido para tubo soldável 50mm ( 11/2 pol )</v>
          </cell>
          <cell r="C1667" t="str">
            <v>UN</v>
          </cell>
          <cell r="D1667">
            <v>5.8373999999999997</v>
          </cell>
        </row>
        <row r="1668">
          <cell r="A1668" t="str">
            <v>001.18.01620</v>
          </cell>
          <cell r="B1668" t="str">
            <v>Tee 90º de pvc rígido para tubo soldável 40mm ( 11/4 pol )</v>
          </cell>
          <cell r="C1668" t="str">
            <v>UN</v>
          </cell>
          <cell r="D1668">
            <v>5.7873999999999999</v>
          </cell>
        </row>
        <row r="1669">
          <cell r="A1669" t="str">
            <v>001.18.01640</v>
          </cell>
          <cell r="B1669" t="str">
            <v>Tee 90º de pvc rígido para tubo soldável 32mm ( 1 pol )</v>
          </cell>
          <cell r="C1669" t="str">
            <v>UN</v>
          </cell>
          <cell r="D1669">
            <v>2.8708</v>
          </cell>
        </row>
        <row r="1670">
          <cell r="A1670" t="str">
            <v>001.18.01660</v>
          </cell>
          <cell r="B1670" t="str">
            <v>Tee 90º de pvc rígido para tubo soldável 25mm ( 3/4 pol )</v>
          </cell>
          <cell r="C1670" t="str">
            <v>UN</v>
          </cell>
          <cell r="D1670">
            <v>1.6308</v>
          </cell>
        </row>
        <row r="1671">
          <cell r="A1671" t="str">
            <v>001.18.01680</v>
          </cell>
          <cell r="B1671" t="str">
            <v>Tee 90º de pvc rígido para tubo soldável 20mm ( 1/2 pol )</v>
          </cell>
          <cell r="C1671" t="str">
            <v>UN</v>
          </cell>
          <cell r="D1671">
            <v>1.6708000000000001</v>
          </cell>
        </row>
        <row r="1672">
          <cell r="A1672" t="str">
            <v>001.18.01700</v>
          </cell>
          <cell r="B1672" t="str">
            <v>Tee de redução de pvc rígido part tubo soldável 110 x 85mm ( 4 x 3 pol )</v>
          </cell>
          <cell r="C1672" t="str">
            <v>UN</v>
          </cell>
          <cell r="D1672">
            <v>52.275100000000002</v>
          </cell>
        </row>
        <row r="1673">
          <cell r="A1673" t="str">
            <v>001.18.01720</v>
          </cell>
          <cell r="B1673" t="str">
            <v>Tee de redução de pvc rígido para tubo soldável 110 x 75mm ( 4 x 2.1/2 pol )</v>
          </cell>
          <cell r="C1673" t="str">
            <v>UN</v>
          </cell>
          <cell r="D1673">
            <v>21.845099999999999</v>
          </cell>
        </row>
        <row r="1674">
          <cell r="A1674" t="str">
            <v>001.18.01740</v>
          </cell>
          <cell r="B1674" t="str">
            <v>Tee de redução de pvc rígido para tubo soldável 110 x 60mm ( 4 x 2 pol )</v>
          </cell>
          <cell r="C1674" t="str">
            <v>UN</v>
          </cell>
          <cell r="D1674">
            <v>52.275100000000002</v>
          </cell>
        </row>
        <row r="1675">
          <cell r="A1675" t="str">
            <v>001.18.01760</v>
          </cell>
          <cell r="B1675" t="str">
            <v>Tee de redução de pvc rígido para tubo soldável 85 x 75mm ( 3 x 2.1/2 pol )</v>
          </cell>
          <cell r="C1675" t="str">
            <v>UN</v>
          </cell>
          <cell r="D1675">
            <v>29.891100000000002</v>
          </cell>
        </row>
        <row r="1676">
          <cell r="A1676" t="str">
            <v>001.18.01780</v>
          </cell>
          <cell r="B1676" t="str">
            <v>Tee de redução de pvc rígido para tubo soldável 85 x 60mm ( 3 x 2 pol )</v>
          </cell>
          <cell r="C1676" t="str">
            <v>UN</v>
          </cell>
          <cell r="D1676">
            <v>29.891100000000002</v>
          </cell>
        </row>
        <row r="1677">
          <cell r="A1677" t="str">
            <v>001.18.01800</v>
          </cell>
          <cell r="B1677" t="str">
            <v>Tee de redução de pvc rígido para tubo soldável 75 x 60mm ( 2.1/2 x 2 pol )</v>
          </cell>
          <cell r="C1677" t="str">
            <v>UN</v>
          </cell>
          <cell r="D1677">
            <v>23.3811</v>
          </cell>
        </row>
        <row r="1678">
          <cell r="A1678" t="str">
            <v>001.18.01820</v>
          </cell>
          <cell r="B1678" t="str">
            <v>Tee de redução de pvc rígido para tubo soldável 75 x 50mm ( 2.1/2 x 1.1/2 pol )</v>
          </cell>
          <cell r="C1678" t="str">
            <v>UN</v>
          </cell>
          <cell r="D1678">
            <v>26.5611</v>
          </cell>
        </row>
        <row r="1679">
          <cell r="A1679" t="str">
            <v>001.18.01840</v>
          </cell>
          <cell r="B1679" t="str">
            <v>Tee de redução de pvc rígido para tubo soldável 50 x 40mm ( 1.1/2 x 1.1/4 pol )</v>
          </cell>
          <cell r="C1679" t="str">
            <v>UN</v>
          </cell>
          <cell r="D1679">
            <v>9.1974</v>
          </cell>
        </row>
        <row r="1680">
          <cell r="A1680" t="str">
            <v>001.18.01860</v>
          </cell>
          <cell r="B1680" t="str">
            <v>Tee de redução de pvc rígido para tubo soldável 50 x 32mm ( 1.1/2 x 1 pol )</v>
          </cell>
          <cell r="C1680" t="str">
            <v>UN</v>
          </cell>
          <cell r="D1680">
            <v>7.8174000000000001</v>
          </cell>
        </row>
        <row r="1681">
          <cell r="A1681" t="str">
            <v>001.18.01880</v>
          </cell>
          <cell r="B1681" t="str">
            <v>Tee de redução de pvc rígido para tubo soldável 50 x 25mm (1.1/2 x 3/4 pol )</v>
          </cell>
          <cell r="C1681" t="str">
            <v>UN</v>
          </cell>
          <cell r="D1681">
            <v>4.4173999999999998</v>
          </cell>
        </row>
        <row r="1682">
          <cell r="A1682" t="str">
            <v>001.18.01900</v>
          </cell>
          <cell r="B1682" t="str">
            <v>Tee de redução de pvc rígido para tubo soldável 50 x 20mm (1.1/2 x 1/2 pol )</v>
          </cell>
          <cell r="C1682" t="str">
            <v>UN</v>
          </cell>
          <cell r="D1682">
            <v>6.2774000000000001</v>
          </cell>
        </row>
        <row r="1683">
          <cell r="A1683" t="str">
            <v>001.18.01920</v>
          </cell>
          <cell r="B1683" t="str">
            <v>Tee de redução de pvc rígido para tubo soldável 40 x 32mm ( 1.1/4 x 1 pol )</v>
          </cell>
          <cell r="C1683" t="str">
            <v>UN</v>
          </cell>
          <cell r="D1683">
            <v>5.5674000000000001</v>
          </cell>
        </row>
        <row r="1684">
          <cell r="A1684" t="str">
            <v>001.18.01940</v>
          </cell>
          <cell r="B1684" t="str">
            <v>Tee de redução de pvc rígido para tubo soldável 32 x 25mm ( 1 x 3/4 pol )</v>
          </cell>
          <cell r="C1684" t="str">
            <v>UN</v>
          </cell>
          <cell r="D1684">
            <v>4.1908000000000003</v>
          </cell>
        </row>
        <row r="1685">
          <cell r="A1685" t="str">
            <v>001.18.01960</v>
          </cell>
          <cell r="B1685" t="str">
            <v>Tee de redução de pvc rígido para tubo soldável 25 x 20mm ( 3/4 x 1/2 pol )</v>
          </cell>
          <cell r="C1685" t="str">
            <v>UN</v>
          </cell>
          <cell r="D1685">
            <v>2.5908000000000002</v>
          </cell>
        </row>
        <row r="1686">
          <cell r="A1686" t="str">
            <v>001.18.01980</v>
          </cell>
          <cell r="B1686" t="str">
            <v>Bucha de redução de pvc rígido para tubo soldável 110 x 85mm ( 4 x 3 pol )</v>
          </cell>
          <cell r="C1686" t="str">
            <v>UN</v>
          </cell>
          <cell r="D1686">
            <v>22.781099999999999</v>
          </cell>
        </row>
        <row r="1687">
          <cell r="A1687" t="str">
            <v>001.18.02000</v>
          </cell>
          <cell r="B1687" t="str">
            <v>Bucha de redução de pvc rígido para tubo soldável 85 x 75mm ( 3 x 2.1/2 pol )</v>
          </cell>
          <cell r="C1687" t="str">
            <v>UN</v>
          </cell>
          <cell r="D1687">
            <v>9.3867999999999991</v>
          </cell>
        </row>
        <row r="1688">
          <cell r="A1688" t="str">
            <v>001.18.02020</v>
          </cell>
          <cell r="B1688" t="str">
            <v>Bucha de redução de pvc rígido para tubo soldável 75 x 60mm (2.1/2 x 2 pol )</v>
          </cell>
          <cell r="C1688" t="str">
            <v>UN</v>
          </cell>
          <cell r="D1688">
            <v>8.8068000000000008</v>
          </cell>
        </row>
        <row r="1689">
          <cell r="A1689" t="str">
            <v>001.18.02040</v>
          </cell>
          <cell r="B1689" t="str">
            <v>Bucha de redução de pvc rígido para tubo soldável 60 x 50mm ( 2 x 1.1/2 pol )</v>
          </cell>
          <cell r="C1689" t="str">
            <v>UN</v>
          </cell>
          <cell r="D1689">
            <v>3.4927000000000001</v>
          </cell>
        </row>
        <row r="1690">
          <cell r="A1690" t="str">
            <v>001.18.02060</v>
          </cell>
          <cell r="B1690" t="str">
            <v>Bucha de redução de pvc rígido para tubo soldável 50 x 40mm ( 1.1/2 x 1/1/4 pol )</v>
          </cell>
          <cell r="C1690" t="str">
            <v>UN</v>
          </cell>
          <cell r="D1690">
            <v>3.4927000000000001</v>
          </cell>
        </row>
        <row r="1691">
          <cell r="A1691" t="str">
            <v>001.18.02080</v>
          </cell>
          <cell r="B1691" t="str">
            <v>Bucha de redução de pvc rígido para tubo soldável 40 x 32mm ( 1.1/4 x 1 pol )</v>
          </cell>
          <cell r="C1691" t="str">
            <v>UN</v>
          </cell>
          <cell r="D1691">
            <v>2.7427000000000001</v>
          </cell>
        </row>
        <row r="1692">
          <cell r="A1692" t="str">
            <v>001.18.02100</v>
          </cell>
          <cell r="B1692" t="str">
            <v>Bucha de redução de pvc rígido para tubo soldável 32 x 25mm ( 1 x 3/4 pol )</v>
          </cell>
          <cell r="C1692" t="str">
            <v>UN</v>
          </cell>
          <cell r="D1692">
            <v>1.5584</v>
          </cell>
        </row>
        <row r="1693">
          <cell r="A1693" t="str">
            <v>001.18.02120</v>
          </cell>
          <cell r="B1693" t="str">
            <v>Bucha de redução de pvc rígido para tubo soldável 25 x 20mm ( 3/4 x 1/2 pol )</v>
          </cell>
          <cell r="C1693" t="str">
            <v>UN</v>
          </cell>
          <cell r="D1693">
            <v>1.5284</v>
          </cell>
        </row>
        <row r="1694">
          <cell r="A1694" t="str">
            <v>001.18.02140</v>
          </cell>
          <cell r="B1694" t="str">
            <v>União de pvc rígido para tubo soldável 110mm ( 4 pol )</v>
          </cell>
          <cell r="C1694" t="str">
            <v>UN</v>
          </cell>
          <cell r="D1694">
            <v>106.5951</v>
          </cell>
        </row>
        <row r="1695">
          <cell r="A1695" t="str">
            <v>001.18.02160</v>
          </cell>
          <cell r="B1695" t="str">
            <v>União de pvc rígido para tubo soldável 85mm ( 3 pol )</v>
          </cell>
          <cell r="C1695" t="str">
            <v>UN</v>
          </cell>
          <cell r="D1695">
            <v>82.971100000000007</v>
          </cell>
        </row>
        <row r="1696">
          <cell r="A1696" t="str">
            <v>001.18.02180</v>
          </cell>
          <cell r="B1696" t="str">
            <v>União de pvc rígido para tubo soldável 75mm ( 2 1/2 pol )</v>
          </cell>
          <cell r="C1696" t="str">
            <v>UN</v>
          </cell>
          <cell r="D1696">
            <v>75.561099999999996</v>
          </cell>
        </row>
        <row r="1697">
          <cell r="A1697" t="str">
            <v>001.18.02200</v>
          </cell>
          <cell r="B1697" t="str">
            <v>União de pvc rígido para tubo soldável 60mm ( 2 pol )</v>
          </cell>
          <cell r="C1697" t="str">
            <v>UN</v>
          </cell>
          <cell r="D1697">
            <v>26.517399999999999</v>
          </cell>
        </row>
        <row r="1698">
          <cell r="A1698" t="str">
            <v>001.18.02220</v>
          </cell>
          <cell r="B1698" t="str">
            <v>União de pvc rígido para tubo soldável 50mm ( 1 1/2 pol )</v>
          </cell>
          <cell r="C1698" t="str">
            <v>UN</v>
          </cell>
          <cell r="D1698">
            <v>13.817399999999999</v>
          </cell>
        </row>
        <row r="1699">
          <cell r="A1699" t="str">
            <v>001.18.02240</v>
          </cell>
          <cell r="B1699" t="str">
            <v>União de pvc rígido para tubo soldável 40mm ( 1 1/4 pol )</v>
          </cell>
          <cell r="C1699" t="str">
            <v>UN</v>
          </cell>
          <cell r="D1699">
            <v>14.2874</v>
          </cell>
        </row>
        <row r="1700">
          <cell r="A1700" t="str">
            <v>001.18.02260</v>
          </cell>
          <cell r="B1700" t="str">
            <v>União de pvc rígido para tubo soldável 32mm ( 1 pol )</v>
          </cell>
          <cell r="C1700" t="str">
            <v>UN</v>
          </cell>
          <cell r="D1700">
            <v>7.1007999999999996</v>
          </cell>
        </row>
        <row r="1701">
          <cell r="A1701" t="str">
            <v>001.18.02280</v>
          </cell>
          <cell r="B1701" t="str">
            <v>União de pvc rígido para tubo soldável 25mm ( 3/4 pol )</v>
          </cell>
          <cell r="C1701" t="str">
            <v>UN</v>
          </cell>
          <cell r="D1701">
            <v>4.0608000000000004</v>
          </cell>
        </row>
        <row r="1702">
          <cell r="A1702" t="str">
            <v>001.18.02300</v>
          </cell>
          <cell r="B1702" t="str">
            <v>União de pvc rígido para tubo soldável 20mm ( 1/2 pol )</v>
          </cell>
          <cell r="C1702" t="str">
            <v>UN</v>
          </cell>
          <cell r="D1702">
            <v>3.8008000000000002</v>
          </cell>
        </row>
        <row r="1703">
          <cell r="A1703" t="str">
            <v>001.18.02320</v>
          </cell>
          <cell r="B1703" t="str">
            <v>Redução pvc soldável de pvc rígido para tubo soldável 110mm x 85mm (4 x 3 pol)</v>
          </cell>
          <cell r="C1703" t="str">
            <v>UN</v>
          </cell>
          <cell r="D1703">
            <v>23.161100000000001</v>
          </cell>
        </row>
        <row r="1704">
          <cell r="A1704" t="str">
            <v>001.18.02340</v>
          </cell>
          <cell r="B1704" t="str">
            <v>Reduçao pvc soldável de pvc rígido para tubo soldável 110mm x 75mm (4 x 2.5 pol)</v>
          </cell>
          <cell r="C1704" t="str">
            <v>UN</v>
          </cell>
          <cell r="D1704">
            <v>21.181100000000001</v>
          </cell>
        </row>
        <row r="1705">
          <cell r="A1705" t="str">
            <v>001.18.02360</v>
          </cell>
          <cell r="B1705" t="str">
            <v>Redução pvc soldável de pvc rígido para tubo soldável 110mm x60mm (4 x 2 pol)</v>
          </cell>
          <cell r="C1705" t="str">
            <v>UN</v>
          </cell>
          <cell r="D1705">
            <v>20.301100000000002</v>
          </cell>
        </row>
        <row r="1706">
          <cell r="A1706" t="str">
            <v>001.18.02380</v>
          </cell>
          <cell r="B1706" t="str">
            <v>Redução pvc soldável de pvc rígido para tubo soldável 85mm x 75mm (3 x 2.5 pol)</v>
          </cell>
          <cell r="C1706" t="str">
            <v>UN</v>
          </cell>
          <cell r="D1706">
            <v>13.2568</v>
          </cell>
        </row>
        <row r="1707">
          <cell r="A1707" t="str">
            <v>001.18.02400</v>
          </cell>
          <cell r="B1707" t="str">
            <v>Redução pvc soldável de pvc rígido para tubo soldável 85mm x 60mm (3 x 2 pol)</v>
          </cell>
          <cell r="C1707" t="str">
            <v>UN</v>
          </cell>
          <cell r="D1707">
            <v>12.2768</v>
          </cell>
        </row>
        <row r="1708">
          <cell r="A1708" t="str">
            <v>001.18.02420</v>
          </cell>
          <cell r="B1708" t="str">
            <v>Redução pvc soldável de pvc rígido para tubo soldável 75mm x 60mm (2.5 x 2 pol)</v>
          </cell>
          <cell r="C1708" t="str">
            <v>UN</v>
          </cell>
          <cell r="D1708">
            <v>9.6668000000000003</v>
          </cell>
        </row>
        <row r="1709">
          <cell r="A1709" t="str">
            <v>001.18.02440</v>
          </cell>
          <cell r="B1709" t="str">
            <v>Redução pvc soldável de pvc rígido para tubo soldável 60mm x 50mm (2 x 1.5 pol)</v>
          </cell>
          <cell r="C1709" t="str">
            <v>UN</v>
          </cell>
          <cell r="D1709">
            <v>5.0827</v>
          </cell>
        </row>
        <row r="1710">
          <cell r="A1710" t="str">
            <v>001.18.02460</v>
          </cell>
          <cell r="B1710" t="str">
            <v>Redução pvc soldável de pvc rígido para tubo soldável 40mm x 32mm (1 1/4 x 1 pol)</v>
          </cell>
          <cell r="C1710" t="str">
            <v>UN</v>
          </cell>
          <cell r="D1710">
            <v>7.9767999999999999</v>
          </cell>
        </row>
        <row r="1711">
          <cell r="A1711" t="str">
            <v>001.18.02480</v>
          </cell>
          <cell r="B1711" t="str">
            <v>Redução pvc soldável de pvc rígido para tubo soldável 32mm x 25mm (1 x 3/4 pol)</v>
          </cell>
          <cell r="C1711" t="str">
            <v>UN</v>
          </cell>
          <cell r="D1711">
            <v>2.2383999999999999</v>
          </cell>
        </row>
        <row r="1712">
          <cell r="A1712" t="str">
            <v>001.18.02500</v>
          </cell>
          <cell r="B1712" t="str">
            <v>Redução pvc soldável de pvc rígido para tubo soldável 25mm x 20mm (3/4 x 1/2 pol)</v>
          </cell>
          <cell r="C1712" t="str">
            <v>UN</v>
          </cell>
          <cell r="D1712">
            <v>1.6783999999999999</v>
          </cell>
        </row>
        <row r="1713">
          <cell r="A1713" t="str">
            <v>001.18.02520</v>
          </cell>
          <cell r="B1713" t="str">
            <v>Adaptador soldável com bolsa e rosca para registro de pvc rígido para tubo soldável 110m x 4 pol</v>
          </cell>
          <cell r="C1713" t="str">
            <v>UN</v>
          </cell>
          <cell r="D1713">
            <v>24.191099999999999</v>
          </cell>
        </row>
        <row r="1714">
          <cell r="A1714" t="str">
            <v>001.18.02540</v>
          </cell>
          <cell r="B1714" t="str">
            <v>Adaptador soldável com bolsa e rosca para registro de pvc rígido para tubo soldável 85mm x 3 pol</v>
          </cell>
          <cell r="C1714" t="str">
            <v>UN</v>
          </cell>
          <cell r="D1714">
            <v>14.4468</v>
          </cell>
        </row>
        <row r="1715">
          <cell r="A1715" t="str">
            <v>001.18.02560</v>
          </cell>
          <cell r="B1715" t="str">
            <v>Adaptador soldável com bolsa e rosca para registro de pvc rígido para tubo soldável 75mm x 2.5 pol</v>
          </cell>
          <cell r="C1715" t="str">
            <v>UN</v>
          </cell>
          <cell r="D1715">
            <v>13.0068</v>
          </cell>
        </row>
        <row r="1716">
          <cell r="A1716" t="str">
            <v>001.18.02580</v>
          </cell>
          <cell r="B1716" t="str">
            <v>Adaptador soldável com bolsa e rosca para registro de pvc rígido para tubo soldável 60mm x 2 pol</v>
          </cell>
          <cell r="C1716" t="str">
            <v>UN</v>
          </cell>
          <cell r="D1716">
            <v>4.9226999999999999</v>
          </cell>
        </row>
        <row r="1717">
          <cell r="A1717" t="str">
            <v>001.18.02600</v>
          </cell>
          <cell r="B1717" t="str">
            <v>Adaptador soldável com bolsa e rosca para registro de pvc rígido para tubo soldável 50mm x 1.5 pol</v>
          </cell>
          <cell r="C1717" t="str">
            <v>UN</v>
          </cell>
          <cell r="D1717">
            <v>3.1126999999999998</v>
          </cell>
        </row>
        <row r="1718">
          <cell r="A1718" t="str">
            <v>001.18.02620</v>
          </cell>
          <cell r="B1718" t="str">
            <v>Adaptador soldável com bolsa e rosca para registro de pvc rígido para tubo soldável 50mm x 1.1/4 pol</v>
          </cell>
          <cell r="C1718" t="str">
            <v>UN</v>
          </cell>
          <cell r="D1718">
            <v>3.3826999999999998</v>
          </cell>
        </row>
        <row r="1719">
          <cell r="A1719" t="str">
            <v>001.18.02640</v>
          </cell>
          <cell r="B1719" t="str">
            <v>Adaptador soldável com bolsa e rosca para registro de pvc rígido para tubo soldável 40mm x 1.5 pol.</v>
          </cell>
          <cell r="C1719" t="str">
            <v>UN</v>
          </cell>
          <cell r="D1719">
            <v>4.3183999999999996</v>
          </cell>
        </row>
        <row r="1720">
          <cell r="A1720" t="str">
            <v>001.18.02660</v>
          </cell>
          <cell r="B1720" t="str">
            <v>Adaptador soldável com bolsa e rosca para registro de pvc rígido para tubo soldável 40mm x 1.1/4 pol</v>
          </cell>
          <cell r="C1720" t="str">
            <v>UN</v>
          </cell>
          <cell r="D1720">
            <v>2.7684000000000002</v>
          </cell>
        </row>
        <row r="1721">
          <cell r="A1721" t="str">
            <v>001.18.02680</v>
          </cell>
          <cell r="B1721" t="str">
            <v>Adaptador soldável com bolsa e rosca para registro de pvc rígido para tubo soldável 32mm x 1 pol</v>
          </cell>
          <cell r="C1721" t="str">
            <v>UN</v>
          </cell>
          <cell r="D1721">
            <v>1.9383999999999999</v>
          </cell>
        </row>
        <row r="1722">
          <cell r="A1722" t="str">
            <v>001.18.02700</v>
          </cell>
          <cell r="B1722" t="str">
            <v>Adaptador soldável com bolsa e rosca para registro de pvc rígido para tubo soldável 25mm x 3/4 pol</v>
          </cell>
          <cell r="C1722" t="str">
            <v>UN</v>
          </cell>
          <cell r="D1722">
            <v>1.4383999999999999</v>
          </cell>
        </row>
        <row r="1723">
          <cell r="A1723" t="str">
            <v>001.18.02720</v>
          </cell>
          <cell r="B1723" t="str">
            <v>Adaptador soldável com bolsa e rosca para registro de pvc rígido para tubo soldável 20mm x 1/2 pol</v>
          </cell>
          <cell r="C1723" t="str">
            <v>UN</v>
          </cell>
          <cell r="D1723">
            <v>1.4583999999999999</v>
          </cell>
        </row>
        <row r="1724">
          <cell r="A1724" t="str">
            <v>001.18.02740</v>
          </cell>
          <cell r="B1724" t="str">
            <v>Adaptador soldável com flanges de pvc rígido para tubo soldável para caixa de água 110mm x 4 pol</v>
          </cell>
          <cell r="C1724" t="str">
            <v>UN</v>
          </cell>
          <cell r="D1724">
            <v>152.85509999999999</v>
          </cell>
        </row>
        <row r="1725">
          <cell r="A1725" t="str">
            <v>001.18.02760</v>
          </cell>
          <cell r="B1725" t="str">
            <v>Adaptador soldável com flanges de pvc rígido para tubo soldável para caixa de água  85mm x 3 pol</v>
          </cell>
          <cell r="C1725" t="str">
            <v>UN</v>
          </cell>
          <cell r="D1725">
            <v>99.7119</v>
          </cell>
        </row>
        <row r="1726">
          <cell r="A1726" t="str">
            <v>001.18.02780</v>
          </cell>
          <cell r="B1726" t="str">
            <v>Adaptador soldável com flantes de pvc rígido para tubo soldável para caixa de água 75mm x 2.5 pol</v>
          </cell>
          <cell r="C1726" t="str">
            <v>UN</v>
          </cell>
          <cell r="D1726">
            <v>77.7119</v>
          </cell>
        </row>
        <row r="1727">
          <cell r="A1727" t="str">
            <v>001.18.02800</v>
          </cell>
          <cell r="B1727" t="str">
            <v>Adaptador soldável com flanges de pvc rígido para tubo soldável para caixa de água 60mm x 2 pol</v>
          </cell>
          <cell r="C1727" t="str">
            <v>UN</v>
          </cell>
          <cell r="D1727">
            <v>26.241299999999999</v>
          </cell>
        </row>
        <row r="1728">
          <cell r="A1728" t="str">
            <v>001.18.02820</v>
          </cell>
          <cell r="B1728" t="str">
            <v>Adaptador soldável com flanges de pvc rígido para tubo soldável para caixa de água 50mm x 1.5 pol</v>
          </cell>
          <cell r="C1728" t="str">
            <v>UN</v>
          </cell>
          <cell r="D1728">
            <v>20.031300000000002</v>
          </cell>
        </row>
        <row r="1729">
          <cell r="A1729" t="str">
            <v>001.18.02840</v>
          </cell>
          <cell r="B1729" t="str">
            <v>Adaptador soldável com flanges de pvc rígido para tubo soldável para caixa de água 40mm x 1.1/4 pol</v>
          </cell>
          <cell r="C1729" t="str">
            <v>UN</v>
          </cell>
          <cell r="D1729">
            <v>19.151299999999999</v>
          </cell>
        </row>
        <row r="1730">
          <cell r="A1730" t="str">
            <v>001.18.02860</v>
          </cell>
          <cell r="B1730" t="str">
            <v>Adaptador soldável com flanges de pvc rígido para tubo soldável para caixa de água 32mm x 1 pol</v>
          </cell>
          <cell r="C1730" t="str">
            <v>UN</v>
          </cell>
          <cell r="D1730">
            <v>14.2178</v>
          </cell>
        </row>
        <row r="1731">
          <cell r="A1731" t="str">
            <v>001.18.02880</v>
          </cell>
          <cell r="B1731" t="str">
            <v>Adaptador soldável com flanges de pvc rígido para tubo soldável para caixa de água 25mm x 3/4</v>
          </cell>
          <cell r="C1731" t="str">
            <v>UN</v>
          </cell>
          <cell r="D1731">
            <v>10.527799999999999</v>
          </cell>
        </row>
        <row r="1732">
          <cell r="A1732" t="str">
            <v>001.18.02900</v>
          </cell>
          <cell r="B1732" t="str">
            <v>Adaptador soldável com flanges de pvc rígido para tubo soldável para caixa de água 20mm x 1/2 pol</v>
          </cell>
          <cell r="C1732" t="str">
            <v>UN</v>
          </cell>
          <cell r="D1732">
            <v>8.9377999999999993</v>
          </cell>
        </row>
        <row r="1733">
          <cell r="A1733" t="str">
            <v>001.18.02920</v>
          </cell>
          <cell r="B1733" t="str">
            <v>Bucha de redução longa de pvc rígido para tubo soldável 110 x 75 mm ( 4 x 2.1/2 pol)</v>
          </cell>
          <cell r="C1733" t="str">
            <v>UN</v>
          </cell>
          <cell r="D1733">
            <v>22.781099999999999</v>
          </cell>
        </row>
        <row r="1734">
          <cell r="A1734" t="str">
            <v>001.18.02940</v>
          </cell>
          <cell r="B1734" t="str">
            <v>Bucha de redução longa de pvc rígido para tubo soldável 110 x 60 mm ( 4 x 2 pol)</v>
          </cell>
          <cell r="C1734" t="str">
            <v>UN</v>
          </cell>
          <cell r="D1734">
            <v>13.7811</v>
          </cell>
        </row>
        <row r="1735">
          <cell r="A1735" t="str">
            <v>001.18.02960</v>
          </cell>
          <cell r="B1735" t="str">
            <v>Bucha de redução longa de pvc rígido para tubo soldável 85 x 60 mm (3 x 2 pol)</v>
          </cell>
          <cell r="C1735" t="str">
            <v>UN</v>
          </cell>
          <cell r="D1735">
            <v>7.3167999999999997</v>
          </cell>
        </row>
        <row r="1736">
          <cell r="A1736" t="str">
            <v>001.18.02980</v>
          </cell>
          <cell r="B1736" t="str">
            <v>Bucha de redução longa de pvc rígido para tubo soldável 75 x 50 mm ( 2.1/2 x 1.1/2 pol)</v>
          </cell>
          <cell r="C1736" t="str">
            <v>UN</v>
          </cell>
          <cell r="D1736">
            <v>6.9268000000000001</v>
          </cell>
        </row>
        <row r="1737">
          <cell r="A1737" t="str">
            <v>001.18.03000</v>
          </cell>
          <cell r="B1737" t="str">
            <v>Bucha de redução longa de pvc rígido para tubo soldável 60 x 50 mm (2 x 1.1/2 pol)</v>
          </cell>
          <cell r="C1737" t="str">
            <v>UN</v>
          </cell>
          <cell r="D1737">
            <v>5.9827000000000004</v>
          </cell>
        </row>
        <row r="1738">
          <cell r="A1738" t="str">
            <v>001.18.03020</v>
          </cell>
          <cell r="B1738" t="str">
            <v>Bucha de redução longa de pvc rígido para tubo soldável 60 x 40 mm (2 x 1.1/4 pol)</v>
          </cell>
          <cell r="C1738" t="str">
            <v>UN</v>
          </cell>
          <cell r="D1738">
            <v>4.8677000000000001</v>
          </cell>
        </row>
        <row r="1739">
          <cell r="A1739" t="str">
            <v>001.18.03040</v>
          </cell>
          <cell r="B1739" t="str">
            <v>Bucha de redução longa de pvc rígido para tubo soldável 60 x 32 mm (2 x 1 pol)</v>
          </cell>
          <cell r="C1739" t="str">
            <v>UN</v>
          </cell>
          <cell r="D1739">
            <v>5.6927000000000003</v>
          </cell>
        </row>
        <row r="1740">
          <cell r="A1740" t="str">
            <v>001.18.03060</v>
          </cell>
          <cell r="B1740" t="str">
            <v>Bucha de redução longa de pvc rígido para tubo soldável 60 x 25 mm ( 2 x 3/4 pol)</v>
          </cell>
          <cell r="C1740" t="str">
            <v>UN</v>
          </cell>
          <cell r="D1740">
            <v>2.1526999999999998</v>
          </cell>
        </row>
        <row r="1741">
          <cell r="A1741" t="str">
            <v>001.18.03080</v>
          </cell>
          <cell r="B1741" t="str">
            <v>Bucha de redução longa de pvc rígido para tubo soldável 50 x 32 mm ( 1.1/2 x 1 pol)</v>
          </cell>
          <cell r="C1741" t="str">
            <v>UN</v>
          </cell>
          <cell r="D1741">
            <v>3.6027</v>
          </cell>
        </row>
        <row r="1742">
          <cell r="A1742" t="str">
            <v>001.18.03100</v>
          </cell>
          <cell r="B1742" t="str">
            <v>Bucha de redução longa de pvc rígido para tubo soldável 50 x 25 mm ( 1.1/2 x 3.4 pol)</v>
          </cell>
          <cell r="C1742" t="str">
            <v>UN</v>
          </cell>
          <cell r="D1742">
            <v>3.2726999999999999</v>
          </cell>
        </row>
        <row r="1743">
          <cell r="A1743" t="str">
            <v>001.18.03120</v>
          </cell>
          <cell r="B1743" t="str">
            <v>Bucha de redução longa de pvc rígido para tubo soldável 50 x 20 mm ( 1.1/2 x 1/2 pol)</v>
          </cell>
          <cell r="C1743" t="str">
            <v>UN</v>
          </cell>
          <cell r="D1743">
            <v>3.0527000000000002</v>
          </cell>
        </row>
        <row r="1744">
          <cell r="A1744" t="str">
            <v>001.18.03140</v>
          </cell>
          <cell r="B1744" t="str">
            <v>Bucha de redução longa de pvc rígido para tubo soldável 40 x 25 mm ( 1.1/4 x 3/4 pol)</v>
          </cell>
          <cell r="C1744" t="str">
            <v>UN</v>
          </cell>
          <cell r="D1744">
            <v>3.3227000000000002</v>
          </cell>
        </row>
        <row r="1745">
          <cell r="A1745" t="str">
            <v>001.18.03160</v>
          </cell>
          <cell r="B1745" t="str">
            <v>Bucha de redução longa de pvc rígido para tubo soldável 40 x 20 mm (1.1/4 x 1/2 pol)</v>
          </cell>
          <cell r="C1745" t="str">
            <v>UN</v>
          </cell>
          <cell r="D1745">
            <v>2.8826999999999998</v>
          </cell>
        </row>
        <row r="1746">
          <cell r="A1746" t="str">
            <v>001.18.03180</v>
          </cell>
          <cell r="B1746" t="str">
            <v>Bucha de redução longa de pvc rígido para tubo soldável 32 x 20 mm (1 x 1/2 pol)</v>
          </cell>
          <cell r="C1746" t="str">
            <v>UN</v>
          </cell>
          <cell r="D1746">
            <v>2.1284000000000001</v>
          </cell>
        </row>
        <row r="1747">
          <cell r="A1747" t="str">
            <v>001.18.03200</v>
          </cell>
          <cell r="B1747" t="str">
            <v>Cap de pvc rígido para tubo soldável 50 mm ( 1.1/2 pol)</v>
          </cell>
          <cell r="C1747" t="str">
            <v>UN</v>
          </cell>
          <cell r="D1747">
            <v>4.5926999999999998</v>
          </cell>
        </row>
        <row r="1748">
          <cell r="A1748" t="str">
            <v>001.18.03220</v>
          </cell>
          <cell r="B1748" t="str">
            <v>Cap de pvc rígido para tubo soldável 40 mm (1.1/4 pol)</v>
          </cell>
          <cell r="C1748" t="str">
            <v>UN</v>
          </cell>
          <cell r="D1748">
            <v>3.1926999999999999</v>
          </cell>
        </row>
        <row r="1749">
          <cell r="A1749" t="str">
            <v>001.18.03240</v>
          </cell>
          <cell r="B1749" t="str">
            <v>Cap de pvc rígido para tubo soldável 32 mm (1 pol)</v>
          </cell>
          <cell r="C1749" t="str">
            <v>UN</v>
          </cell>
          <cell r="D1749">
            <v>2.5026999999999999</v>
          </cell>
        </row>
        <row r="1750">
          <cell r="A1750" t="str">
            <v>001.18.03260</v>
          </cell>
          <cell r="B1750" t="str">
            <v>Cap de pvc rígido para tubo soldável 25 mm (3/4 pol)</v>
          </cell>
          <cell r="C1750" t="str">
            <v>UN</v>
          </cell>
          <cell r="D1750">
            <v>1.8884000000000001</v>
          </cell>
        </row>
        <row r="1751">
          <cell r="A1751" t="str">
            <v>001.18.03280</v>
          </cell>
          <cell r="B1751" t="str">
            <v>Cap de pvc rígido para tubo soldável 20 mm (1/2 pol)</v>
          </cell>
          <cell r="C1751" t="str">
            <v>UN</v>
          </cell>
          <cell r="D1751">
            <v>1.7484</v>
          </cell>
        </row>
        <row r="1752">
          <cell r="A1752" t="str">
            <v>001.18.03300</v>
          </cell>
          <cell r="B1752" t="str">
            <v>Joelho 90º soldável/rosqueável  32mm x 1 pol</v>
          </cell>
          <cell r="C1752" t="str">
            <v>UN</v>
          </cell>
          <cell r="D1752">
            <v>4.1026999999999996</v>
          </cell>
        </row>
        <row r="1753">
          <cell r="A1753" t="str">
            <v>001.18.03320</v>
          </cell>
          <cell r="B1753" t="str">
            <v>Joelho 90º soldável/rosqueável 25mm x 3/4 pol</v>
          </cell>
          <cell r="C1753" t="str">
            <v>UN</v>
          </cell>
          <cell r="D1753">
            <v>3.2427000000000001</v>
          </cell>
        </row>
        <row r="1754">
          <cell r="A1754" t="str">
            <v>001.18.03340</v>
          </cell>
          <cell r="B1754" t="str">
            <v>Joelho 90º soldável/rosqueável  20mm x 1/2 pol</v>
          </cell>
          <cell r="C1754" t="str">
            <v>UN</v>
          </cell>
          <cell r="D1754">
            <v>2.6227</v>
          </cell>
        </row>
        <row r="1755">
          <cell r="A1755" t="str">
            <v>001.18.03360</v>
          </cell>
          <cell r="B1755" t="str">
            <v>Joelho de redução 90º soldável/rosqueável 32mm x 3/4 pol</v>
          </cell>
          <cell r="C1755" t="str">
            <v>UN</v>
          </cell>
          <cell r="D1755">
            <v>2.5627</v>
          </cell>
        </row>
        <row r="1756">
          <cell r="A1756" t="str">
            <v>001.18.03380</v>
          </cell>
          <cell r="B1756" t="str">
            <v>Joelho de redução 90º soldável/rosqueável 25mm x 1/2 pol</v>
          </cell>
          <cell r="C1756" t="str">
            <v>UN</v>
          </cell>
          <cell r="D1756">
            <v>2.6126999999999998</v>
          </cell>
        </row>
        <row r="1757">
          <cell r="A1757" t="str">
            <v>001.18.03400</v>
          </cell>
          <cell r="B1757" t="str">
            <v>Luva simples soldável/rosqueável 50mm x 1.5 pol</v>
          </cell>
          <cell r="C1757" t="str">
            <v>UN</v>
          </cell>
          <cell r="D1757">
            <v>14.306100000000001</v>
          </cell>
        </row>
        <row r="1758">
          <cell r="A1758" t="str">
            <v>001.18.03420</v>
          </cell>
          <cell r="B1758" t="str">
            <v>Luva simples soldável/rosqueável 40mm x 1.1/4 pol</v>
          </cell>
          <cell r="C1758" t="str">
            <v>UN</v>
          </cell>
          <cell r="D1758">
            <v>7.2061000000000002</v>
          </cell>
        </row>
        <row r="1759">
          <cell r="A1759" t="str">
            <v>001.18.03440</v>
          </cell>
          <cell r="B1759" t="str">
            <v>Luva simples soldável/rosqueável 32mm x 1 pol</v>
          </cell>
          <cell r="C1759" t="str">
            <v>UN</v>
          </cell>
          <cell r="D1759">
            <v>3.7126999999999999</v>
          </cell>
        </row>
        <row r="1760">
          <cell r="A1760" t="str">
            <v>001.18.03460</v>
          </cell>
          <cell r="B1760" t="str">
            <v>Luva simples soldável/rosqueável 25mm x 3/4 pol</v>
          </cell>
          <cell r="C1760" t="str">
            <v>UN</v>
          </cell>
          <cell r="D1760">
            <v>2.5026999999999999</v>
          </cell>
        </row>
        <row r="1761">
          <cell r="A1761" t="str">
            <v>001.18.03480</v>
          </cell>
          <cell r="B1761" t="str">
            <v>Luva simples soldável/rosqueável 20mm x 1/2 pol</v>
          </cell>
          <cell r="C1761" t="str">
            <v>UN</v>
          </cell>
          <cell r="D1761">
            <v>2.8327</v>
          </cell>
        </row>
        <row r="1762">
          <cell r="A1762" t="str">
            <v>001.18.03500</v>
          </cell>
          <cell r="B1762" t="str">
            <v>Luva de redução soldável/rosqueável 25mm x 1/2 pol</v>
          </cell>
          <cell r="C1762" t="str">
            <v>UN</v>
          </cell>
          <cell r="D1762">
            <v>2.6126999999999998</v>
          </cell>
        </row>
        <row r="1763">
          <cell r="A1763" t="str">
            <v>001.18.03520</v>
          </cell>
          <cell r="B1763" t="str">
            <v>Tee 90º com rosca na bolsa central soldável/rosqueável 32mm x 32mm x 1 pol</v>
          </cell>
          <cell r="C1763" t="str">
            <v>UN</v>
          </cell>
          <cell r="D1763">
            <v>3.8673999999999999</v>
          </cell>
        </row>
        <row r="1764">
          <cell r="A1764" t="str">
            <v>001.18.03540</v>
          </cell>
          <cell r="B1764" t="str">
            <v>Tee 90º com rosca na bolsa central soldável/rosqueável 25mm x 25mm 3/4 pol</v>
          </cell>
          <cell r="C1764" t="str">
            <v>UN</v>
          </cell>
          <cell r="D1764">
            <v>4.9474</v>
          </cell>
        </row>
        <row r="1765">
          <cell r="A1765" t="str">
            <v>001.18.03560</v>
          </cell>
          <cell r="B1765" t="str">
            <v>Tee 90º com rosca na bolsa central soldável/rosqueável 20mm x 20mm x 1/2 pol</v>
          </cell>
          <cell r="C1765" t="str">
            <v>UN</v>
          </cell>
          <cell r="D1765">
            <v>5.0724</v>
          </cell>
        </row>
        <row r="1766">
          <cell r="A1766" t="str">
            <v>001.18.03580</v>
          </cell>
          <cell r="B1766" t="str">
            <v>Tee 90º com rosca na bolsa central sodável/rosqueável 32mm x 32mm x 3/4 pol</v>
          </cell>
          <cell r="C1766" t="str">
            <v>UN</v>
          </cell>
          <cell r="D1766">
            <v>6.1173999999999999</v>
          </cell>
        </row>
        <row r="1767">
          <cell r="A1767" t="str">
            <v>001.18.03600</v>
          </cell>
          <cell r="B1767" t="str">
            <v>Tee 90º com rosca na bolsa central soldável/rosqueável 25mm x 25mm x 1/2 pol</v>
          </cell>
          <cell r="C1767" t="str">
            <v>UN</v>
          </cell>
          <cell r="D1767">
            <v>3.6374</v>
          </cell>
        </row>
        <row r="1768">
          <cell r="A1768" t="str">
            <v>001.18.03620</v>
          </cell>
          <cell r="B1768" t="str">
            <v>Joelho 90º soldável com bucha de latão 25mm x 3/4 pol</v>
          </cell>
          <cell r="C1768" t="str">
            <v>UN</v>
          </cell>
          <cell r="D1768">
            <v>4.9726999999999997</v>
          </cell>
        </row>
        <row r="1769">
          <cell r="A1769" t="str">
            <v>001.18.03640</v>
          </cell>
          <cell r="B1769" t="str">
            <v>Joelho 90º soldável com bucha de latão 20mm x 1/2 pol</v>
          </cell>
          <cell r="C1769" t="str">
            <v>UN</v>
          </cell>
          <cell r="D1769">
            <v>3.7526999999999999</v>
          </cell>
        </row>
        <row r="1770">
          <cell r="A1770" t="str">
            <v>001.18.03660</v>
          </cell>
          <cell r="B1770" t="str">
            <v>Joelho de redução 90º soldável com bucha de latão 32mm x 3/4 pol</v>
          </cell>
          <cell r="C1770" t="str">
            <v>UN</v>
          </cell>
          <cell r="D1770">
            <v>2.6227</v>
          </cell>
        </row>
        <row r="1771">
          <cell r="A1771" t="str">
            <v>001.18.03680</v>
          </cell>
          <cell r="B1771" t="str">
            <v>Joelho de redução 90º soldável com bucha de latão 25mm x 1/2 pol</v>
          </cell>
          <cell r="C1771" t="str">
            <v>UN</v>
          </cell>
          <cell r="D1771">
            <v>3.5226999999999999</v>
          </cell>
        </row>
        <row r="1772">
          <cell r="A1772" t="str">
            <v>001.18.03700</v>
          </cell>
          <cell r="B1772" t="str">
            <v>Luva simples soldável com bucha de latão 25mm x 3/4 pol</v>
          </cell>
          <cell r="C1772" t="str">
            <v>UN</v>
          </cell>
          <cell r="D1772">
            <v>4.5427</v>
          </cell>
        </row>
        <row r="1773">
          <cell r="A1773" t="str">
            <v>001.18.03720</v>
          </cell>
          <cell r="B1773" t="str">
            <v>Luva simples soldável com bucha de latão 20mm x 1/2 pol</v>
          </cell>
          <cell r="C1773" t="str">
            <v>UN</v>
          </cell>
          <cell r="D1773">
            <v>3.9327000000000001</v>
          </cell>
        </row>
        <row r="1774">
          <cell r="A1774" t="str">
            <v>001.18.03740</v>
          </cell>
          <cell r="B1774" t="str">
            <v>Luva de redução soldável com bucha de latão 25mm x 1/2 pol</v>
          </cell>
          <cell r="C1774" t="str">
            <v>UN</v>
          </cell>
          <cell r="D1774">
            <v>4.1426999999999996</v>
          </cell>
        </row>
        <row r="1775">
          <cell r="A1775" t="str">
            <v>001.18.03760</v>
          </cell>
          <cell r="B1775" t="str">
            <v>Tee 90º com bucha de latão central 25mm x 25mm x 3/4 pol</v>
          </cell>
          <cell r="C1775" t="str">
            <v>UN</v>
          </cell>
          <cell r="D1775">
            <v>4.9474</v>
          </cell>
        </row>
        <row r="1776">
          <cell r="A1776" t="str">
            <v>001.18.03780</v>
          </cell>
          <cell r="B1776" t="str">
            <v>Tee 90º com bucha de latão central 20mm x 20mm x 1/2 pol</v>
          </cell>
          <cell r="C1776" t="str">
            <v>UN</v>
          </cell>
          <cell r="D1776">
            <v>4.4374000000000002</v>
          </cell>
        </row>
        <row r="1777">
          <cell r="A1777" t="str">
            <v>001.18.03800</v>
          </cell>
          <cell r="B1777" t="str">
            <v>Tee redução 90º com bucha de latão na bolsa central 32mm x 32mm x 3/4 pol</v>
          </cell>
          <cell r="C1777" t="str">
            <v>UN</v>
          </cell>
          <cell r="D1777">
            <v>6.1173999999999999</v>
          </cell>
        </row>
        <row r="1778">
          <cell r="A1778" t="str">
            <v>001.18.03820</v>
          </cell>
          <cell r="B1778" t="str">
            <v>Tee reduçao 90º com bucha de latão na bolsa central 25mm x 25mm 1/2 pol</v>
          </cell>
          <cell r="C1778" t="str">
            <v>UN</v>
          </cell>
          <cell r="D1778">
            <v>3.6374</v>
          </cell>
        </row>
        <row r="1779">
          <cell r="A1779" t="str">
            <v>001.18.03840</v>
          </cell>
          <cell r="B1779" t="str">
            <v>Fornecimento e instalação de tubos de pvc com juntas rosqueáveis em barras de 6 m com diâmetro 6.00 pol</v>
          </cell>
          <cell r="C1779" t="str">
            <v>ML</v>
          </cell>
          <cell r="D1779">
            <v>44.3142</v>
          </cell>
        </row>
        <row r="1780">
          <cell r="A1780" t="str">
            <v>001.18.03860</v>
          </cell>
          <cell r="B1780" t="str">
            <v>Fornecimento e instalação de tubos de pvc rígido com juntas rosqueáveis em barras de 6 m com diâmetro 4.00 pol</v>
          </cell>
          <cell r="C1780" t="str">
            <v>ML</v>
          </cell>
          <cell r="D1780">
            <v>36.960099999999997</v>
          </cell>
        </row>
        <row r="1781">
          <cell r="A1781" t="str">
            <v>001.18.03880</v>
          </cell>
          <cell r="B1781" t="str">
            <v>Fornecimento e instalação de tubos de pvc rígido com juntas rosqueáveis em barras de 6 m com diâmetro 3.00 pol</v>
          </cell>
          <cell r="C1781" t="str">
            <v>ML</v>
          </cell>
          <cell r="D1781">
            <v>30.039200000000001</v>
          </cell>
        </row>
        <row r="1782">
          <cell r="A1782" t="str">
            <v>001.18.03900</v>
          </cell>
          <cell r="B1782" t="str">
            <v>Fornecimento e instalação de tubos de pvc rígido  com juntas rosqueáveis em barras de 6 m com diâmetro 2.5 pol</v>
          </cell>
          <cell r="C1782" t="str">
            <v>ML</v>
          </cell>
          <cell r="D1782">
            <v>33.159100000000002</v>
          </cell>
        </row>
        <row r="1783">
          <cell r="A1783" t="str">
            <v>001.18.03920</v>
          </cell>
          <cell r="B1783" t="str">
            <v>Fornecimento e instalação de tubos de pvc rígido com juntas rosqueáveis em barras de 6 m com diâmetro 2.00 pol</v>
          </cell>
          <cell r="C1783" t="str">
            <v>ML</v>
          </cell>
          <cell r="D1783">
            <v>14.2715</v>
          </cell>
        </row>
        <row r="1784">
          <cell r="A1784" t="str">
            <v>001.18.03940</v>
          </cell>
          <cell r="B1784" t="str">
            <v>Fornecimento e instalação de tubos de pvc rígido com juntas rosqueáveis em barras de 6 m com diâmetro 1.50 pol</v>
          </cell>
          <cell r="C1784" t="str">
            <v>ML</v>
          </cell>
          <cell r="D1784">
            <v>10.712999999999999</v>
          </cell>
        </row>
        <row r="1785">
          <cell r="A1785" t="str">
            <v>001.18.03960</v>
          </cell>
          <cell r="B1785" t="str">
            <v>Fornecimento e instalação de tubos de pvc rígido  com juntas rosqueáveis em barras de 6 m com diâmetro 11/4 pol</v>
          </cell>
          <cell r="C1785" t="str">
            <v>ML</v>
          </cell>
          <cell r="D1785">
            <v>10.098599999999999</v>
          </cell>
        </row>
        <row r="1786">
          <cell r="A1786" t="str">
            <v>001.18.03980</v>
          </cell>
          <cell r="B1786" t="str">
            <v>Fornecimento e instalação de tubos de pvc rígido  com juntas rosqueáveis em barras de 6 m com diâmetro 1.00 pol</v>
          </cell>
          <cell r="C1786" t="str">
            <v>ML</v>
          </cell>
          <cell r="D1786">
            <v>7.6509</v>
          </cell>
        </row>
        <row r="1787">
          <cell r="A1787" t="str">
            <v>001.18.04000</v>
          </cell>
          <cell r="B1787" t="str">
            <v>Fornecimento e instalação de tubos de pvc rígido i com juntas rosqueáveis em barras de 6 m com diâmetro 3/4 pol</v>
          </cell>
          <cell r="C1787" t="str">
            <v>ML</v>
          </cell>
          <cell r="D1787">
            <v>3.7606999999999999</v>
          </cell>
        </row>
        <row r="1788">
          <cell r="A1788" t="str">
            <v>001.18.04020</v>
          </cell>
          <cell r="B1788" t="str">
            <v>Fornecimento e instalação de tubos de pvc rígido  com juntas rosqueáveis em barras de 6 m com diâmetro 1/2 pol</v>
          </cell>
          <cell r="C1788" t="str">
            <v>ML</v>
          </cell>
          <cell r="D1788">
            <v>3.9070999999999998</v>
          </cell>
        </row>
        <row r="1789">
          <cell r="A1789" t="str">
            <v>001.18.04040</v>
          </cell>
          <cell r="B1789" t="str">
            <v>Joelho 90º de pvc rígido para tubo de pvc rosqueável  4 pol</v>
          </cell>
          <cell r="C1789" t="str">
            <v>UN</v>
          </cell>
          <cell r="D1789">
            <v>40.6464</v>
          </cell>
        </row>
        <row r="1790">
          <cell r="A1790" t="str">
            <v>001.18.04060</v>
          </cell>
          <cell r="B1790" t="str">
            <v>Joelho 90º de pvc rígido para tubo de pvc rosqueável  3 pol</v>
          </cell>
          <cell r="C1790" t="str">
            <v>UN</v>
          </cell>
          <cell r="D1790">
            <v>21.617599999999999</v>
          </cell>
        </row>
        <row r="1791">
          <cell r="A1791" t="str">
            <v>001.18.04080</v>
          </cell>
          <cell r="B1791" t="str">
            <v>Joelho 90º de pvc rígido para tubo de pvc rosqueável  2 1/2 pol</v>
          </cell>
          <cell r="C1791" t="str">
            <v>UN</v>
          </cell>
          <cell r="D1791">
            <v>14.2576</v>
          </cell>
        </row>
        <row r="1792">
          <cell r="A1792" t="str">
            <v>001.18.04100</v>
          </cell>
          <cell r="B1792" t="str">
            <v>Joelho 90º de pvc rígido para tubo de pvc rosqueável  2 pol</v>
          </cell>
          <cell r="C1792" t="str">
            <v>UN</v>
          </cell>
          <cell r="D1792">
            <v>12.7761</v>
          </cell>
        </row>
        <row r="1793">
          <cell r="A1793" t="str">
            <v>001.18.04120</v>
          </cell>
          <cell r="B1793" t="str">
            <v>Joelho 90º de pvc rígido para tubo de pvc rosqueável  1 1/2 pol</v>
          </cell>
          <cell r="C1793" t="str">
            <v>UN</v>
          </cell>
          <cell r="D1793">
            <v>6.8261000000000003</v>
          </cell>
        </row>
        <row r="1794">
          <cell r="A1794" t="str">
            <v>001.18.04140</v>
          </cell>
          <cell r="B1794" t="str">
            <v>Joelho 90º de pvc rígido para tubo de pvc rosqueável  1 1/4 pol</v>
          </cell>
          <cell r="C1794" t="str">
            <v>UN</v>
          </cell>
          <cell r="D1794">
            <v>6.5361000000000002</v>
          </cell>
        </row>
        <row r="1795">
          <cell r="A1795" t="str">
            <v>001.18.04160</v>
          </cell>
          <cell r="B1795" t="str">
            <v>Joelho 90° de pvc rígido para tubo de pvc rosqueável  1 pol</v>
          </cell>
          <cell r="C1795" t="str">
            <v>UN</v>
          </cell>
          <cell r="D1795">
            <v>3.3527</v>
          </cell>
        </row>
        <row r="1796">
          <cell r="A1796" t="str">
            <v>001.18.04180</v>
          </cell>
          <cell r="B1796" t="str">
            <v>Joelho 90º de pvc rígido para tubo de pvc rosqueável  3/4 pol</v>
          </cell>
          <cell r="C1796" t="str">
            <v>UN</v>
          </cell>
          <cell r="D1796">
            <v>2.6726999999999999</v>
          </cell>
        </row>
        <row r="1797">
          <cell r="A1797" t="str">
            <v>001.18.04200</v>
          </cell>
          <cell r="B1797" t="str">
            <v>Joelho 90º de pvc rígido para tubo de pvc rosqueável  1/2 pol</v>
          </cell>
          <cell r="C1797" t="str">
            <v>UN</v>
          </cell>
          <cell r="D1797">
            <v>2.4826999999999999</v>
          </cell>
        </row>
        <row r="1798">
          <cell r="A1798" t="str">
            <v>001.18.04220</v>
          </cell>
          <cell r="B1798" t="str">
            <v>Joelho 45º de pvc rígido para tubo de pvc rosqueável  4 pol</v>
          </cell>
          <cell r="C1798" t="str">
            <v>UN</v>
          </cell>
          <cell r="D1798">
            <v>46.7164</v>
          </cell>
        </row>
        <row r="1799">
          <cell r="A1799" t="str">
            <v>001.18.04240</v>
          </cell>
          <cell r="B1799" t="str">
            <v>Joelho 45º de pvc rígido para tubo de pvc rosqueável  3 pol</v>
          </cell>
          <cell r="C1799" t="str">
            <v>UN</v>
          </cell>
          <cell r="D1799">
            <v>11.9076</v>
          </cell>
        </row>
        <row r="1800">
          <cell r="A1800" t="str">
            <v>001.18.04260</v>
          </cell>
          <cell r="B1800" t="str">
            <v>Joelho 45º de pvc rígido para tubo de pvc rosqueável  2 1/2 pol</v>
          </cell>
          <cell r="C1800" t="str">
            <v>UN</v>
          </cell>
          <cell r="D1800">
            <v>9.6576000000000004</v>
          </cell>
        </row>
        <row r="1801">
          <cell r="A1801" t="str">
            <v>001.18.04280</v>
          </cell>
          <cell r="B1801" t="str">
            <v>Joelho 45º de pvc rígido para tubos de pvc rosqueável  2 pol</v>
          </cell>
          <cell r="C1801" t="str">
            <v>UN</v>
          </cell>
          <cell r="D1801">
            <v>7.4661</v>
          </cell>
        </row>
        <row r="1802">
          <cell r="A1802" t="str">
            <v>001.18.04300</v>
          </cell>
          <cell r="B1802" t="str">
            <v>Joelho 45º de pvc rígido para tubos de pvc rosqueável  1 1/2 pol</v>
          </cell>
          <cell r="C1802" t="str">
            <v>UN</v>
          </cell>
          <cell r="D1802">
            <v>5.4260999999999999</v>
          </cell>
        </row>
        <row r="1803">
          <cell r="A1803" t="str">
            <v>001.18.04320</v>
          </cell>
          <cell r="B1803" t="str">
            <v>Joelho 45º de pvc rígido para tubos de pvc rosqueável  1 1/4 pol</v>
          </cell>
          <cell r="C1803" t="str">
            <v>UN</v>
          </cell>
          <cell r="D1803">
            <v>4.7361000000000004</v>
          </cell>
        </row>
        <row r="1804">
          <cell r="A1804" t="str">
            <v>001.18.04340</v>
          </cell>
          <cell r="B1804" t="str">
            <v>Joelho 45º de pvc rígido para tubos de pvc rosqueável  1 pol</v>
          </cell>
          <cell r="C1804" t="str">
            <v>UN</v>
          </cell>
          <cell r="D1804">
            <v>5.2126999999999999</v>
          </cell>
        </row>
        <row r="1805">
          <cell r="A1805" t="str">
            <v>001.18.04360</v>
          </cell>
          <cell r="B1805" t="str">
            <v>Joelho 45º de pvc rígido para tubos de pvc rosqueável  3/4 pol</v>
          </cell>
          <cell r="C1805" t="str">
            <v>UN</v>
          </cell>
          <cell r="D1805">
            <v>3.0026999999999999</v>
          </cell>
        </row>
        <row r="1806">
          <cell r="A1806" t="str">
            <v>001.18.04380</v>
          </cell>
          <cell r="B1806" t="str">
            <v>Joelho 45º de pvc rígido para tubos de pvc rosqueável  1/2 pol</v>
          </cell>
          <cell r="C1806" t="str">
            <v>UN</v>
          </cell>
          <cell r="D1806">
            <v>2.7726999999999999</v>
          </cell>
        </row>
        <row r="1807">
          <cell r="A1807" t="str">
            <v>001.18.04400</v>
          </cell>
          <cell r="B1807" t="str">
            <v>Joelho 90º com redução de pvc rígido para tubos de pvc rosqueável  1x3/4 pol</v>
          </cell>
          <cell r="C1807" t="str">
            <v>UN</v>
          </cell>
          <cell r="D1807">
            <v>1.8427</v>
          </cell>
        </row>
        <row r="1808">
          <cell r="A1808" t="str">
            <v>001.18.04420</v>
          </cell>
          <cell r="B1808" t="str">
            <v>Joelho 90º com redução de pvc rígido para tubos de pvc rosqueável  3/4x1/2 pol</v>
          </cell>
          <cell r="C1808" t="str">
            <v>UN</v>
          </cell>
          <cell r="D1808">
            <v>2.5926999999999998</v>
          </cell>
        </row>
        <row r="1809">
          <cell r="A1809" t="str">
            <v>001.18.04440</v>
          </cell>
          <cell r="B1809" t="str">
            <v>Tee 90º  de pvc rígido para tubos de pvc rosqueável  4 pol</v>
          </cell>
          <cell r="C1809" t="str">
            <v>UN</v>
          </cell>
          <cell r="D1809">
            <v>51.910299999999999</v>
          </cell>
        </row>
        <row r="1810">
          <cell r="A1810" t="str">
            <v>001.18.04460</v>
          </cell>
          <cell r="B1810" t="str">
            <v>Tee 90º  de pvc rígido para tubos de pvc rosqueável  3 pol</v>
          </cell>
          <cell r="C1810" t="str">
            <v>UN</v>
          </cell>
          <cell r="D1810">
            <v>23.3064</v>
          </cell>
        </row>
        <row r="1811">
          <cell r="A1811" t="str">
            <v>001.18.04480</v>
          </cell>
          <cell r="B1811" t="str">
            <v>Tee 90º  de pvc rígido para tubos de pvc rosqueável  2 1/2 pol</v>
          </cell>
          <cell r="C1811" t="str">
            <v>UN</v>
          </cell>
          <cell r="D1811">
            <v>16.546399999999998</v>
          </cell>
        </row>
        <row r="1812">
          <cell r="A1812" t="str">
            <v>001.18.04500</v>
          </cell>
          <cell r="B1812" t="str">
            <v>Tee 90º  de pvc rígido para tubos de pvc rosqueável  2 pol</v>
          </cell>
          <cell r="C1812" t="str">
            <v>UN</v>
          </cell>
          <cell r="D1812">
            <v>16.121099999999998</v>
          </cell>
        </row>
        <row r="1813">
          <cell r="A1813" t="str">
            <v>001.18.04520</v>
          </cell>
          <cell r="B1813" t="str">
            <v>Tee 90º de pvc rígido para tubos de pvc rosqueável  1 1/2 pol</v>
          </cell>
          <cell r="C1813" t="str">
            <v>UN</v>
          </cell>
          <cell r="D1813">
            <v>9.0211000000000006</v>
          </cell>
        </row>
        <row r="1814">
          <cell r="A1814" t="str">
            <v>001.18.04540</v>
          </cell>
          <cell r="B1814" t="str">
            <v>Tee 90º de pvc rígido para tubos de pvc rosqueável  1 1/4 pol</v>
          </cell>
          <cell r="C1814" t="str">
            <v>UN</v>
          </cell>
          <cell r="D1814">
            <v>8.3711000000000002</v>
          </cell>
        </row>
        <row r="1815">
          <cell r="A1815" t="str">
            <v>001.18.04560</v>
          </cell>
          <cell r="B1815" t="str">
            <v>Tee 90º de pvc rígido para tubos de pvc rosqueável  1 pol</v>
          </cell>
          <cell r="C1815" t="str">
            <v>UN</v>
          </cell>
          <cell r="D1815">
            <v>4.3948999999999998</v>
          </cell>
        </row>
        <row r="1816">
          <cell r="A1816" t="str">
            <v>001.18.04580</v>
          </cell>
          <cell r="B1816" t="str">
            <v>Tee 90º de pvc rígido para tubos de pvc rosqueável  3/4 pol</v>
          </cell>
          <cell r="C1816" t="str">
            <v>UN</v>
          </cell>
          <cell r="D1816">
            <v>2.8649</v>
          </cell>
        </row>
        <row r="1817">
          <cell r="A1817" t="str">
            <v>001.18.04600</v>
          </cell>
          <cell r="B1817" t="str">
            <v>Tee 90º de pvc rígido para tubos de pvc rosqueável  1/2 pol</v>
          </cell>
          <cell r="C1817" t="str">
            <v>UN</v>
          </cell>
          <cell r="D1817">
            <v>2.6949000000000001</v>
          </cell>
        </row>
        <row r="1818">
          <cell r="A1818" t="str">
            <v>001.18.04620</v>
          </cell>
          <cell r="B1818" t="str">
            <v>Tee 90º com redução de pvc rígido para tubos de pvc rosqueável  1 1/2x3/4 pol</v>
          </cell>
          <cell r="C1818" t="str">
            <v>UN</v>
          </cell>
          <cell r="D1818">
            <v>6.2111000000000001</v>
          </cell>
        </row>
        <row r="1819">
          <cell r="A1819" t="str">
            <v>001.18.04640</v>
          </cell>
          <cell r="B1819" t="str">
            <v>Tee 90º com redução de pvc rígido para tubos de pvc rosqueável  1x3/4 pol</v>
          </cell>
          <cell r="C1819" t="str">
            <v>UN</v>
          </cell>
          <cell r="D1819">
            <v>3.3449</v>
          </cell>
        </row>
        <row r="1820">
          <cell r="A1820" t="str">
            <v>001.18.04660</v>
          </cell>
          <cell r="B1820" t="str">
            <v>Tee 90º com redução de pvc rígido para tubos de pvc rosqueável  3/4x1/2 pol</v>
          </cell>
          <cell r="C1820" t="str">
            <v>UN</v>
          </cell>
          <cell r="D1820">
            <v>2.8649</v>
          </cell>
        </row>
        <row r="1821">
          <cell r="A1821" t="str">
            <v>001.18.04680</v>
          </cell>
          <cell r="B1821" t="str">
            <v>União com rosca de pvc rígido para tubos de pvc rosqueável  2 pol</v>
          </cell>
          <cell r="C1821" t="str">
            <v>UN</v>
          </cell>
          <cell r="D1821">
            <v>26.331099999999999</v>
          </cell>
        </row>
        <row r="1822">
          <cell r="A1822" t="str">
            <v>001.18.04700</v>
          </cell>
          <cell r="B1822" t="str">
            <v>União com rosca de pvc rígido para tubos de pvc rosqueável  1 1/2 pol</v>
          </cell>
          <cell r="C1822" t="str">
            <v>UN</v>
          </cell>
          <cell r="D1822">
            <v>11.8111</v>
          </cell>
        </row>
        <row r="1823">
          <cell r="A1823" t="str">
            <v>001.18.04720</v>
          </cell>
          <cell r="B1823" t="str">
            <v>União com rosca de pvc rígido para tubos de pvc rosqueável 1 1/4 pol</v>
          </cell>
          <cell r="C1823" t="str">
            <v>UN</v>
          </cell>
          <cell r="D1823">
            <v>15.3111</v>
          </cell>
        </row>
        <row r="1824">
          <cell r="A1824" t="str">
            <v>001.18.04740</v>
          </cell>
          <cell r="B1824" t="str">
            <v>União com rosca de pvc rígido para tubos de pvc rosqueável  1 pol</v>
          </cell>
          <cell r="C1824" t="str">
            <v>UN</v>
          </cell>
          <cell r="D1824">
            <v>7.0148999999999999</v>
          </cell>
        </row>
        <row r="1825">
          <cell r="A1825" t="str">
            <v>001.18.04760</v>
          </cell>
          <cell r="B1825" t="str">
            <v>União com rosca de pvc rígido para tubos de pvc rosqueável  3/4 pol</v>
          </cell>
          <cell r="C1825" t="str">
            <v>UN</v>
          </cell>
          <cell r="D1825">
            <v>4.6749000000000001</v>
          </cell>
        </row>
        <row r="1826">
          <cell r="A1826" t="str">
            <v>001.18.04780</v>
          </cell>
          <cell r="B1826" t="str">
            <v>União com rosca de pvc rígido para tubos de pvc rosqueável  1/2 pol</v>
          </cell>
          <cell r="C1826" t="str">
            <v>UN</v>
          </cell>
          <cell r="D1826">
            <v>3.6049000000000002</v>
          </cell>
        </row>
        <row r="1827">
          <cell r="A1827" t="str">
            <v>001.18.04800</v>
          </cell>
          <cell r="B1827" t="str">
            <v>União com rosca de pvc rígido para tubos de pvc rosqueável  3 pol</v>
          </cell>
          <cell r="C1827" t="str">
            <v>UN</v>
          </cell>
          <cell r="D1827">
            <v>50.064900000000002</v>
          </cell>
        </row>
        <row r="1828">
          <cell r="A1828" t="str">
            <v>001.18.04820</v>
          </cell>
          <cell r="B1828" t="str">
            <v>Bucha de redução  de pvc rígido para tubos de pvc rosqueável  3x2 1/2pol</v>
          </cell>
          <cell r="C1828" t="str">
            <v>UN</v>
          </cell>
          <cell r="D1828">
            <v>6.3875999999999999</v>
          </cell>
        </row>
        <row r="1829">
          <cell r="A1829" t="str">
            <v>001.18.04840</v>
          </cell>
          <cell r="B1829" t="str">
            <v>Bucha de redução de pvc rígido para tubos de pvc rosqueável  3x2 pol</v>
          </cell>
          <cell r="C1829" t="str">
            <v>UN</v>
          </cell>
          <cell r="D1829">
            <v>8.2175999999999991</v>
          </cell>
        </row>
        <row r="1830">
          <cell r="A1830" t="str">
            <v>001.18.04860</v>
          </cell>
          <cell r="B1830" t="str">
            <v>Bucha de redução de pvc rígido para tubos de pvc rosqueável  3x1 1/2pol</v>
          </cell>
          <cell r="C1830" t="str">
            <v>UN</v>
          </cell>
          <cell r="D1830">
            <v>7.1475999999999997</v>
          </cell>
        </row>
        <row r="1831">
          <cell r="A1831" t="str">
            <v>001.18.04880</v>
          </cell>
          <cell r="B1831" t="str">
            <v>Bucha de redução de pvc rígido para tubos de pvc rosqueável  2 1/2x2 pol</v>
          </cell>
          <cell r="C1831" t="str">
            <v>UN</v>
          </cell>
          <cell r="D1831">
            <v>6.0675999999999997</v>
          </cell>
        </row>
        <row r="1832">
          <cell r="A1832" t="str">
            <v>001.18.04900</v>
          </cell>
          <cell r="B1832" t="str">
            <v>Bucha de redução de pvc rígido para tubos de pvc rosqueável  2 1/2x1.5 pol</v>
          </cell>
          <cell r="C1832" t="str">
            <v>UN</v>
          </cell>
          <cell r="D1832">
            <v>6.1829000000000001</v>
          </cell>
        </row>
        <row r="1833">
          <cell r="A1833" t="str">
            <v>001.18.04920</v>
          </cell>
          <cell r="B1833" t="str">
            <v>Bucha de redução de pvc rígido para tubos de pvc rosqueável  2 1/2x1 1/4 pol</v>
          </cell>
          <cell r="C1833" t="str">
            <v>UN</v>
          </cell>
          <cell r="D1833">
            <v>6.6429</v>
          </cell>
        </row>
        <row r="1834">
          <cell r="A1834" t="str">
            <v>001.18.04940</v>
          </cell>
          <cell r="B1834" t="str">
            <v>Bucha de redução de pvc rígido para tubos de pvc rosqueável  2x1 1/2pol</v>
          </cell>
          <cell r="C1834" t="str">
            <v>UN</v>
          </cell>
          <cell r="D1834">
            <v>5.4661</v>
          </cell>
        </row>
        <row r="1835">
          <cell r="A1835" t="str">
            <v>001.18.04960</v>
          </cell>
          <cell r="B1835" t="str">
            <v>Bucha de redução de pvc rigido para tubos de pvc rosqueável  2x1 1/4 pol</v>
          </cell>
          <cell r="C1835" t="str">
            <v>UN</v>
          </cell>
          <cell r="D1835">
            <v>5.9260999999999999</v>
          </cell>
        </row>
        <row r="1836">
          <cell r="A1836" t="str">
            <v>001.18.04980</v>
          </cell>
          <cell r="B1836" t="str">
            <v>Bucha de redução de pvc rígido para tubos de pvc rosqueável  2x1 pol</v>
          </cell>
          <cell r="C1836" t="str">
            <v>UN</v>
          </cell>
          <cell r="D1836">
            <v>6.9661</v>
          </cell>
        </row>
        <row r="1837">
          <cell r="A1837" t="str">
            <v>001.18.05000</v>
          </cell>
          <cell r="B1837" t="str">
            <v>Bucha de redução de pvc rígido para tubos de pvc rosqueável  1 1/2x1 1/4 pol</v>
          </cell>
          <cell r="C1837" t="str">
            <v>UN</v>
          </cell>
          <cell r="D1837">
            <v>4.3761000000000001</v>
          </cell>
        </row>
        <row r="1838">
          <cell r="A1838" t="str">
            <v>001.18.05020</v>
          </cell>
          <cell r="B1838" t="str">
            <v>Bucha de redução de pvc rígido para tubos de pvc rosqueável  11/2x1 pol</v>
          </cell>
          <cell r="C1838" t="str">
            <v>UN</v>
          </cell>
          <cell r="D1838">
            <v>4.3761000000000001</v>
          </cell>
        </row>
        <row r="1839">
          <cell r="A1839" t="str">
            <v>001.18.05040</v>
          </cell>
          <cell r="B1839" t="str">
            <v>Bucha de redução de pvc rígido para tubos de pvc rosqueável  11/2x3/4 pol</v>
          </cell>
          <cell r="C1839" t="str">
            <v>UN</v>
          </cell>
          <cell r="D1839">
            <v>5.0660999999999996</v>
          </cell>
        </row>
        <row r="1840">
          <cell r="A1840" t="str">
            <v>001.18.05060</v>
          </cell>
          <cell r="B1840" t="str">
            <v>Bucha de redução de pvc rígido para tubos de pvc rosqueável  1 1/2x1/2 pol</v>
          </cell>
          <cell r="C1840" t="str">
            <v>UN</v>
          </cell>
          <cell r="D1840">
            <v>3.7561</v>
          </cell>
        </row>
        <row r="1841">
          <cell r="A1841" t="str">
            <v>001.18.05080</v>
          </cell>
          <cell r="B1841" t="str">
            <v>Bucha de redução de pvc rígido para tubos de pvc rosqueável  1 1/4x1 pol</v>
          </cell>
          <cell r="C1841" t="str">
            <v>UN</v>
          </cell>
          <cell r="D1841">
            <v>3.7791999999999999</v>
          </cell>
        </row>
        <row r="1842">
          <cell r="A1842" t="str">
            <v>001.18.05100</v>
          </cell>
          <cell r="B1842" t="str">
            <v>Bucha de redução de pvc rígido para tubos de pvc rosqueável  1 1/4x3/4 pol</v>
          </cell>
          <cell r="C1842" t="str">
            <v>UN</v>
          </cell>
          <cell r="D1842">
            <v>3.9592000000000001</v>
          </cell>
        </row>
        <row r="1843">
          <cell r="A1843" t="str">
            <v>001.18.05120</v>
          </cell>
          <cell r="B1843" t="str">
            <v>Bucha de redução de pvc rígido para tubos de pvc rosqueável  1 1/4x1/2 pol</v>
          </cell>
          <cell r="C1843" t="str">
            <v>UN</v>
          </cell>
          <cell r="D1843">
            <v>4.2991999999999999</v>
          </cell>
        </row>
        <row r="1844">
          <cell r="A1844" t="str">
            <v>001.18.05140</v>
          </cell>
          <cell r="B1844" t="str">
            <v>Bucha de redução de pvc rígido para tubos de pvc rosqueável  1x3/4 pol</v>
          </cell>
          <cell r="C1844" t="str">
            <v>UN</v>
          </cell>
          <cell r="D1844">
            <v>2.5427</v>
          </cell>
        </row>
        <row r="1845">
          <cell r="A1845" t="str">
            <v>001.18.05160</v>
          </cell>
          <cell r="B1845" t="str">
            <v>Fornecimento e instalação de bucha de redução de pvc rígido para tubos de pvc rosqueável  1x1/2 pol</v>
          </cell>
          <cell r="C1845" t="str">
            <v>UN</v>
          </cell>
          <cell r="D1845">
            <v>2.4826999999999999</v>
          </cell>
        </row>
        <row r="1846">
          <cell r="A1846" t="str">
            <v>001.18.05180</v>
          </cell>
          <cell r="B1846" t="str">
            <v>Bucha de redução de pvc rígido para tubos de pvc rosqueável  3/4x1/2 pol</v>
          </cell>
          <cell r="C1846" t="str">
            <v>UN</v>
          </cell>
          <cell r="D1846">
            <v>2.1427</v>
          </cell>
        </row>
        <row r="1847">
          <cell r="A1847" t="str">
            <v>001.18.05200</v>
          </cell>
          <cell r="B1847" t="str">
            <v>Cruzeta de pvc rígido para tubos de pvc rosqueável  2 pol</v>
          </cell>
          <cell r="C1847" t="str">
            <v>UN</v>
          </cell>
          <cell r="D1847">
            <v>15.852499999999999</v>
          </cell>
        </row>
        <row r="1848">
          <cell r="A1848" t="str">
            <v>001.18.05220</v>
          </cell>
          <cell r="B1848" t="str">
            <v>Cruzeta de pvc rígido para tubos de pvc rosqueável  1 pol</v>
          </cell>
          <cell r="C1848" t="str">
            <v>UN</v>
          </cell>
          <cell r="D1848">
            <v>4.9051</v>
          </cell>
        </row>
        <row r="1849">
          <cell r="A1849" t="str">
            <v>001.18.05240</v>
          </cell>
          <cell r="B1849" t="str">
            <v>Cruzeta de pvc rígido para tubos de pvc rosqueável  3/4 pol</v>
          </cell>
          <cell r="C1849" t="str">
            <v>UN</v>
          </cell>
          <cell r="D1849">
            <v>4.0311000000000003</v>
          </cell>
        </row>
        <row r="1850">
          <cell r="A1850" t="str">
            <v>001.18.05260</v>
          </cell>
          <cell r="B1850" t="str">
            <v>Cruzeta de pvc rígido para tubos de pvc rosqueável  1/2 pol</v>
          </cell>
          <cell r="C1850" t="str">
            <v>UN</v>
          </cell>
          <cell r="D1850">
            <v>5.0510999999999999</v>
          </cell>
        </row>
        <row r="1851">
          <cell r="A1851" t="str">
            <v>001.18.05280</v>
          </cell>
          <cell r="B1851" t="str">
            <v>Curva de 90º de pvc rígido para tubos de pvc rosqueável  4 pol</v>
          </cell>
          <cell r="C1851" t="str">
            <v>UN</v>
          </cell>
          <cell r="D1851">
            <v>24.5764</v>
          </cell>
        </row>
        <row r="1852">
          <cell r="A1852" t="str">
            <v>001.18.05300</v>
          </cell>
          <cell r="B1852" t="str">
            <v>Curva de 90º de pvc rígido para tubos de pvc rosqueável  3 pol</v>
          </cell>
          <cell r="C1852" t="str">
            <v>UN</v>
          </cell>
          <cell r="D1852">
            <v>13.1076</v>
          </cell>
        </row>
        <row r="1853">
          <cell r="A1853" t="str">
            <v>001.18.05320</v>
          </cell>
          <cell r="B1853" t="str">
            <v>Curva de 90º de pvc rígido para tubos de pvc rosqueável  2 1/2 pol</v>
          </cell>
          <cell r="C1853" t="str">
            <v>UN</v>
          </cell>
          <cell r="D1853">
            <v>12.717599999999999</v>
          </cell>
        </row>
        <row r="1854">
          <cell r="A1854" t="str">
            <v>001.18.05340</v>
          </cell>
          <cell r="B1854" t="str">
            <v>Curva de 90º de pvc rígido para tubos de pvc rosqueável  2 pol</v>
          </cell>
          <cell r="C1854" t="str">
            <v>UN</v>
          </cell>
          <cell r="D1854">
            <v>13.9361</v>
          </cell>
        </row>
        <row r="1855">
          <cell r="A1855" t="str">
            <v>001.18.05360</v>
          </cell>
          <cell r="B1855" t="str">
            <v>Curva de 90º de pvc rígido para tubos de pvc rosqueável  1 1/2 pol</v>
          </cell>
          <cell r="C1855" t="str">
            <v>UN</v>
          </cell>
          <cell r="D1855">
            <v>8.0260999999999996</v>
          </cell>
        </row>
        <row r="1856">
          <cell r="A1856" t="str">
            <v>001.18.05380</v>
          </cell>
          <cell r="B1856" t="str">
            <v>Curva de 90º de pvc rígido para tubos  de pvc rosqueável  1 1/4 pol</v>
          </cell>
          <cell r="C1856" t="str">
            <v>UN</v>
          </cell>
          <cell r="D1856">
            <v>7.7361000000000004</v>
          </cell>
        </row>
        <row r="1857">
          <cell r="A1857" t="str">
            <v>001.18.05400</v>
          </cell>
          <cell r="B1857" t="str">
            <v>Curva de 90º de pvc rígido para tubos de pvc rosqueável  1 pol</v>
          </cell>
          <cell r="C1857" t="str">
            <v>UN</v>
          </cell>
          <cell r="D1857">
            <v>3.9426999999999999</v>
          </cell>
        </row>
        <row r="1858">
          <cell r="A1858" t="str">
            <v>001.18.05420</v>
          </cell>
          <cell r="B1858" t="str">
            <v>Curva de 90º de pvc rígido para tubos de pvc rosqueável  3/4 pol</v>
          </cell>
          <cell r="C1858" t="str">
            <v>UN</v>
          </cell>
          <cell r="D1858">
            <v>3.1227</v>
          </cell>
        </row>
        <row r="1859">
          <cell r="A1859" t="str">
            <v>001.18.05440</v>
          </cell>
          <cell r="B1859" t="str">
            <v>Curva de 90º de pvc rígido para tubos de pvc rosqueável  1/2pol</v>
          </cell>
          <cell r="C1859" t="str">
            <v>UN</v>
          </cell>
          <cell r="D1859">
            <v>2.7726999999999999</v>
          </cell>
        </row>
        <row r="1860">
          <cell r="A1860" t="str">
            <v>001.18.05460</v>
          </cell>
          <cell r="B1860" t="str">
            <v>Curva de 45º de pvc rígido para tubos de pvc rosqueável  2 1/2 pol</v>
          </cell>
          <cell r="C1860" t="str">
            <v>UN</v>
          </cell>
          <cell r="D1860">
            <v>9.6576000000000004</v>
          </cell>
        </row>
        <row r="1861">
          <cell r="A1861" t="str">
            <v>001.18.05480</v>
          </cell>
          <cell r="B1861" t="str">
            <v>Curva de 45º de pvc rígido para tubos de pvc rosqueável  2  pol</v>
          </cell>
          <cell r="C1861" t="str">
            <v>UN</v>
          </cell>
          <cell r="D1861">
            <v>7.3761000000000001</v>
          </cell>
        </row>
        <row r="1862">
          <cell r="A1862" t="str">
            <v>001.18.05500</v>
          </cell>
          <cell r="B1862" t="str">
            <v>Curva de 45º de pvc rígido para tubos de pvc rosqueável  1 1/2 pol</v>
          </cell>
          <cell r="C1862" t="str">
            <v>UN</v>
          </cell>
          <cell r="D1862">
            <v>5.0361000000000002</v>
          </cell>
        </row>
        <row r="1863">
          <cell r="A1863" t="str">
            <v>001.18.05520</v>
          </cell>
          <cell r="B1863" t="str">
            <v>Curva de 45º de pvc rígido para tubos de pvc rosqueável  1 1/4 pol</v>
          </cell>
          <cell r="C1863" t="str">
            <v>UN</v>
          </cell>
          <cell r="D1863">
            <v>4.7911000000000001</v>
          </cell>
        </row>
        <row r="1864">
          <cell r="A1864" t="str">
            <v>001.18.05540</v>
          </cell>
          <cell r="B1864" t="str">
            <v>Curva de 45º de pvc rígido para tubos de pvc rosqueável  1  pol</v>
          </cell>
          <cell r="C1864" t="str">
            <v>UN</v>
          </cell>
          <cell r="D1864">
            <v>3.0527000000000002</v>
          </cell>
        </row>
        <row r="1865">
          <cell r="A1865" t="str">
            <v>001.18.05560</v>
          </cell>
          <cell r="B1865" t="str">
            <v>Curva de 45º de pvc rígido para tubos de pvc rosqueável  3/4  pol</v>
          </cell>
          <cell r="C1865" t="str">
            <v>UN</v>
          </cell>
          <cell r="D1865">
            <v>2.6027</v>
          </cell>
        </row>
        <row r="1866">
          <cell r="A1866" t="str">
            <v>001.18.05580</v>
          </cell>
          <cell r="B1866" t="str">
            <v>Curva de 45º de pvc rígido para tubos de pvc rosqueável  1/2  pol</v>
          </cell>
          <cell r="C1866" t="str">
            <v>UN</v>
          </cell>
          <cell r="D1866">
            <v>2.3927</v>
          </cell>
        </row>
        <row r="1867">
          <cell r="A1867" t="str">
            <v>001.18.05600</v>
          </cell>
          <cell r="B1867" t="str">
            <v>Luva simples de pvc rígido para tubos de pvc rosqueável  4 pol</v>
          </cell>
          <cell r="C1867" t="str">
            <v>UN</v>
          </cell>
          <cell r="D1867">
            <v>11.7264</v>
          </cell>
        </row>
        <row r="1868">
          <cell r="A1868" t="str">
            <v>001.18.05620</v>
          </cell>
          <cell r="B1868" t="str">
            <v>Luva simples de pvc rígido para tubos de pvc rosqueável  3 pol</v>
          </cell>
          <cell r="C1868" t="str">
            <v>UN</v>
          </cell>
          <cell r="D1868">
            <v>9.7276000000000007</v>
          </cell>
        </row>
        <row r="1869">
          <cell r="A1869" t="str">
            <v>001.18.05640</v>
          </cell>
          <cell r="B1869" t="str">
            <v>Luva simples de pvc rígido para tubos de pvc rosqueável  2 1/2 pol</v>
          </cell>
          <cell r="C1869" t="str">
            <v>UN</v>
          </cell>
          <cell r="D1869">
            <v>9.4876000000000005</v>
          </cell>
        </row>
        <row r="1870">
          <cell r="A1870" t="str">
            <v>001.18.05660</v>
          </cell>
          <cell r="B1870" t="str">
            <v>Luva simples de pvc rígido para tubos de pvc rosqueável  2 pol</v>
          </cell>
          <cell r="C1870" t="str">
            <v>UN</v>
          </cell>
          <cell r="D1870">
            <v>7.8761000000000001</v>
          </cell>
        </row>
        <row r="1871">
          <cell r="A1871" t="str">
            <v>001.18.05680</v>
          </cell>
          <cell r="B1871" t="str">
            <v>Luva simples de pvc rígido para tubos de pvc rosqueável  1 1/2 pol</v>
          </cell>
          <cell r="C1871" t="str">
            <v>UN</v>
          </cell>
          <cell r="D1871">
            <v>4.8960999999999997</v>
          </cell>
        </row>
        <row r="1872">
          <cell r="A1872" t="str">
            <v>001.18.05700</v>
          </cell>
          <cell r="B1872" t="str">
            <v>Luva simples de pvc rígido para tubos de pvc rosqueável  1 1/4 pol</v>
          </cell>
          <cell r="C1872" t="str">
            <v>UN</v>
          </cell>
          <cell r="D1872">
            <v>4.7361000000000004</v>
          </cell>
        </row>
        <row r="1873">
          <cell r="A1873" t="str">
            <v>001.18.05720</v>
          </cell>
          <cell r="B1873" t="str">
            <v>Luva simples de pvc rígido para tubos de pvc rosqueável  1 pol</v>
          </cell>
          <cell r="C1873" t="str">
            <v>UN</v>
          </cell>
          <cell r="D1873">
            <v>2.7776999999999998</v>
          </cell>
        </row>
        <row r="1874">
          <cell r="A1874" t="str">
            <v>001.18.05740</v>
          </cell>
          <cell r="B1874" t="str">
            <v>Luva simples de pvc rígido para tubos de pvc rosqueável  3/4 pol</v>
          </cell>
          <cell r="C1874" t="str">
            <v>UN</v>
          </cell>
          <cell r="D1874">
            <v>2.4226999999999999</v>
          </cell>
        </row>
        <row r="1875">
          <cell r="A1875" t="str">
            <v>001.18.05760</v>
          </cell>
          <cell r="B1875" t="str">
            <v>Luva simples de pvc rígido para tubos de pvc rosqueável  1/2 pol</v>
          </cell>
          <cell r="C1875" t="str">
            <v>UN</v>
          </cell>
          <cell r="D1875">
            <v>2.2427000000000001</v>
          </cell>
        </row>
        <row r="1876">
          <cell r="A1876" t="str">
            <v>001.18.05780</v>
          </cell>
          <cell r="B1876" t="str">
            <v>Luva de redução pvc rígido para tubos de pvc rosqueável  1x3/4 pol</v>
          </cell>
          <cell r="C1876" t="str">
            <v>UN</v>
          </cell>
          <cell r="D1876">
            <v>3.0627</v>
          </cell>
        </row>
        <row r="1877">
          <cell r="A1877" t="str">
            <v>001.18.05800</v>
          </cell>
          <cell r="B1877" t="str">
            <v>Luva de redução pvc rígido para tubos de pvc rosqueável  3/4x1/2 pol</v>
          </cell>
          <cell r="C1877" t="str">
            <v>UN</v>
          </cell>
          <cell r="D1877">
            <v>2.7227000000000001</v>
          </cell>
        </row>
        <row r="1878">
          <cell r="A1878" t="str">
            <v>001.18.05820</v>
          </cell>
          <cell r="B1878" t="str">
            <v>Junção 45º de pvc rígido para tubos de pvc rosqueável  2 pol</v>
          </cell>
          <cell r="C1878" t="str">
            <v>UN</v>
          </cell>
          <cell r="D1878">
            <v>5.1460999999999997</v>
          </cell>
        </row>
        <row r="1879">
          <cell r="A1879" t="str">
            <v>001.18.05840</v>
          </cell>
          <cell r="B1879" t="str">
            <v>Niple duplo de pvc rígido para tubos de pvc rosqueável  2 pol</v>
          </cell>
          <cell r="C1879" t="str">
            <v>UN</v>
          </cell>
          <cell r="D1879">
            <v>7.1760999999999999</v>
          </cell>
        </row>
        <row r="1880">
          <cell r="A1880" t="str">
            <v>001.18.05860</v>
          </cell>
          <cell r="B1880" t="str">
            <v>Niple duplo de pvc rígido para tubos de pvc rosqueável  1 1/2 pol</v>
          </cell>
          <cell r="C1880" t="str">
            <v>UN</v>
          </cell>
          <cell r="D1880">
            <v>4.5960999999999999</v>
          </cell>
        </row>
        <row r="1881">
          <cell r="A1881" t="str">
            <v>001.18.05880</v>
          </cell>
          <cell r="B1881" t="str">
            <v>Niple duplo de pvc rígido para tubos de pvc rosqueável  1 1/4 pol</v>
          </cell>
          <cell r="C1881" t="str">
            <v>UN</v>
          </cell>
          <cell r="D1881">
            <v>4.5560999999999998</v>
          </cell>
        </row>
        <row r="1882">
          <cell r="A1882" t="str">
            <v>001.18.05900</v>
          </cell>
          <cell r="B1882" t="str">
            <v>Niple duplo de pvc rígido para tubos de pvc rosqueável  1  pol</v>
          </cell>
          <cell r="C1882" t="str">
            <v>UN</v>
          </cell>
          <cell r="D1882">
            <v>2.6227</v>
          </cell>
        </row>
        <row r="1883">
          <cell r="A1883" t="str">
            <v>001.18.05920</v>
          </cell>
          <cell r="B1883" t="str">
            <v>Niple duplo de pvc rígido para tubos de pvc rosqueável  3/4  pol</v>
          </cell>
          <cell r="C1883" t="str">
            <v>UN</v>
          </cell>
          <cell r="D1883">
            <v>2.2427000000000001</v>
          </cell>
        </row>
        <row r="1884">
          <cell r="A1884" t="str">
            <v>001.18.05940</v>
          </cell>
          <cell r="B1884" t="str">
            <v>Niple duplo de pvc rígido para tubos de pvc rosqueável  1/2  pol</v>
          </cell>
          <cell r="C1884" t="str">
            <v>UN</v>
          </cell>
          <cell r="D1884">
            <v>2.1326999999999998</v>
          </cell>
        </row>
        <row r="1885">
          <cell r="A1885" t="str">
            <v>001.18.05960</v>
          </cell>
          <cell r="B1885" t="str">
            <v>Niple duplo de pvc rígido para tubos de pvc rosqueável  3  pol</v>
          </cell>
          <cell r="C1885" t="str">
            <v>UN</v>
          </cell>
          <cell r="D1885">
            <v>16.312899999999999</v>
          </cell>
        </row>
        <row r="1886">
          <cell r="A1886" t="str">
            <v>001.18.05980</v>
          </cell>
          <cell r="B1886" t="str">
            <v>Adaptador com rosca e flange para caixa de água de pvc inclusive assentamento 2 pol</v>
          </cell>
          <cell r="C1886" t="str">
            <v>UN</v>
          </cell>
          <cell r="D1886">
            <v>10.8184</v>
          </cell>
        </row>
        <row r="1887">
          <cell r="A1887" t="str">
            <v>001.18.06000</v>
          </cell>
          <cell r="B1887" t="str">
            <v>Adaptador com rosca e flange para caixa de água de pvc inclusive assentamento 1 pol</v>
          </cell>
          <cell r="C1887" t="str">
            <v>UN</v>
          </cell>
          <cell r="D1887">
            <v>9.8644999999999996</v>
          </cell>
        </row>
        <row r="1888">
          <cell r="A1888" t="str">
            <v>001.18.06020</v>
          </cell>
          <cell r="B1888" t="str">
            <v>Adaptador com rosca e flange para caixa de água de pvc inclusive assentamento 3/4 pol</v>
          </cell>
          <cell r="C1888" t="str">
            <v>UN</v>
          </cell>
          <cell r="D1888">
            <v>8.0545000000000009</v>
          </cell>
        </row>
        <row r="1889">
          <cell r="A1889" t="str">
            <v>001.18.06040</v>
          </cell>
          <cell r="B1889" t="str">
            <v>Adaptador com rosca e flange para caixa de água de pvc inclusive assentamento 1/2 pol</v>
          </cell>
          <cell r="C1889" t="str">
            <v>UN</v>
          </cell>
          <cell r="D1889">
            <v>8.0545000000000009</v>
          </cell>
        </row>
        <row r="1890">
          <cell r="A1890" t="str">
            <v>001.18.06060</v>
          </cell>
          <cell r="B1890" t="str">
            <v>Adaptador com rosca e flange para caixa de água de pvc inclusive assentamento 3 pol</v>
          </cell>
          <cell r="C1890" t="str">
            <v>UN</v>
          </cell>
          <cell r="D1890">
            <v>57.702100000000002</v>
          </cell>
        </row>
        <row r="1891">
          <cell r="A1891" t="str">
            <v>001.18.06080</v>
          </cell>
          <cell r="B1891" t="str">
            <v>Tampão ou cap de pvc rígido para tubos de pvc rosqueável  3 pol</v>
          </cell>
          <cell r="C1891" t="str">
            <v>UN</v>
          </cell>
          <cell r="D1891">
            <v>7.8174000000000001</v>
          </cell>
        </row>
        <row r="1892">
          <cell r="A1892" t="str">
            <v>001.18.06100</v>
          </cell>
          <cell r="B1892" t="str">
            <v>Tampão ou cap de pvc rígido para tubos de pvc rosqueável  2.5 pol</v>
          </cell>
          <cell r="C1892" t="str">
            <v>UN</v>
          </cell>
          <cell r="D1892">
            <v>6.9273999999999996</v>
          </cell>
        </row>
        <row r="1893">
          <cell r="A1893" t="str">
            <v>001.18.06120</v>
          </cell>
          <cell r="B1893" t="str">
            <v>Tampão ou cap de pvc rígido para tubos de pvc rosqueável  2.00 pol</v>
          </cell>
          <cell r="C1893" t="str">
            <v>UN</v>
          </cell>
          <cell r="D1893">
            <v>5.8452999999999999</v>
          </cell>
        </row>
        <row r="1894">
          <cell r="A1894" t="str">
            <v>001.18.06140</v>
          </cell>
          <cell r="B1894" t="str">
            <v>Tampão ou cap de pvc rígido para tubos de pvc rosqueável  1 1/2 pol</v>
          </cell>
          <cell r="C1894" t="str">
            <v>UN</v>
          </cell>
          <cell r="D1894">
            <v>4.7953000000000001</v>
          </cell>
        </row>
        <row r="1895">
          <cell r="A1895" t="str">
            <v>001.18.06160</v>
          </cell>
          <cell r="B1895" t="str">
            <v>Tampão ou cap de pvc rígido para tubos de pvc rosqueável  1 1/4 pol</v>
          </cell>
          <cell r="C1895" t="str">
            <v>UN</v>
          </cell>
          <cell r="D1895">
            <v>3.9853000000000001</v>
          </cell>
        </row>
        <row r="1896">
          <cell r="A1896" t="str">
            <v>001.18.06180</v>
          </cell>
          <cell r="B1896" t="str">
            <v>Tampão ou cap de pvc rígido para tubos de pvc rosqueável  1 pol</v>
          </cell>
          <cell r="C1896" t="str">
            <v>UN</v>
          </cell>
          <cell r="D1896">
            <v>2.1837</v>
          </cell>
        </row>
        <row r="1897">
          <cell r="A1897" t="str">
            <v>001.18.06200</v>
          </cell>
          <cell r="B1897" t="str">
            <v>Tampão ou cap de pvc rígido para tubos de pvc rosqueável  3/4 pol</v>
          </cell>
          <cell r="C1897" t="str">
            <v>UN</v>
          </cell>
          <cell r="D1897">
            <v>1.6036999999999999</v>
          </cell>
        </row>
        <row r="1898">
          <cell r="A1898" t="str">
            <v>001.18.06220</v>
          </cell>
          <cell r="B1898" t="str">
            <v>Tampão ou cap de pvc rígido para tubos de pvc rosqueável  1/2 pol</v>
          </cell>
          <cell r="C1898" t="str">
            <v>UN</v>
          </cell>
          <cell r="D1898">
            <v>1.3436999999999999</v>
          </cell>
        </row>
        <row r="1899">
          <cell r="A1899" t="str">
            <v>001.18.06240</v>
          </cell>
          <cell r="B1899" t="str">
            <v>Flange sextavado com rosca e sem furos de pvc rígido para tubos de pvc rosqueável  4 pol</v>
          </cell>
          <cell r="C1899" t="str">
            <v>UN</v>
          </cell>
          <cell r="D1899">
            <v>37.497399999999999</v>
          </cell>
        </row>
        <row r="1900">
          <cell r="A1900" t="str">
            <v>001.18.06260</v>
          </cell>
          <cell r="B1900" t="str">
            <v>Flange sextavado com rosca e sem furos de pvc rígido para tubos de pvc rosqueável  3 pol</v>
          </cell>
          <cell r="C1900" t="str">
            <v>UN</v>
          </cell>
          <cell r="D1900">
            <v>20.3874</v>
          </cell>
        </row>
        <row r="1901">
          <cell r="A1901" t="str">
            <v>001.18.06280</v>
          </cell>
          <cell r="B1901" t="str">
            <v>Flange sextavado com rosca e sem furos de pvc rígido para tubos de pvc rosqueável  2 1/2 pol</v>
          </cell>
          <cell r="C1901" t="str">
            <v>UN</v>
          </cell>
          <cell r="D1901">
            <v>20.3674</v>
          </cell>
        </row>
        <row r="1902">
          <cell r="A1902" t="str">
            <v>001.18.06300</v>
          </cell>
          <cell r="B1902" t="str">
            <v>Flange sextavado com rosca e sem furos de pvc rígido para tubos de pvc rosqueável  2 pol</v>
          </cell>
          <cell r="C1902" t="str">
            <v>UN</v>
          </cell>
          <cell r="D1902">
            <v>4.0652999999999997</v>
          </cell>
        </row>
        <row r="1903">
          <cell r="A1903" t="str">
            <v>001.18.06320</v>
          </cell>
          <cell r="B1903" t="str">
            <v>Flange sextavado com rosca e sem furos de pvc rígido para tubos de pvc rosqueável  1 1/2 pol</v>
          </cell>
          <cell r="C1903" t="str">
            <v>UN</v>
          </cell>
          <cell r="D1903">
            <v>3.2953000000000001</v>
          </cell>
        </row>
        <row r="1904">
          <cell r="A1904" t="str">
            <v>001.18.06340</v>
          </cell>
          <cell r="B1904" t="str">
            <v>Flange sextavado com rosca e sem furos de pvc rígido para tubos de pvc rosqueável  1 1/4 pol</v>
          </cell>
          <cell r="C1904" t="str">
            <v>UN</v>
          </cell>
          <cell r="D1904">
            <v>2.6353</v>
          </cell>
        </row>
        <row r="1905">
          <cell r="A1905" t="str">
            <v>001.18.06360</v>
          </cell>
          <cell r="B1905" t="str">
            <v>Flange sextavado com rosca e sem furos de pvc rígido para tubos de pvc rosqueável  1 pol</v>
          </cell>
          <cell r="C1905" t="str">
            <v>UN</v>
          </cell>
          <cell r="D1905">
            <v>2.1937000000000002</v>
          </cell>
        </row>
        <row r="1906">
          <cell r="A1906" t="str">
            <v>001.18.06380</v>
          </cell>
          <cell r="B1906" t="str">
            <v>Flange sextavado com rosca e sem furos de pvc rígido para tubos de pvc rosqueável  3/4 pol</v>
          </cell>
          <cell r="C1906" t="str">
            <v>UN</v>
          </cell>
          <cell r="D1906">
            <v>1.9437</v>
          </cell>
        </row>
        <row r="1907">
          <cell r="A1907" t="str">
            <v>001.18.06400</v>
          </cell>
          <cell r="B1907" t="str">
            <v>Flange sextavado com rosca e sem furos de pvc rígido para tubos de pvc rosqueável  1/2 pol</v>
          </cell>
          <cell r="C1907" t="str">
            <v>UN</v>
          </cell>
          <cell r="D1907">
            <v>1.6287</v>
          </cell>
        </row>
        <row r="1908">
          <cell r="A1908" t="str">
            <v>001.18.06420</v>
          </cell>
          <cell r="B1908" t="str">
            <v>Plug ou bujão de 2"""""""", de pvc rígido, para tubos de pvc rosqueável</v>
          </cell>
          <cell r="C1908" t="str">
            <v>UN</v>
          </cell>
          <cell r="D1908">
            <v>3.6353</v>
          </cell>
        </row>
        <row r="1909">
          <cell r="A1909" t="str">
            <v>001.18.06440</v>
          </cell>
          <cell r="B1909" t="str">
            <v>Plug ou bujão de 1 1/2"""""""", de pvc rígido, para tubos de pvc rosqueável</v>
          </cell>
          <cell r="C1909" t="str">
            <v>UN</v>
          </cell>
          <cell r="D1909">
            <v>3.2252999999999998</v>
          </cell>
        </row>
        <row r="1910">
          <cell r="A1910" t="str">
            <v>001.18.06460</v>
          </cell>
          <cell r="B1910" t="str">
            <v>Plug ou bujão de 1 1/4"""""""", de pvc rígido, para tubos de pvc rosqueável</v>
          </cell>
          <cell r="C1910" t="str">
            <v>UN</v>
          </cell>
          <cell r="D1910">
            <v>2.2353000000000001</v>
          </cell>
        </row>
        <row r="1911">
          <cell r="A1911" t="str">
            <v>001.18.06480</v>
          </cell>
          <cell r="B1911" t="str">
            <v>Plug ou bujão de 1"""""""", de pvc rígido, para tubos de pvc rosqueável</v>
          </cell>
          <cell r="C1911" t="str">
            <v>UN</v>
          </cell>
          <cell r="D1911">
            <v>1.5037</v>
          </cell>
        </row>
        <row r="1912">
          <cell r="A1912" t="str">
            <v>001.18.06500</v>
          </cell>
          <cell r="B1912" t="str">
            <v>Plug ou bujão de 3/4"""""""", de pvc rígido, para tubos de pvc rosqueável</v>
          </cell>
          <cell r="C1912" t="str">
            <v>UN</v>
          </cell>
          <cell r="D1912">
            <v>1.2877000000000001</v>
          </cell>
        </row>
        <row r="1913">
          <cell r="A1913" t="str">
            <v>001.18.06520</v>
          </cell>
          <cell r="B1913" t="str">
            <v>Plug ou bujão de 1/2"""""""", de pvc rígido, para tubos de pvc rosqueável</v>
          </cell>
          <cell r="C1913" t="str">
            <v>UN</v>
          </cell>
          <cell r="D1913">
            <v>1.2037</v>
          </cell>
        </row>
        <row r="1914">
          <cell r="A1914" t="str">
            <v>001.18.06540</v>
          </cell>
          <cell r="B1914" t="str">
            <v>Joelho de 90º rosqueável com bucha de latão 1/2"""""""", de pvc rígido,</v>
          </cell>
          <cell r="C1914" t="str">
            <v>UN</v>
          </cell>
          <cell r="D1914">
            <v>3.7526999999999999</v>
          </cell>
        </row>
        <row r="1915">
          <cell r="A1915" t="str">
            <v>001.18.06560</v>
          </cell>
          <cell r="B1915" t="str">
            <v>Joelho de 90º rosqueável com bucha de latão 3/4"""""""", de pvc rígido,</v>
          </cell>
          <cell r="C1915" t="str">
            <v>UN</v>
          </cell>
          <cell r="D1915">
            <v>4.0427</v>
          </cell>
        </row>
        <row r="1916">
          <cell r="A1916" t="str">
            <v>001.18.06580</v>
          </cell>
          <cell r="B1916" t="str">
            <v>Joelho 90º redução rosqueável com bucha de latão 3/4"""""""" x 1/2"""""""", de  pvc rígido,</v>
          </cell>
          <cell r="C1916" t="str">
            <v>UN</v>
          </cell>
          <cell r="D1916">
            <v>4.2327000000000004</v>
          </cell>
        </row>
        <row r="1917">
          <cell r="A1917" t="str">
            <v>001.18.06600</v>
          </cell>
          <cell r="B1917" t="str">
            <v>Tee 90º rosqueável  1/2"""""""",com bucha de latão na boca central</v>
          </cell>
          <cell r="C1917" t="str">
            <v>UN</v>
          </cell>
          <cell r="D1917">
            <v>4.0449000000000002</v>
          </cell>
        </row>
        <row r="1918">
          <cell r="A1918" t="str">
            <v>001.18.06620</v>
          </cell>
          <cell r="B1918" t="str">
            <v>Tee 90º rosqueável 3/4"""""""", com bucha de latão na boca central</v>
          </cell>
          <cell r="C1918" t="str">
            <v>UN</v>
          </cell>
          <cell r="D1918">
            <v>4.8249000000000004</v>
          </cell>
        </row>
        <row r="1919">
          <cell r="A1919" t="str">
            <v>001.18.06640</v>
          </cell>
          <cell r="B1919" t="str">
            <v>Tee 90º redução rosqueável 3/4""""""""x1/2"""""""", com bucha de latão na boca central</v>
          </cell>
          <cell r="C1919" t="str">
            <v>UN</v>
          </cell>
          <cell r="D1919">
            <v>4.1649000000000003</v>
          </cell>
        </row>
        <row r="1920">
          <cell r="A1920" t="str">
            <v>001.18.06660</v>
          </cell>
          <cell r="B1920" t="str">
            <v>Tubo cpva, aquatherm - 22 mm - 3/4"""""""" em barras de 3.00 m</v>
          </cell>
          <cell r="C1920" t="str">
            <v>ML</v>
          </cell>
          <cell r="D1920">
            <v>8.8134999999999994</v>
          </cell>
        </row>
        <row r="1921">
          <cell r="A1921" t="str">
            <v>001.18.06680</v>
          </cell>
          <cell r="B1921" t="str">
            <v>Tubo cpva, aquatherm - 28 mm - 1"""""""" em barras de 3.00 m</v>
          </cell>
          <cell r="C1921" t="str">
            <v>ML</v>
          </cell>
          <cell r="D1921">
            <v>11.75</v>
          </cell>
        </row>
        <row r="1922">
          <cell r="A1922" t="str">
            <v>001.18.06700</v>
          </cell>
          <cell r="B1922" t="str">
            <v>Joelho de 90º, aquatherm - 22 mm 3/4""""""""</v>
          </cell>
          <cell r="C1922" t="str">
            <v>UN</v>
          </cell>
          <cell r="D1922">
            <v>3.6526999999999998</v>
          </cell>
        </row>
        <row r="1923">
          <cell r="A1923" t="str">
            <v>001.18.06720</v>
          </cell>
          <cell r="B1923" t="str">
            <v>Joelho de 90º, aquatherm - 28 mm 1""""""""</v>
          </cell>
          <cell r="C1923" t="str">
            <v>UN</v>
          </cell>
          <cell r="D1923">
            <v>5.7949000000000002</v>
          </cell>
        </row>
        <row r="1924">
          <cell r="A1924" t="str">
            <v>001.18.06740</v>
          </cell>
          <cell r="B1924" t="str">
            <v>Tee de 90º, aquatherm - 22 mm - 3/4 """"""""</v>
          </cell>
          <cell r="C1924" t="str">
            <v>UN</v>
          </cell>
          <cell r="D1924">
            <v>3.9249000000000001</v>
          </cell>
        </row>
        <row r="1925">
          <cell r="A1925" t="str">
            <v>001.18.06760</v>
          </cell>
          <cell r="B1925" t="str">
            <v>Tee de 90º, aquatherm 28 mm - 1""""""""</v>
          </cell>
          <cell r="C1925" t="str">
            <v>UN</v>
          </cell>
          <cell r="D1925">
            <v>5.7873999999999999</v>
          </cell>
        </row>
        <row r="1926">
          <cell r="A1926" t="str">
            <v>001.18.06780</v>
          </cell>
          <cell r="B1926" t="str">
            <v>Conector aquatherm - 28 mm - 1""""""""</v>
          </cell>
          <cell r="C1926" t="str">
            <v>UN</v>
          </cell>
          <cell r="D1926">
            <v>8.9191000000000003</v>
          </cell>
        </row>
        <row r="1927">
          <cell r="A1927" t="str">
            <v>001.18.06800</v>
          </cell>
          <cell r="B1927" t="str">
            <v>Fornecimento e instalação de mangueira marron de pvc para água de 3/4""""""""x2,5 mm de espessura</v>
          </cell>
          <cell r="C1927" t="str">
            <v>ML</v>
          </cell>
          <cell r="D1927">
            <v>1.1698</v>
          </cell>
        </row>
        <row r="1928">
          <cell r="A1928" t="str">
            <v>001.18.06820</v>
          </cell>
          <cell r="B1928" t="str">
            <v>Fornecimento e instalação de mangueira marron de pvc para água de  1""""""""x3,0 mm de espessura</v>
          </cell>
          <cell r="C1928" t="str">
            <v>ML</v>
          </cell>
          <cell r="D1928">
            <v>1.6268</v>
          </cell>
        </row>
        <row r="1929">
          <cell r="A1929" t="str">
            <v>001.18.06840</v>
          </cell>
          <cell r="B1929" t="str">
            <v>Fornecimento e instalação de joelho de polietileno - 3/4"""""""" para mangueira de polietileno ou pvc marron</v>
          </cell>
          <cell r="C1929" t="str">
            <v>UN</v>
          </cell>
          <cell r="D1929">
            <v>1.3188</v>
          </cell>
        </row>
        <row r="1930">
          <cell r="A1930" t="str">
            <v>001.18.06860</v>
          </cell>
          <cell r="B1930" t="str">
            <v>Fornecimento e instalação de joelho de polietileno  - 1"""""""" para mangueira de polietileno ou pvc marron</v>
          </cell>
          <cell r="C1930" t="str">
            <v>UN</v>
          </cell>
          <cell r="D1930">
            <v>1.7687999999999999</v>
          </cell>
        </row>
        <row r="1931">
          <cell r="A1931" t="str">
            <v>001.18.06880</v>
          </cell>
          <cell r="B1931" t="str">
            <v>Fornecimento e instalação de tee de polietileno - 3/4"""""""" para mangueira de polietileno ou pvc marron</v>
          </cell>
          <cell r="C1931" t="str">
            <v>UN</v>
          </cell>
          <cell r="D1931">
            <v>1.8736999999999999</v>
          </cell>
        </row>
        <row r="1932">
          <cell r="A1932" t="str">
            <v>001.18.06900</v>
          </cell>
          <cell r="B1932" t="str">
            <v>Fornecimento e instalação de tee de polietileno  1""""""""- para mangueira de polietileno ou pvc marron</v>
          </cell>
          <cell r="C1932" t="str">
            <v>UN</v>
          </cell>
          <cell r="D1932">
            <v>3.3237000000000001</v>
          </cell>
        </row>
        <row r="1933">
          <cell r="A1933" t="str">
            <v>001.18.06920</v>
          </cell>
          <cell r="B1933" t="str">
            <v>Fornecimento e instalação de uniao de polietileno - 3/4""""""""- para mangueira de polietileno ou pvc marron</v>
          </cell>
          <cell r="C1933" t="str">
            <v>UN</v>
          </cell>
          <cell r="D1933">
            <v>2.2353000000000001</v>
          </cell>
        </row>
        <row r="1934">
          <cell r="A1934" t="str">
            <v>001.18.06940</v>
          </cell>
          <cell r="B1934" t="str">
            <v>Fornecimento e instalação de união de polietileno  - 1""""""""-para mangueira de polietileno ou pvc marron</v>
          </cell>
          <cell r="C1934" t="str">
            <v>UN</v>
          </cell>
          <cell r="D1934">
            <v>2.6353</v>
          </cell>
        </row>
        <row r="1935">
          <cell r="A1935" t="str">
            <v>001.18.06960</v>
          </cell>
          <cell r="B1935" t="str">
            <v>Fornecimento e instalação de adaptador de polietileno  - 3/4""""""""- para mangueira de polietileno ou pvc marron</v>
          </cell>
          <cell r="C1935" t="str">
            <v>UN</v>
          </cell>
          <cell r="D1935">
            <v>2.0284</v>
          </cell>
        </row>
        <row r="1936">
          <cell r="A1936" t="str">
            <v>001.18.06980</v>
          </cell>
          <cell r="B1936" t="str">
            <v>Fornecimento e instalação de adaptador de polietileno  - 1""""""""- para mangueira de polietileno ou pvc marron</v>
          </cell>
          <cell r="C1936" t="str">
            <v>UN</v>
          </cell>
          <cell r="D1936">
            <v>2.2284000000000002</v>
          </cell>
        </row>
        <row r="1937">
          <cell r="A1937" t="str">
            <v>001.18.07000</v>
          </cell>
          <cell r="B1937" t="str">
            <v>Tubos de ferro galvanizado em barra de 6 m diâmetro 4 pol</v>
          </cell>
          <cell r="C1937" t="str">
            <v>ML</v>
          </cell>
          <cell r="D1937">
            <v>69.350800000000007</v>
          </cell>
        </row>
        <row r="1938">
          <cell r="A1938" t="str">
            <v>001.18.07020</v>
          </cell>
          <cell r="B1938" t="str">
            <v>Tubos de ferro galvanizado em barra de 6 m diâmetro 3 pol</v>
          </cell>
          <cell r="C1938" t="str">
            <v>ML</v>
          </cell>
          <cell r="D1938">
            <v>50.524799999999999</v>
          </cell>
        </row>
        <row r="1939">
          <cell r="A1939" t="str">
            <v>001.18.07040</v>
          </cell>
          <cell r="B1939" t="str">
            <v>Tubos de ferro galvanizado em barra de 6 m diâmetro 2.5 pol</v>
          </cell>
          <cell r="C1939" t="str">
            <v>ML</v>
          </cell>
          <cell r="D1939">
            <v>42.185099999999998</v>
          </cell>
        </row>
        <row r="1940">
          <cell r="A1940" t="str">
            <v>001.18.07060</v>
          </cell>
          <cell r="B1940" t="str">
            <v>Tubos de ferro galvanizado em barra de 6 m diâmetro 2 pol</v>
          </cell>
          <cell r="C1940" t="str">
            <v>ML</v>
          </cell>
          <cell r="D1940">
            <v>30.9436</v>
          </cell>
        </row>
        <row r="1941">
          <cell r="A1941" t="str">
            <v>001.18.07080</v>
          </cell>
          <cell r="B1941" t="str">
            <v>Tubos de ferro galvanizado em barra de 6 m diâmetro 1.5 pol</v>
          </cell>
          <cell r="C1941" t="str">
            <v>ML</v>
          </cell>
          <cell r="D1941">
            <v>25.4129</v>
          </cell>
        </row>
        <row r="1942">
          <cell r="A1942" t="str">
            <v>001.18.07100</v>
          </cell>
          <cell r="B1942" t="str">
            <v>Tubos de ferro galvanizado em barra de 6 m diâmetro 1 1/4 pol</v>
          </cell>
          <cell r="C1942" t="str">
            <v>ML</v>
          </cell>
          <cell r="D1942">
            <v>19.528700000000001</v>
          </cell>
        </row>
        <row r="1943">
          <cell r="A1943" t="str">
            <v>001.18.07120</v>
          </cell>
          <cell r="B1943" t="str">
            <v>Tubos de ferro galvanizado em barra de 6 m diâmetro 1 pol</v>
          </cell>
          <cell r="C1943" t="str">
            <v>ML</v>
          </cell>
          <cell r="D1943">
            <v>14.5716</v>
          </cell>
        </row>
        <row r="1944">
          <cell r="A1944" t="str">
            <v>001.18.07140</v>
          </cell>
          <cell r="B1944" t="str">
            <v>Tubos de ferro galvanizado em barra de 6 m diâmetro 3/4 pol</v>
          </cell>
          <cell r="C1944" t="str">
            <v>ML</v>
          </cell>
          <cell r="D1944">
            <v>10.8215</v>
          </cell>
        </row>
        <row r="1945">
          <cell r="A1945" t="str">
            <v>001.18.07160</v>
          </cell>
          <cell r="B1945" t="str">
            <v>Tubos de ferro galvanizado em barra de 6 m diâmetro 1/2 pol</v>
          </cell>
          <cell r="C1945" t="str">
            <v>ML</v>
          </cell>
          <cell r="D1945">
            <v>8.5815999999999999</v>
          </cell>
        </row>
        <row r="1946">
          <cell r="A1946" t="str">
            <v>001.18.07180</v>
          </cell>
          <cell r="B1946" t="str">
            <v>Cotovelo ou joelho de redução de ferro galvanizado 2.5x2 pol</v>
          </cell>
          <cell r="C1946" t="str">
            <v>UN</v>
          </cell>
          <cell r="D1946">
            <v>28.044499999999999</v>
          </cell>
        </row>
        <row r="1947">
          <cell r="A1947" t="str">
            <v>001.18.07200</v>
          </cell>
          <cell r="B1947" t="str">
            <v>Cotovelo ou joelho de redução de ferro galvanizado 2x1.5 pol</v>
          </cell>
          <cell r="C1947" t="str">
            <v>UN</v>
          </cell>
          <cell r="D1947">
            <v>15.0829</v>
          </cell>
        </row>
        <row r="1948">
          <cell r="A1948" t="str">
            <v>001.18.07220</v>
          </cell>
          <cell r="B1948" t="str">
            <v>Cotovelo ou joelho de redução de ferro galvanizado 1.5x1 1/4 pol</v>
          </cell>
          <cell r="C1948" t="str">
            <v>UN</v>
          </cell>
          <cell r="D1948">
            <v>10.882899999999999</v>
          </cell>
        </row>
        <row r="1949">
          <cell r="A1949" t="str">
            <v>001.18.07240</v>
          </cell>
          <cell r="B1949" t="str">
            <v>Cotovelo ou joelho de redução de ferro galvanizado 1.5x1 pol</v>
          </cell>
          <cell r="C1949" t="str">
            <v>UN</v>
          </cell>
          <cell r="D1949">
            <v>10.882899999999999</v>
          </cell>
        </row>
        <row r="1950">
          <cell r="A1950" t="str">
            <v>001.18.07260</v>
          </cell>
          <cell r="B1950" t="str">
            <v>Cotovelo ou joelho de redução de ferro galvanizado 1.5x3/4 pol</v>
          </cell>
          <cell r="C1950" t="str">
            <v>UN</v>
          </cell>
          <cell r="D1950">
            <v>10.882899999999999</v>
          </cell>
        </row>
        <row r="1951">
          <cell r="A1951" t="str">
            <v>001.18.07280</v>
          </cell>
          <cell r="B1951" t="str">
            <v>Cotovelo ou joelho de redução de ferro galvanizado 1 1/4x1 pol</v>
          </cell>
          <cell r="C1951" t="str">
            <v>UN</v>
          </cell>
          <cell r="D1951">
            <v>8.8828999999999994</v>
          </cell>
        </row>
        <row r="1952">
          <cell r="A1952" t="str">
            <v>001.18.07300</v>
          </cell>
          <cell r="B1952" t="str">
            <v>Cotovelo ou joelho de redução de ferro galvanizado 1 1/4x3/4 pol</v>
          </cell>
          <cell r="C1952" t="str">
            <v>UN</v>
          </cell>
          <cell r="D1952">
            <v>8.8828999999999994</v>
          </cell>
        </row>
        <row r="1953">
          <cell r="A1953" t="str">
            <v>001.18.07320</v>
          </cell>
          <cell r="B1953" t="str">
            <v>Cotovelo ou joelho de redução de ferro galvanizado 1x3/4 pol</v>
          </cell>
          <cell r="C1953" t="str">
            <v>UN</v>
          </cell>
          <cell r="D1953">
            <v>5.4474</v>
          </cell>
        </row>
        <row r="1954">
          <cell r="A1954" t="str">
            <v>001.18.07340</v>
          </cell>
          <cell r="B1954" t="str">
            <v>Cotovelo ou joelho de redução de ferro galvanizado 1x1/2 pol</v>
          </cell>
          <cell r="C1954" t="str">
            <v>UN</v>
          </cell>
          <cell r="D1954">
            <v>5.4474</v>
          </cell>
        </row>
        <row r="1955">
          <cell r="A1955" t="str">
            <v>001.18.07360</v>
          </cell>
          <cell r="B1955" t="str">
            <v>Cotovelo ou joelho de redução de ferro galvanizado 3/4x1/2 pol</v>
          </cell>
          <cell r="C1955" t="str">
            <v>UN</v>
          </cell>
          <cell r="D1955">
            <v>4.0974000000000004</v>
          </cell>
        </row>
        <row r="1956">
          <cell r="A1956" t="str">
            <v>001.18.07380</v>
          </cell>
          <cell r="B1956" t="str">
            <v>Bucha de redução de ferro galvanizado 4x3 pol</v>
          </cell>
          <cell r="C1956" t="str">
            <v>UN</v>
          </cell>
          <cell r="D1956">
            <v>19.618400000000001</v>
          </cell>
        </row>
        <row r="1957">
          <cell r="A1957" t="str">
            <v>001.18.07400</v>
          </cell>
          <cell r="B1957" t="str">
            <v>Bucha de redução de ferro galvanizado 4x2.5 pol</v>
          </cell>
          <cell r="C1957" t="str">
            <v>UN</v>
          </cell>
          <cell r="D1957">
            <v>22.788399999999999</v>
          </cell>
        </row>
        <row r="1958">
          <cell r="A1958" t="str">
            <v>001.18.07420</v>
          </cell>
          <cell r="B1958" t="str">
            <v>Bucha de redução de ferro galvanizado 4x2 pol</v>
          </cell>
          <cell r="C1958" t="str">
            <v>UN</v>
          </cell>
          <cell r="D1958">
            <v>22.788399999999999</v>
          </cell>
        </row>
        <row r="1959">
          <cell r="A1959" t="str">
            <v>001.18.07440</v>
          </cell>
          <cell r="B1959" t="str">
            <v>Bucha de redução de ferro galvanizado 3x2 1/2 pol</v>
          </cell>
          <cell r="C1959" t="str">
            <v>UN</v>
          </cell>
          <cell r="D1959">
            <v>15.294499999999999</v>
          </cell>
        </row>
        <row r="1960">
          <cell r="A1960" t="str">
            <v>001.18.07460</v>
          </cell>
          <cell r="B1960" t="str">
            <v>Bucha de redução de ferro galvanizado 3x2 pol</v>
          </cell>
          <cell r="C1960" t="str">
            <v>UN</v>
          </cell>
          <cell r="D1960">
            <v>13.9945</v>
          </cell>
        </row>
        <row r="1961">
          <cell r="A1961" t="str">
            <v>001.18.07480</v>
          </cell>
          <cell r="B1961" t="str">
            <v>Bucha de redução de ferro galvanizado 3x1 1/2 pol</v>
          </cell>
          <cell r="C1961" t="str">
            <v>UN</v>
          </cell>
          <cell r="D1961">
            <v>13.9945</v>
          </cell>
        </row>
        <row r="1962">
          <cell r="A1962" t="str">
            <v>001.18.07500</v>
          </cell>
          <cell r="B1962" t="str">
            <v>Bucha de redução de ferro galvanizado 2 1/2x2 pol</v>
          </cell>
          <cell r="C1962" t="str">
            <v>UN</v>
          </cell>
          <cell r="D1962">
            <v>13.5945</v>
          </cell>
        </row>
        <row r="1963">
          <cell r="A1963" t="str">
            <v>001.18.07520</v>
          </cell>
          <cell r="B1963" t="str">
            <v>Bucha de redução de ferro galvanizado 2 1/2x1.5 pol</v>
          </cell>
          <cell r="C1963" t="str">
            <v>UN</v>
          </cell>
          <cell r="D1963">
            <v>12.5945</v>
          </cell>
        </row>
        <row r="1964">
          <cell r="A1964" t="str">
            <v>001.18.07540</v>
          </cell>
          <cell r="B1964" t="str">
            <v>Bucha de redução de ferro galvanizado 2 1/2x1 1/4 pol</v>
          </cell>
          <cell r="C1964" t="str">
            <v>UN</v>
          </cell>
          <cell r="D1964">
            <v>12.5945</v>
          </cell>
        </row>
        <row r="1965">
          <cell r="A1965" t="str">
            <v>001.18.07560</v>
          </cell>
          <cell r="B1965" t="str">
            <v>Bucha de redução de ferro galvanizado 2x1.5 pol</v>
          </cell>
          <cell r="C1965" t="str">
            <v>UN</v>
          </cell>
          <cell r="D1965">
            <v>9.0829000000000004</v>
          </cell>
        </row>
        <row r="1966">
          <cell r="A1966" t="str">
            <v>001.18.07580</v>
          </cell>
          <cell r="B1966" t="str">
            <v>Bucha de redução de ferro galvanizado 2x1 1/4 pol</v>
          </cell>
          <cell r="C1966" t="str">
            <v>UN</v>
          </cell>
          <cell r="D1966">
            <v>9.0829000000000004</v>
          </cell>
        </row>
        <row r="1967">
          <cell r="A1967" t="str">
            <v>001.18.07600</v>
          </cell>
          <cell r="B1967" t="str">
            <v>Bucha de redução de ferro galvanizado 2x1 pol</v>
          </cell>
          <cell r="C1967" t="str">
            <v>UN</v>
          </cell>
          <cell r="D1967">
            <v>9.3828999999999994</v>
          </cell>
        </row>
        <row r="1968">
          <cell r="A1968" t="str">
            <v>001.18.07620</v>
          </cell>
          <cell r="B1968" t="str">
            <v>Bucha de redução de ferro galvanizado 2x3/4 pol</v>
          </cell>
          <cell r="C1968" t="str">
            <v>UN</v>
          </cell>
          <cell r="D1968">
            <v>9.3828999999999994</v>
          </cell>
        </row>
        <row r="1969">
          <cell r="A1969" t="str">
            <v>001.18.07640</v>
          </cell>
          <cell r="B1969" t="str">
            <v>Bucha de redução de ferro galvanizado 1 1/2x1 1/4 pol</v>
          </cell>
          <cell r="C1969" t="str">
            <v>UN</v>
          </cell>
          <cell r="D1969">
            <v>8.4829000000000008</v>
          </cell>
        </row>
        <row r="1970">
          <cell r="A1970" t="str">
            <v>001.18.07660</v>
          </cell>
          <cell r="B1970" t="str">
            <v>Bucha de redução de ferro galvanizado 1 1/2x1 pol</v>
          </cell>
          <cell r="C1970" t="str">
            <v>UN</v>
          </cell>
          <cell r="D1970">
            <v>8.2828999999999997</v>
          </cell>
        </row>
        <row r="1971">
          <cell r="A1971" t="str">
            <v>001.18.07680</v>
          </cell>
          <cell r="B1971" t="str">
            <v>Bucha de redução de ferro galvanizado 1 1/2x3/4 pol</v>
          </cell>
          <cell r="C1971" t="str">
            <v>UN</v>
          </cell>
          <cell r="D1971">
            <v>8.0829000000000004</v>
          </cell>
        </row>
        <row r="1972">
          <cell r="A1972" t="str">
            <v>001.18.07700</v>
          </cell>
          <cell r="B1972" t="str">
            <v>Bucha de redução de ferro galvanizado1 1/4x1 pol</v>
          </cell>
          <cell r="C1972" t="str">
            <v>UN</v>
          </cell>
          <cell r="D1972">
            <v>7.3829000000000002</v>
          </cell>
        </row>
        <row r="1973">
          <cell r="A1973" t="str">
            <v>001.18.07720</v>
          </cell>
          <cell r="B1973" t="str">
            <v>Bucha de redução de ferro galvanizado 1 1/4x3/4 pol</v>
          </cell>
          <cell r="C1973" t="str">
            <v>UN</v>
          </cell>
          <cell r="D1973">
            <v>6.7328999999999999</v>
          </cell>
        </row>
        <row r="1974">
          <cell r="A1974" t="str">
            <v>001.18.07740</v>
          </cell>
          <cell r="B1974" t="str">
            <v>Bucha de redução de ferro galvanizado 1 1/4x1/2 pol</v>
          </cell>
          <cell r="C1974" t="str">
            <v>UN</v>
          </cell>
          <cell r="D1974">
            <v>7.1829000000000001</v>
          </cell>
        </row>
        <row r="1975">
          <cell r="A1975" t="str">
            <v>001.18.07760</v>
          </cell>
          <cell r="B1975" t="str">
            <v>Bucha de redução de ferro galvanizado 1x3/4 pol</v>
          </cell>
          <cell r="C1975" t="str">
            <v>UN</v>
          </cell>
          <cell r="D1975">
            <v>4.1474000000000002</v>
          </cell>
        </row>
        <row r="1976">
          <cell r="A1976" t="str">
            <v>001.18.07780</v>
          </cell>
          <cell r="B1976" t="str">
            <v>Bucha de redução de ferro galvanizado 1x1/2 pol</v>
          </cell>
          <cell r="C1976" t="str">
            <v>UN</v>
          </cell>
          <cell r="D1976">
            <v>4.4973999999999998</v>
          </cell>
        </row>
        <row r="1977">
          <cell r="A1977" t="str">
            <v>001.18.07800</v>
          </cell>
          <cell r="B1977" t="str">
            <v>Bucha de redução de ferro galvanizado 3/4x1/2 pol</v>
          </cell>
          <cell r="C1977" t="str">
            <v>UN</v>
          </cell>
          <cell r="D1977">
            <v>3.4973999999999998</v>
          </cell>
        </row>
        <row r="1978">
          <cell r="A1978" t="str">
            <v>001.18.07820</v>
          </cell>
          <cell r="B1978" t="str">
            <v>Luva de redução de ferro galvanizado 4x3 pol</v>
          </cell>
          <cell r="C1978" t="str">
            <v>UN</v>
          </cell>
          <cell r="D1978">
            <v>33.0884</v>
          </cell>
        </row>
        <row r="1979">
          <cell r="A1979" t="str">
            <v>001.18.07840</v>
          </cell>
          <cell r="B1979" t="str">
            <v>Luva de redução de ferro galvanizado 4x2.5 pol</v>
          </cell>
          <cell r="C1979" t="str">
            <v>UN</v>
          </cell>
          <cell r="D1979">
            <v>24.808399999999999</v>
          </cell>
        </row>
        <row r="1980">
          <cell r="A1980" t="str">
            <v>001.18.07860</v>
          </cell>
          <cell r="B1980" t="str">
            <v>Luva de redução de ferro galvanizado 4x2 pol</v>
          </cell>
          <cell r="C1980" t="str">
            <v>UN</v>
          </cell>
          <cell r="D1980">
            <v>33.0884</v>
          </cell>
        </row>
        <row r="1981">
          <cell r="A1981" t="str">
            <v>001.18.07880</v>
          </cell>
          <cell r="B1981" t="str">
            <v>Luva de reduçao de ferro galvanizado 3x2 1/2 pol</v>
          </cell>
          <cell r="C1981" t="str">
            <v>UN</v>
          </cell>
          <cell r="D1981">
            <v>23.294499999999999</v>
          </cell>
        </row>
        <row r="1982">
          <cell r="A1982" t="str">
            <v>001.18.07900</v>
          </cell>
          <cell r="B1982" t="str">
            <v>Luva de redução de ferro galvanizado 3x2 pol</v>
          </cell>
          <cell r="C1982" t="str">
            <v>UN</v>
          </cell>
          <cell r="D1982">
            <v>23.294499999999999</v>
          </cell>
        </row>
        <row r="1983">
          <cell r="A1983" t="str">
            <v>001.18.07920</v>
          </cell>
          <cell r="B1983" t="str">
            <v>Luva de redução de ferro galvanizado 3x1 1/2 pol</v>
          </cell>
          <cell r="C1983" t="str">
            <v>UN</v>
          </cell>
          <cell r="D1983">
            <v>23.294499999999999</v>
          </cell>
        </row>
        <row r="1984">
          <cell r="A1984" t="str">
            <v>001.18.07940</v>
          </cell>
          <cell r="B1984" t="str">
            <v>Luva de redução de ferro galvanizado 2 1/2x2 pol</v>
          </cell>
          <cell r="C1984" t="str">
            <v>UN</v>
          </cell>
          <cell r="D1984">
            <v>13.394500000000001</v>
          </cell>
        </row>
        <row r="1985">
          <cell r="A1985" t="str">
            <v>001.18.07960</v>
          </cell>
          <cell r="B1985" t="str">
            <v>Luva de redução de ferro galvanizado 2 1/2x1 1/2 pol</v>
          </cell>
          <cell r="C1985" t="str">
            <v>UN</v>
          </cell>
          <cell r="D1985">
            <v>13.394500000000001</v>
          </cell>
        </row>
        <row r="1986">
          <cell r="A1986" t="str">
            <v>001.18.07980</v>
          </cell>
          <cell r="B1986" t="str">
            <v>Luva de reduçao de ferro galvanizado 2.5x1 1/4 pol</v>
          </cell>
          <cell r="C1986" t="str">
            <v>UN</v>
          </cell>
          <cell r="D1986">
            <v>13.394500000000001</v>
          </cell>
        </row>
        <row r="1987">
          <cell r="A1987" t="str">
            <v>001.18.08000</v>
          </cell>
          <cell r="B1987" t="str">
            <v>Luva de redução de ferro galvanizado 2x1 1/2 pol</v>
          </cell>
          <cell r="C1987" t="str">
            <v>UN</v>
          </cell>
          <cell r="D1987">
            <v>12.882899999999999</v>
          </cell>
        </row>
        <row r="1988">
          <cell r="A1988" t="str">
            <v>001.18.08020</v>
          </cell>
          <cell r="B1988" t="str">
            <v>Luva de redução de ferro galvanizado 2x1 1/4 pol</v>
          </cell>
          <cell r="C1988" t="str">
            <v>UN</v>
          </cell>
          <cell r="D1988">
            <v>12.882899999999999</v>
          </cell>
        </row>
        <row r="1989">
          <cell r="A1989" t="str">
            <v>001.18.08040</v>
          </cell>
          <cell r="B1989" t="str">
            <v>Luva de redução de ferro galvanizado 2x1 pol</v>
          </cell>
          <cell r="C1989" t="str">
            <v>UN</v>
          </cell>
          <cell r="D1989">
            <v>12.882899999999999</v>
          </cell>
        </row>
        <row r="1990">
          <cell r="A1990" t="str">
            <v>001.18.08060</v>
          </cell>
          <cell r="B1990" t="str">
            <v>Luva de redução de ferro galvanizado 1 1/2x1 pol</v>
          </cell>
          <cell r="C1990" t="str">
            <v>UN</v>
          </cell>
          <cell r="D1990">
            <v>9.0829000000000004</v>
          </cell>
        </row>
        <row r="1991">
          <cell r="A1991" t="str">
            <v>001.18.08080</v>
          </cell>
          <cell r="B1991" t="str">
            <v>Luva de redução de ferro galvanizado 1 1/2x3/4 pol</v>
          </cell>
          <cell r="C1991" t="str">
            <v>UN</v>
          </cell>
          <cell r="D1991">
            <v>8.2828999999999997</v>
          </cell>
        </row>
        <row r="1992">
          <cell r="A1992" t="str">
            <v>001.18.08100</v>
          </cell>
          <cell r="B1992" t="str">
            <v>Luva de redução de ferro galvanizado 1 1/4x1 pol</v>
          </cell>
          <cell r="C1992" t="str">
            <v>UN</v>
          </cell>
          <cell r="D1992">
            <v>8.2828999999999997</v>
          </cell>
        </row>
        <row r="1993">
          <cell r="A1993" t="str">
            <v>001.18.08120</v>
          </cell>
          <cell r="B1993" t="str">
            <v>Luva de redução de ferro galvanizado 1 1/4x3/4 pol</v>
          </cell>
          <cell r="C1993" t="str">
            <v>UN</v>
          </cell>
          <cell r="D1993">
            <v>8.2828999999999997</v>
          </cell>
        </row>
        <row r="1994">
          <cell r="A1994" t="str">
            <v>001.18.08140</v>
          </cell>
          <cell r="B1994" t="str">
            <v>Luva de redução de ferro galvanizado 1 1/4x1/2 pol</v>
          </cell>
          <cell r="C1994" t="str">
            <v>UN</v>
          </cell>
          <cell r="D1994">
            <v>8.2828999999999997</v>
          </cell>
        </row>
        <row r="1995">
          <cell r="A1995" t="str">
            <v>001.18.08160</v>
          </cell>
          <cell r="B1995" t="str">
            <v>Luva de redução de ferro galvanizado 1x3/4 pol</v>
          </cell>
          <cell r="C1995" t="str">
            <v>UN</v>
          </cell>
          <cell r="D1995">
            <v>5.3474000000000004</v>
          </cell>
        </row>
        <row r="1996">
          <cell r="A1996" t="str">
            <v>001.18.08180</v>
          </cell>
          <cell r="B1996" t="str">
            <v>Luva de redução de ferro galvanizado 1x1/2 pol</v>
          </cell>
          <cell r="C1996" t="str">
            <v>UN</v>
          </cell>
          <cell r="D1996">
            <v>4.9474</v>
          </cell>
        </row>
        <row r="1997">
          <cell r="A1997" t="str">
            <v>001.18.08200</v>
          </cell>
          <cell r="B1997" t="str">
            <v>Luva de redução de ferro galvanizado 3/4x1/2 pol</v>
          </cell>
          <cell r="C1997" t="str">
            <v>UN</v>
          </cell>
          <cell r="D1997">
            <v>4.1474000000000002</v>
          </cell>
        </row>
        <row r="1998">
          <cell r="A1998" t="str">
            <v>001.18.08220</v>
          </cell>
          <cell r="B1998" t="str">
            <v>Cotovelo ou joelho de ferro galvanizado 4 pol</v>
          </cell>
          <cell r="C1998" t="str">
            <v>UN</v>
          </cell>
          <cell r="D1998">
            <v>74.938400000000001</v>
          </cell>
        </row>
        <row r="1999">
          <cell r="A1999" t="str">
            <v>001.18.08240</v>
          </cell>
          <cell r="B1999" t="str">
            <v>Cotovelo ou joelho de ferro galvanizado 3 pol</v>
          </cell>
          <cell r="C1999" t="str">
            <v>UN</v>
          </cell>
          <cell r="D1999">
            <v>22.714500000000001</v>
          </cell>
        </row>
        <row r="2000">
          <cell r="A2000" t="str">
            <v>001.18.08260</v>
          </cell>
          <cell r="B2000" t="str">
            <v>Cotovelo ou joelho de ferro galvanizado 2 1/2 pol</v>
          </cell>
          <cell r="C2000" t="str">
            <v>UN</v>
          </cell>
          <cell r="D2000">
            <v>31.044499999999999</v>
          </cell>
        </row>
        <row r="2001">
          <cell r="A2001" t="str">
            <v>001.18.08280</v>
          </cell>
          <cell r="B2001" t="str">
            <v>Cotovelo ou joelho de ferro galvanizado 2 pol</v>
          </cell>
          <cell r="C2001" t="str">
            <v>UN</v>
          </cell>
          <cell r="D2001">
            <v>15.0829</v>
          </cell>
        </row>
        <row r="2002">
          <cell r="A2002" t="str">
            <v>001.18.08300</v>
          </cell>
          <cell r="B2002" t="str">
            <v>Cotovelo ou joelho de ferro galvanizado 1 1/2 pol</v>
          </cell>
          <cell r="C2002" t="str">
            <v>UN</v>
          </cell>
          <cell r="D2002">
            <v>10.882899999999999</v>
          </cell>
        </row>
        <row r="2003">
          <cell r="A2003" t="str">
            <v>001.18.08320</v>
          </cell>
          <cell r="B2003" t="str">
            <v>Cotovelo ou joelho de ferro galvanizado 1 1/4 pol</v>
          </cell>
          <cell r="C2003" t="str">
            <v>UN</v>
          </cell>
          <cell r="D2003">
            <v>8.8828999999999994</v>
          </cell>
        </row>
        <row r="2004">
          <cell r="A2004" t="str">
            <v>001.18.08340</v>
          </cell>
          <cell r="B2004" t="str">
            <v>Cotovelo ou joelho de ferro galvanizado 1 pol</v>
          </cell>
          <cell r="C2004" t="str">
            <v>UN</v>
          </cell>
          <cell r="D2004">
            <v>5.4474</v>
          </cell>
        </row>
        <row r="2005">
          <cell r="A2005" t="str">
            <v>001.18.08360</v>
          </cell>
          <cell r="B2005" t="str">
            <v>Cotovelo ou joelho de ferro galvanizado 3/4 pol</v>
          </cell>
          <cell r="C2005" t="str">
            <v>UN</v>
          </cell>
          <cell r="D2005">
            <v>3.9474</v>
          </cell>
        </row>
        <row r="2006">
          <cell r="A2006" t="str">
            <v>001.18.08380</v>
          </cell>
          <cell r="B2006" t="str">
            <v>Cotovelo ou joelho de ferro galvanizado 1/2 pol</v>
          </cell>
          <cell r="C2006" t="str">
            <v>UN</v>
          </cell>
          <cell r="D2006">
            <v>9.6892999999999994</v>
          </cell>
        </row>
        <row r="2007">
          <cell r="A2007" t="str">
            <v>001.18.08400</v>
          </cell>
          <cell r="B2007" t="str">
            <v>Tee ferro galvanizado 6 pol</v>
          </cell>
          <cell r="C2007" t="str">
            <v>UN</v>
          </cell>
          <cell r="D2007">
            <v>43.689300000000003</v>
          </cell>
        </row>
        <row r="2008">
          <cell r="A2008" t="str">
            <v>001.18.08420</v>
          </cell>
          <cell r="B2008" t="str">
            <v>Tee ferro galvanizado 4 pol</v>
          </cell>
          <cell r="C2008" t="str">
            <v>UN</v>
          </cell>
          <cell r="D2008">
            <v>56.042099999999998</v>
          </cell>
        </row>
        <row r="2009">
          <cell r="A2009" t="str">
            <v>001.18.08440</v>
          </cell>
          <cell r="B2009" t="str">
            <v>Tee ferro galvanizado 3 pol</v>
          </cell>
          <cell r="C2009" t="str">
            <v>UN</v>
          </cell>
          <cell r="D2009">
            <v>40.106400000000001</v>
          </cell>
        </row>
        <row r="2010">
          <cell r="A2010" t="str">
            <v>001.18.08460</v>
          </cell>
          <cell r="B2010" t="str">
            <v>Tee ferro galvanizado 2 1/2 pol</v>
          </cell>
          <cell r="C2010" t="str">
            <v>UN</v>
          </cell>
          <cell r="D2010">
            <v>31.106400000000001</v>
          </cell>
        </row>
        <row r="2011">
          <cell r="A2011" t="str">
            <v>001.18.08480</v>
          </cell>
          <cell r="B2011" t="str">
            <v>Tee ferro galvanizado 2 pol</v>
          </cell>
          <cell r="C2011" t="str">
            <v>UN</v>
          </cell>
          <cell r="D2011">
            <v>18.394500000000001</v>
          </cell>
        </row>
        <row r="2012">
          <cell r="A2012" t="str">
            <v>001.18.08500</v>
          </cell>
          <cell r="B2012" t="str">
            <v>Tee ferro galvanizado 1 1/2 pol</v>
          </cell>
          <cell r="C2012" t="str">
            <v>UN</v>
          </cell>
          <cell r="D2012">
            <v>12.644500000000001</v>
          </cell>
        </row>
        <row r="2013">
          <cell r="A2013" t="str">
            <v>001.18.08520</v>
          </cell>
          <cell r="B2013" t="str">
            <v>Tee ferro galvanizado 1 1/4 pol</v>
          </cell>
          <cell r="C2013" t="str">
            <v>UN</v>
          </cell>
          <cell r="D2013">
            <v>11.4945</v>
          </cell>
        </row>
        <row r="2014">
          <cell r="A2014" t="str">
            <v>001.18.08540</v>
          </cell>
          <cell r="B2014" t="str">
            <v>Tee ferro galvanizado 1 pol</v>
          </cell>
          <cell r="C2014" t="str">
            <v>UN</v>
          </cell>
          <cell r="D2014">
            <v>7.3091999999999997</v>
          </cell>
        </row>
        <row r="2015">
          <cell r="A2015" t="str">
            <v>001.18.08560</v>
          </cell>
          <cell r="B2015" t="str">
            <v>Tee ferro galvanizado 3/4 pol</v>
          </cell>
          <cell r="C2015" t="str">
            <v>UN</v>
          </cell>
          <cell r="D2015">
            <v>5.2591999999999999</v>
          </cell>
        </row>
        <row r="2016">
          <cell r="A2016" t="str">
            <v>001.18.08580</v>
          </cell>
          <cell r="B2016" t="str">
            <v>Tee ferro galvanizado 1/2 pol</v>
          </cell>
          <cell r="C2016" t="str">
            <v>UN</v>
          </cell>
          <cell r="D2016">
            <v>3.8992</v>
          </cell>
        </row>
        <row r="2017">
          <cell r="A2017" t="str">
            <v>001.18.08600</v>
          </cell>
          <cell r="B2017" t="str">
            <v>Tee de redução ferro galvanizado 4x3 pol</v>
          </cell>
          <cell r="C2017" t="str">
            <v>UN</v>
          </cell>
          <cell r="D2017">
            <v>91.642099999999999</v>
          </cell>
        </row>
        <row r="2018">
          <cell r="A2018" t="str">
            <v>001.18.08620</v>
          </cell>
          <cell r="B2018" t="str">
            <v>Tee de redução ferro galvanizado 4x2 pol</v>
          </cell>
          <cell r="C2018" t="str">
            <v>UN</v>
          </cell>
          <cell r="D2018">
            <v>91.642099999999999</v>
          </cell>
        </row>
        <row r="2019">
          <cell r="A2019" t="str">
            <v>001.18.08640</v>
          </cell>
          <cell r="B2019" t="str">
            <v>Tee de redução ferro galvanizado 3x2.5 pol</v>
          </cell>
          <cell r="C2019" t="str">
            <v>UN</v>
          </cell>
          <cell r="D2019">
            <v>49.606400000000001</v>
          </cell>
        </row>
        <row r="2020">
          <cell r="A2020" t="str">
            <v>001.18.08660</v>
          </cell>
          <cell r="B2020" t="str">
            <v>Tee de redução ferro galvanizado 3x2 pol</v>
          </cell>
          <cell r="C2020" t="str">
            <v>UN</v>
          </cell>
          <cell r="D2020">
            <v>32.006399999999999</v>
          </cell>
        </row>
        <row r="2021">
          <cell r="A2021" t="str">
            <v>001.18.08680</v>
          </cell>
          <cell r="B2021" t="str">
            <v>Tee de redução ferro galvanizado 3x1.5 pol</v>
          </cell>
          <cell r="C2021" t="str">
            <v>UN</v>
          </cell>
          <cell r="D2021">
            <v>32.006399999999999</v>
          </cell>
        </row>
        <row r="2022">
          <cell r="A2022" t="str">
            <v>001.18.08700</v>
          </cell>
          <cell r="B2022" t="str">
            <v>Tee de redução ferro galvanizado 2.5x2 pol</v>
          </cell>
          <cell r="C2022" t="str">
            <v>UN</v>
          </cell>
          <cell r="D2022">
            <v>39.046399999999998</v>
          </cell>
        </row>
        <row r="2023">
          <cell r="A2023" t="str">
            <v>001.18.08720</v>
          </cell>
          <cell r="B2023" t="str">
            <v>Tee de redução ferro galvanizado 2.5x1.5 pol</v>
          </cell>
          <cell r="C2023" t="str">
            <v>UN</v>
          </cell>
          <cell r="D2023">
            <v>15.5564</v>
          </cell>
        </row>
        <row r="2024">
          <cell r="A2024" t="str">
            <v>001.18.08740</v>
          </cell>
          <cell r="B2024" t="str">
            <v>Tee de redução ferro galvanizado 2.5x1 1/4 pol</v>
          </cell>
          <cell r="C2024" t="str">
            <v>UN</v>
          </cell>
          <cell r="D2024">
            <v>27.106400000000001</v>
          </cell>
        </row>
        <row r="2025">
          <cell r="A2025" t="str">
            <v>001.18.08760</v>
          </cell>
          <cell r="B2025" t="str">
            <v>Tee de redução ferro galvanizado 2x1.5 pol</v>
          </cell>
          <cell r="C2025" t="str">
            <v>UN</v>
          </cell>
          <cell r="D2025">
            <v>15.044499999999999</v>
          </cell>
        </row>
        <row r="2026">
          <cell r="A2026" t="str">
            <v>001.18.08780</v>
          </cell>
          <cell r="B2026" t="str">
            <v>Tee de redução ferro galvanizado 2x1 1/4 pol</v>
          </cell>
          <cell r="C2026" t="str">
            <v>UN</v>
          </cell>
          <cell r="D2026">
            <v>18.044499999999999</v>
          </cell>
        </row>
        <row r="2027">
          <cell r="A2027" t="str">
            <v>001.18.08800</v>
          </cell>
          <cell r="B2027" t="str">
            <v>Tee de redução ferro galvanizado 2x1 pol</v>
          </cell>
          <cell r="C2027" t="str">
            <v>UN</v>
          </cell>
          <cell r="D2027">
            <v>14.5945</v>
          </cell>
        </row>
        <row r="2028">
          <cell r="A2028" t="str">
            <v>001.18.08820</v>
          </cell>
          <cell r="B2028" t="str">
            <v>Tee de redução ferro galvanizado 1.5x1 1/4 pol</v>
          </cell>
          <cell r="C2028" t="str">
            <v>UN</v>
          </cell>
          <cell r="D2028">
            <v>10.6645</v>
          </cell>
        </row>
        <row r="2029">
          <cell r="A2029" t="str">
            <v>001.18.08840</v>
          </cell>
          <cell r="B2029" t="str">
            <v>Tee de redução ferro galvanizado 1.5x1 pol</v>
          </cell>
          <cell r="C2029" t="str">
            <v>UN</v>
          </cell>
          <cell r="D2029">
            <v>14.9145</v>
          </cell>
        </row>
        <row r="2030">
          <cell r="A2030" t="str">
            <v>001.18.08860</v>
          </cell>
          <cell r="B2030" t="str">
            <v>Tee de redução ferro galvanizado 1.5x3/4 pol</v>
          </cell>
          <cell r="C2030" t="str">
            <v>UN</v>
          </cell>
          <cell r="D2030">
            <v>11.384499999999999</v>
          </cell>
        </row>
        <row r="2031">
          <cell r="A2031" t="str">
            <v>001.18.08880</v>
          </cell>
          <cell r="B2031" t="str">
            <v>Tee de redução ferro galvanizado 1 1/4x1 pol</v>
          </cell>
          <cell r="C2031" t="str">
            <v>UN</v>
          </cell>
          <cell r="D2031">
            <v>10.294499999999999</v>
          </cell>
        </row>
        <row r="2032">
          <cell r="A2032" t="str">
            <v>001.18.08900</v>
          </cell>
          <cell r="B2032" t="str">
            <v>Tee de redução ferro galvanizado 1 1/4x3/4 pol</v>
          </cell>
          <cell r="C2032" t="str">
            <v>UN</v>
          </cell>
          <cell r="D2032">
            <v>10.294499999999999</v>
          </cell>
        </row>
        <row r="2033">
          <cell r="A2033" t="str">
            <v>001.18.08920</v>
          </cell>
          <cell r="B2033" t="str">
            <v>Tee de redução ferro galvanizado 1 1/4x1/2 pol</v>
          </cell>
          <cell r="C2033" t="str">
            <v>UN</v>
          </cell>
          <cell r="D2033">
            <v>9.3945000000000007</v>
          </cell>
        </row>
        <row r="2034">
          <cell r="A2034" t="str">
            <v>001.18.08940</v>
          </cell>
          <cell r="B2034" t="str">
            <v>Tee de redução ferro galvanizado 1x3/4 pol</v>
          </cell>
          <cell r="C2034" t="str">
            <v>UN</v>
          </cell>
          <cell r="D2034">
            <v>5.5991999999999997</v>
          </cell>
        </row>
        <row r="2035">
          <cell r="A2035" t="str">
            <v>001.18.08960</v>
          </cell>
          <cell r="B2035" t="str">
            <v>Tee de redução ferro galvanizado 1x1/2 pol</v>
          </cell>
          <cell r="C2035" t="str">
            <v>UN</v>
          </cell>
          <cell r="D2035">
            <v>8.3491999999999997</v>
          </cell>
        </row>
        <row r="2036">
          <cell r="A2036" t="str">
            <v>001.18.08980</v>
          </cell>
          <cell r="B2036" t="str">
            <v>Tee fe redução ferro galvanizado 3/4x1/2 pol</v>
          </cell>
          <cell r="C2036" t="str">
            <v>UN</v>
          </cell>
          <cell r="D2036">
            <v>4.1992000000000003</v>
          </cell>
        </row>
        <row r="2037">
          <cell r="A2037" t="str">
            <v>001.18.09000</v>
          </cell>
          <cell r="B2037" t="str">
            <v>Luva simples ferro galvanizado 4 pol</v>
          </cell>
          <cell r="C2037" t="str">
            <v>UN</v>
          </cell>
          <cell r="D2037">
            <v>35.068399999999997</v>
          </cell>
        </row>
        <row r="2038">
          <cell r="A2038" t="str">
            <v>001.18.09020</v>
          </cell>
          <cell r="B2038" t="str">
            <v>Luva simples ferro galvanizado 3 pol</v>
          </cell>
          <cell r="C2038" t="str">
            <v>UN</v>
          </cell>
          <cell r="D2038">
            <v>26.994499999999999</v>
          </cell>
        </row>
        <row r="2039">
          <cell r="A2039" t="str">
            <v>001.18.09040</v>
          </cell>
          <cell r="B2039" t="str">
            <v>Luva simples ferro galvanizado 2 1/2 pol</v>
          </cell>
          <cell r="C2039" t="str">
            <v>UN</v>
          </cell>
          <cell r="D2039">
            <v>19.5945</v>
          </cell>
        </row>
        <row r="2040">
          <cell r="A2040" t="str">
            <v>001.18.09060</v>
          </cell>
          <cell r="B2040" t="str">
            <v>Luva simples ferro galvanizado 2 pol</v>
          </cell>
          <cell r="C2040" t="str">
            <v>UN</v>
          </cell>
          <cell r="D2040">
            <v>11.6829</v>
          </cell>
        </row>
        <row r="2041">
          <cell r="A2041" t="str">
            <v>001.18.09080</v>
          </cell>
          <cell r="B2041" t="str">
            <v>Luva simples ferro galvanizado 1 1/2 pol</v>
          </cell>
          <cell r="C2041" t="str">
            <v>UN</v>
          </cell>
          <cell r="D2041">
            <v>9.0829000000000004</v>
          </cell>
        </row>
        <row r="2042">
          <cell r="A2042" t="str">
            <v>001.18.09100</v>
          </cell>
          <cell r="B2042" t="str">
            <v>Luva simples ferro galvanizado 1 1/4 pol</v>
          </cell>
          <cell r="C2042" t="str">
            <v>UN</v>
          </cell>
          <cell r="D2042">
            <v>7.5328999999999997</v>
          </cell>
        </row>
        <row r="2043">
          <cell r="A2043" t="str">
            <v>001.18.09120</v>
          </cell>
          <cell r="B2043" t="str">
            <v>Luva simples ferro galvanizado 1 pol</v>
          </cell>
          <cell r="C2043" t="str">
            <v>UN</v>
          </cell>
          <cell r="D2043">
            <v>5.1974</v>
          </cell>
        </row>
        <row r="2044">
          <cell r="A2044" t="str">
            <v>001.18.09140</v>
          </cell>
          <cell r="B2044" t="str">
            <v>Luva simples ferro galvanizado 3/4 pol</v>
          </cell>
          <cell r="C2044" t="str">
            <v>UN</v>
          </cell>
          <cell r="D2044">
            <v>3.9973999999999998</v>
          </cell>
        </row>
        <row r="2045">
          <cell r="A2045" t="str">
            <v>001.18.09160</v>
          </cell>
          <cell r="B2045" t="str">
            <v>Luva simples ferro galvanizado 1/2 pol</v>
          </cell>
          <cell r="C2045" t="str">
            <v>UN</v>
          </cell>
          <cell r="D2045">
            <v>3.2974000000000001</v>
          </cell>
        </row>
        <row r="2046">
          <cell r="A2046" t="str">
            <v>001.18.09180</v>
          </cell>
          <cell r="B2046" t="str">
            <v>União assento plano ferro galvanizado 4 pol</v>
          </cell>
          <cell r="C2046" t="str">
            <v>UN</v>
          </cell>
          <cell r="D2046">
            <v>58.642099999999999</v>
          </cell>
        </row>
        <row r="2047">
          <cell r="A2047" t="str">
            <v>001.18.09200</v>
          </cell>
          <cell r="B2047" t="str">
            <v>União assento plano ferro galvanizado 3 pol</v>
          </cell>
          <cell r="C2047" t="str">
            <v>UN</v>
          </cell>
          <cell r="D2047">
            <v>47.106400000000001</v>
          </cell>
        </row>
        <row r="2048">
          <cell r="A2048" t="str">
            <v>001.18.09220</v>
          </cell>
          <cell r="B2048" t="str">
            <v>União assento plano ferro galvanizado 2 1/2 pol</v>
          </cell>
          <cell r="C2048" t="str">
            <v>UN</v>
          </cell>
          <cell r="D2048">
            <v>38.556399999999996</v>
          </cell>
        </row>
        <row r="2049">
          <cell r="A2049" t="str">
            <v>001.18.09240</v>
          </cell>
          <cell r="B2049" t="str">
            <v>União assento plano ferro galvanizado 2 pol</v>
          </cell>
          <cell r="C2049" t="str">
            <v>UN</v>
          </cell>
          <cell r="D2049">
            <v>27.5945</v>
          </cell>
        </row>
        <row r="2050">
          <cell r="A2050" t="str">
            <v>001.18.09260</v>
          </cell>
          <cell r="B2050" t="str">
            <v>União assento plano ferro galvanizado 1 1/2 pol</v>
          </cell>
          <cell r="C2050" t="str">
            <v>UN</v>
          </cell>
          <cell r="D2050">
            <v>19.994499999999999</v>
          </cell>
        </row>
        <row r="2051">
          <cell r="A2051" t="str">
            <v>001.18.09280</v>
          </cell>
          <cell r="B2051" t="str">
            <v>União assento plano ferro galvanizado 1 1/4 pol</v>
          </cell>
          <cell r="C2051" t="str">
            <v>UN</v>
          </cell>
          <cell r="D2051">
            <v>16.994499999999999</v>
          </cell>
        </row>
        <row r="2052">
          <cell r="A2052" t="str">
            <v>001.18.09300</v>
          </cell>
          <cell r="B2052" t="str">
            <v>União assento plano ferro galvanizado 1 pol</v>
          </cell>
          <cell r="C2052" t="str">
            <v>UN</v>
          </cell>
          <cell r="D2052">
            <v>11.059200000000001</v>
          </cell>
        </row>
        <row r="2053">
          <cell r="A2053" t="str">
            <v>001.18.09320</v>
          </cell>
          <cell r="B2053" t="str">
            <v>União assento plano ferro galvanizado 3/4 pol</v>
          </cell>
          <cell r="C2053" t="str">
            <v>UN</v>
          </cell>
          <cell r="D2053">
            <v>10.459199999999999</v>
          </cell>
        </row>
        <row r="2054">
          <cell r="A2054" t="str">
            <v>001.18.09340</v>
          </cell>
          <cell r="B2054" t="str">
            <v>União assento plano ferro galvanizado 1/2 pol</v>
          </cell>
          <cell r="C2054" t="str">
            <v>UN</v>
          </cell>
          <cell r="D2054">
            <v>8.0592000000000006</v>
          </cell>
        </row>
        <row r="2055">
          <cell r="A2055" t="str">
            <v>001.18.09360</v>
          </cell>
          <cell r="B2055" t="str">
            <v>Flange c/ sextavado ferro galvanizado 4 pol</v>
          </cell>
          <cell r="C2055" t="str">
            <v>UN</v>
          </cell>
          <cell r="D2055">
            <v>44.688400000000001</v>
          </cell>
        </row>
        <row r="2056">
          <cell r="A2056" t="str">
            <v>001.18.09380</v>
          </cell>
          <cell r="B2056" t="str">
            <v>Flange c/ sextavado ferro galvanizado 3 pol</v>
          </cell>
          <cell r="C2056" t="str">
            <v>UN</v>
          </cell>
          <cell r="D2056">
            <v>35.024500000000003</v>
          </cell>
        </row>
        <row r="2057">
          <cell r="A2057" t="str">
            <v>001.18.09400</v>
          </cell>
          <cell r="B2057" t="str">
            <v>Flange c/ sextavado ferro galvanizado 2 1/2 pol</v>
          </cell>
          <cell r="C2057" t="str">
            <v>UN</v>
          </cell>
          <cell r="D2057">
            <v>24.564499999999999</v>
          </cell>
        </row>
        <row r="2058">
          <cell r="A2058" t="str">
            <v>001.18.09420</v>
          </cell>
          <cell r="B2058" t="str">
            <v>Flange c/ sextavado ferro galvanizado 2 pol</v>
          </cell>
          <cell r="C2058" t="str">
            <v>UN</v>
          </cell>
          <cell r="D2058">
            <v>18.032900000000001</v>
          </cell>
        </row>
        <row r="2059">
          <cell r="A2059" t="str">
            <v>001.18.09440</v>
          </cell>
          <cell r="B2059" t="str">
            <v>Flange c/ sextavado ferro galvanizado 1 1/2 pol</v>
          </cell>
          <cell r="C2059" t="str">
            <v>UN</v>
          </cell>
          <cell r="D2059">
            <v>8.5328999999999997</v>
          </cell>
        </row>
        <row r="2060">
          <cell r="A2060" t="str">
            <v>001.18.09460</v>
          </cell>
          <cell r="B2060" t="str">
            <v>Flange c/ sextavado ferro galvanizado 1 1/4 pol</v>
          </cell>
          <cell r="C2060" t="str">
            <v>UN</v>
          </cell>
          <cell r="D2060">
            <v>7.7828999999999997</v>
          </cell>
        </row>
        <row r="2061">
          <cell r="A2061" t="str">
            <v>001.18.09480</v>
          </cell>
          <cell r="B2061" t="str">
            <v>Flange c/ sextavado ferro galvanizado 1 pol</v>
          </cell>
          <cell r="C2061" t="str">
            <v>UN</v>
          </cell>
          <cell r="D2061">
            <v>5.8474000000000004</v>
          </cell>
        </row>
        <row r="2062">
          <cell r="A2062" t="str">
            <v>001.18.09500</v>
          </cell>
          <cell r="B2062" t="str">
            <v>Flange c/ sextavado ferro galvanizado 3/4 pol</v>
          </cell>
          <cell r="C2062" t="str">
            <v>UN</v>
          </cell>
          <cell r="D2062">
            <v>7.1773999999999996</v>
          </cell>
        </row>
        <row r="2063">
          <cell r="A2063" t="str">
            <v>001.18.09520</v>
          </cell>
          <cell r="B2063" t="str">
            <v>Flange c/ sextavado ferro galvanizado 1/2 pol</v>
          </cell>
          <cell r="C2063" t="str">
            <v>UN</v>
          </cell>
          <cell r="D2063">
            <v>6.2173999999999996</v>
          </cell>
        </row>
        <row r="2064">
          <cell r="A2064" t="str">
            <v>001.18.09540</v>
          </cell>
          <cell r="B2064" t="str">
            <v>Niple duplo ferro galvanizado 4 pol</v>
          </cell>
          <cell r="C2064" t="str">
            <v>UN</v>
          </cell>
          <cell r="D2064">
            <v>36.618400000000001</v>
          </cell>
        </row>
        <row r="2065">
          <cell r="A2065" t="str">
            <v>001.18.09560</v>
          </cell>
          <cell r="B2065" t="str">
            <v>Niple duplo ferro galvanizado 3 pol</v>
          </cell>
          <cell r="C2065" t="str">
            <v>UN</v>
          </cell>
          <cell r="D2065">
            <v>20.394500000000001</v>
          </cell>
        </row>
        <row r="2066">
          <cell r="A2066" t="str">
            <v>001.18.09580</v>
          </cell>
          <cell r="B2066" t="str">
            <v>Niple duplo ferro galvanizado 2 1/2 pol</v>
          </cell>
          <cell r="C2066" t="str">
            <v>UN</v>
          </cell>
          <cell r="D2066">
            <v>15.044499999999999</v>
          </cell>
        </row>
        <row r="2067">
          <cell r="A2067" t="str">
            <v>001.18.09600</v>
          </cell>
          <cell r="B2067" t="str">
            <v>Niple duplo ferro galvanizado 2 pol</v>
          </cell>
          <cell r="C2067" t="str">
            <v>UN</v>
          </cell>
          <cell r="D2067">
            <v>12.1829</v>
          </cell>
        </row>
        <row r="2068">
          <cell r="A2068" t="str">
            <v>001.18.09620</v>
          </cell>
          <cell r="B2068" t="str">
            <v>Niple duplo ferro galvanizado 1 1/2 pol</v>
          </cell>
          <cell r="C2068" t="str">
            <v>UN</v>
          </cell>
          <cell r="D2068">
            <v>7.5328999999999997</v>
          </cell>
        </row>
        <row r="2069">
          <cell r="A2069" t="str">
            <v>001.18.09640</v>
          </cell>
          <cell r="B2069" t="str">
            <v>Niple duplo ferro galvanizado 1 1/4 pol</v>
          </cell>
          <cell r="C2069" t="str">
            <v>UN</v>
          </cell>
          <cell r="D2069">
            <v>7.0829000000000004</v>
          </cell>
        </row>
        <row r="2070">
          <cell r="A2070" t="str">
            <v>001.18.09660</v>
          </cell>
          <cell r="B2070" t="str">
            <v>Niple duplo ferro galvanizado 1 pol</v>
          </cell>
          <cell r="C2070" t="str">
            <v>UN</v>
          </cell>
          <cell r="D2070">
            <v>4.6474000000000002</v>
          </cell>
        </row>
        <row r="2071">
          <cell r="A2071" t="str">
            <v>001.18.09680</v>
          </cell>
          <cell r="B2071" t="str">
            <v>Niple duplo ferro galvanizado 3/4 pol</v>
          </cell>
          <cell r="C2071" t="str">
            <v>UN</v>
          </cell>
          <cell r="D2071">
            <v>3.5973999999999999</v>
          </cell>
        </row>
        <row r="2072">
          <cell r="A2072" t="str">
            <v>001.18.09700</v>
          </cell>
          <cell r="B2072" t="str">
            <v>Niple duplo ferro galvanizado 1/2 pol</v>
          </cell>
          <cell r="C2072" t="str">
            <v>UN</v>
          </cell>
          <cell r="D2072">
            <v>3.1474000000000002</v>
          </cell>
        </row>
        <row r="2073">
          <cell r="A2073" t="str">
            <v>001.18.09720</v>
          </cell>
          <cell r="B2073" t="str">
            <v>Plug ou bujão ferro galvanizado 4 pol</v>
          </cell>
          <cell r="C2073" t="str">
            <v>UN</v>
          </cell>
          <cell r="D2073">
            <v>35.594499999999996</v>
          </cell>
        </row>
        <row r="2074">
          <cell r="A2074" t="str">
            <v>001.18.09740</v>
          </cell>
          <cell r="B2074" t="str">
            <v>Tampão ou cap ferro galvanizado 4 pol</v>
          </cell>
          <cell r="C2074" t="str">
            <v>UN</v>
          </cell>
          <cell r="D2074">
            <v>23.994499999999999</v>
          </cell>
        </row>
        <row r="2075">
          <cell r="A2075" t="str">
            <v>001.18.09760</v>
          </cell>
          <cell r="B2075" t="str">
            <v>Plug ou bujão ferro galvanizado 3 pol</v>
          </cell>
          <cell r="C2075" t="str">
            <v>UN</v>
          </cell>
          <cell r="D2075">
            <v>19.371099999999998</v>
          </cell>
        </row>
        <row r="2076">
          <cell r="A2076" t="str">
            <v>001.18.09780</v>
          </cell>
          <cell r="B2076" t="str">
            <v>Tampão ou cap ferro galvanizado 3 pol</v>
          </cell>
          <cell r="C2076" t="str">
            <v>UN</v>
          </cell>
          <cell r="D2076">
            <v>16.771100000000001</v>
          </cell>
        </row>
        <row r="2077">
          <cell r="A2077" t="str">
            <v>001.18.09800</v>
          </cell>
          <cell r="B2077" t="str">
            <v>Plug ou bujão ferro galvanizado 2 1/2 pol</v>
          </cell>
          <cell r="C2077" t="str">
            <v>UN</v>
          </cell>
          <cell r="D2077">
            <v>15.021100000000001</v>
          </cell>
        </row>
        <row r="2078">
          <cell r="A2078" t="str">
            <v>001.18.09820</v>
          </cell>
          <cell r="B2078" t="str">
            <v>Plug ou bujão ferro galvanizado 2 pol</v>
          </cell>
          <cell r="C2078" t="str">
            <v>UN</v>
          </cell>
          <cell r="D2078">
            <v>6.6592000000000002</v>
          </cell>
        </row>
        <row r="2079">
          <cell r="A2079" t="str">
            <v>001.18.09840</v>
          </cell>
          <cell r="B2079" t="str">
            <v>Plug ou bujão ferro galvanizado 1 1/2 pol</v>
          </cell>
          <cell r="C2079" t="str">
            <v>UN</v>
          </cell>
          <cell r="D2079">
            <v>5.1592000000000002</v>
          </cell>
        </row>
        <row r="2080">
          <cell r="A2080" t="str">
            <v>001.18.09860</v>
          </cell>
          <cell r="B2080" t="str">
            <v>Plug ou bujão ferro galvanizado 1 1/4 pol</v>
          </cell>
          <cell r="C2080" t="str">
            <v>UN</v>
          </cell>
          <cell r="D2080">
            <v>4.2591999999999999</v>
          </cell>
        </row>
        <row r="2081">
          <cell r="A2081" t="str">
            <v>001.18.09880</v>
          </cell>
          <cell r="B2081" t="str">
            <v>Plug ou bujão ferro galvanizado 1 pol</v>
          </cell>
          <cell r="C2081" t="str">
            <v>UN</v>
          </cell>
          <cell r="D2081">
            <v>2.9352999999999998</v>
          </cell>
        </row>
        <row r="2082">
          <cell r="A2082" t="str">
            <v>001.18.09900</v>
          </cell>
          <cell r="B2082" t="str">
            <v>Plug ou bujão ferro galvanizado 3/4 pol</v>
          </cell>
          <cell r="C2082" t="str">
            <v>UN</v>
          </cell>
          <cell r="D2082">
            <v>2.9853000000000001</v>
          </cell>
        </row>
        <row r="2083">
          <cell r="A2083" t="str">
            <v>001.18.09920</v>
          </cell>
          <cell r="B2083" t="str">
            <v>Plug ou bujão ferro galvanizado 1/2 pol</v>
          </cell>
          <cell r="C2083" t="str">
            <v>UN</v>
          </cell>
          <cell r="D2083">
            <v>2.1353</v>
          </cell>
        </row>
        <row r="2084">
          <cell r="A2084" t="str">
            <v>001.18.09940</v>
          </cell>
          <cell r="B2084" t="str">
            <v>Tampão ou cap ferro galvanizado 2 1/2 pol</v>
          </cell>
          <cell r="C2084" t="str">
            <v>UN</v>
          </cell>
          <cell r="D2084">
            <v>10.171099999999999</v>
          </cell>
        </row>
        <row r="2085">
          <cell r="A2085" t="str">
            <v>001.18.09960</v>
          </cell>
          <cell r="B2085" t="str">
            <v>Tampão ou cap ferro galvanizado 2 pol</v>
          </cell>
          <cell r="C2085" t="str">
            <v>UN</v>
          </cell>
          <cell r="D2085">
            <v>7.7092000000000001</v>
          </cell>
        </row>
        <row r="2086">
          <cell r="A2086" t="str">
            <v>001.18.09980</v>
          </cell>
          <cell r="B2086" t="str">
            <v>Tampão ou cap ferro galvanizado 1 1/2 pol</v>
          </cell>
          <cell r="C2086" t="str">
            <v>UN</v>
          </cell>
          <cell r="D2086">
            <v>6.1592000000000002</v>
          </cell>
        </row>
        <row r="2087">
          <cell r="A2087" t="str">
            <v>001.18.10000</v>
          </cell>
          <cell r="B2087" t="str">
            <v>Tampão ou cap ferro galvanizado 1 1/4 pol</v>
          </cell>
          <cell r="C2087" t="str">
            <v>UN</v>
          </cell>
          <cell r="D2087">
            <v>6.2092000000000001</v>
          </cell>
        </row>
        <row r="2088">
          <cell r="A2088" t="str">
            <v>001.18.10020</v>
          </cell>
          <cell r="B2088" t="str">
            <v>Tampão ou cap ferro galvanizado 1 pol</v>
          </cell>
          <cell r="C2088" t="str">
            <v>UN</v>
          </cell>
          <cell r="D2088">
            <v>3.7353000000000001</v>
          </cell>
        </row>
        <row r="2089">
          <cell r="A2089" t="str">
            <v>001.18.10040</v>
          </cell>
          <cell r="B2089" t="str">
            <v>Tampão ou cap ferro galvanizado 3/4 pol</v>
          </cell>
          <cell r="C2089" t="str">
            <v>UN</v>
          </cell>
          <cell r="D2089">
            <v>2.8653</v>
          </cell>
        </row>
        <row r="2090">
          <cell r="A2090" t="str">
            <v>001.18.10060</v>
          </cell>
          <cell r="B2090" t="str">
            <v>Tampão ou cap ferro galvanizado 1/2 pol</v>
          </cell>
          <cell r="C2090" t="str">
            <v>UN</v>
          </cell>
          <cell r="D2090">
            <v>2.6353</v>
          </cell>
        </row>
        <row r="2091">
          <cell r="A2091" t="str">
            <v>001.18.10080</v>
          </cell>
          <cell r="B2091" t="str">
            <v>Registro de gaveta em acabamento bruto (amarelo) s/ canopla n.1502 4 pol</v>
          </cell>
          <cell r="C2091" t="str">
            <v>UN</v>
          </cell>
          <cell r="D2091">
            <v>266.48160000000001</v>
          </cell>
        </row>
        <row r="2092">
          <cell r="A2092" t="str">
            <v>001.18.10100</v>
          </cell>
          <cell r="B2092" t="str">
            <v>Registro de gaveta em acabamento bruto (amarelo) s/ canopla n.1502 3 pol</v>
          </cell>
          <cell r="C2092" t="str">
            <v>UN</v>
          </cell>
          <cell r="D2092">
            <v>160.52789999999999</v>
          </cell>
        </row>
        <row r="2093">
          <cell r="A2093" t="str">
            <v>001.18.10120</v>
          </cell>
          <cell r="B2093" t="str">
            <v>Registro de gaveta em acabamento bruto (amarelo) s/ canopla n.1502 2 1/2 pol</v>
          </cell>
          <cell r="C2093" t="str">
            <v>UN</v>
          </cell>
          <cell r="D2093">
            <v>144.79750000000001</v>
          </cell>
        </row>
        <row r="2094">
          <cell r="A2094" t="str">
            <v>001.18.10140</v>
          </cell>
          <cell r="B2094" t="str">
            <v>Registro de gaveta em acabamento bruto (amarelo) s/ canopla n.1502 2 pol</v>
          </cell>
          <cell r="C2094" t="str">
            <v>UN</v>
          </cell>
          <cell r="D2094">
            <v>50.472099999999998</v>
          </cell>
        </row>
        <row r="2095">
          <cell r="A2095" t="str">
            <v>001.18.10160</v>
          </cell>
          <cell r="B2095" t="str">
            <v>Registro de gaveta em acabamento bruto (amarelo) s/ canopla n.1502 1 1/2 pol</v>
          </cell>
          <cell r="C2095" t="str">
            <v>UN</v>
          </cell>
          <cell r="D2095">
            <v>34.041699999999999</v>
          </cell>
        </row>
        <row r="2096">
          <cell r="A2096" t="str">
            <v>001.18.10180</v>
          </cell>
          <cell r="B2096" t="str">
            <v>Registro de gaveta em acabamento bruto (amarelo) s/ canopla n.1502 1 1/4 pol</v>
          </cell>
          <cell r="C2096" t="str">
            <v>UN</v>
          </cell>
          <cell r="D2096">
            <v>29.171299999999999</v>
          </cell>
        </row>
        <row r="2097">
          <cell r="A2097" t="str">
            <v>001.18.10200</v>
          </cell>
          <cell r="B2097" t="str">
            <v>Registro de gaveta em acabamento bruto (amarelo) s/ canopla n.1502 1 pol</v>
          </cell>
          <cell r="C2097" t="str">
            <v>UN</v>
          </cell>
          <cell r="D2097">
            <v>22.0138</v>
          </cell>
        </row>
        <row r="2098">
          <cell r="A2098" t="str">
            <v>001.18.10220</v>
          </cell>
          <cell r="B2098" t="str">
            <v>Registro de gaveta em acabamento bruto (amarelo) s/ canopla n.1502 3/4 pol</v>
          </cell>
          <cell r="C2098" t="str">
            <v>UN</v>
          </cell>
          <cell r="D2098">
            <v>16.542999999999999</v>
          </cell>
        </row>
        <row r="2099">
          <cell r="A2099" t="str">
            <v>001.18.10240</v>
          </cell>
          <cell r="B2099" t="str">
            <v>Registro de gaveta em acabamento bruto (amarelo) s/ canopla n.1502 1/2 pol</v>
          </cell>
          <cell r="C2099" t="str">
            <v>UN</v>
          </cell>
          <cell r="D2099">
            <v>30.762599999999999</v>
          </cell>
        </row>
        <row r="2100">
          <cell r="A2100" t="str">
            <v>001.18.10260</v>
          </cell>
          <cell r="B2100" t="str">
            <v>Registro de gaveta cromado linha gemini embutir c/ canopla mod 44 n. 1509 deca 1 1/4 pol</v>
          </cell>
          <cell r="C2100" t="str">
            <v>UN</v>
          </cell>
          <cell r="D2100">
            <v>57.821300000000001</v>
          </cell>
        </row>
        <row r="2101">
          <cell r="A2101" t="str">
            <v>001.18.10280</v>
          </cell>
          <cell r="B2101" t="str">
            <v>Registro de gaveta cromado linha gemini embutir c/ canopla mod 44 n. 1509 deca 1  pol</v>
          </cell>
          <cell r="C2101" t="str">
            <v>UN</v>
          </cell>
          <cell r="D2101">
            <v>47.623800000000003</v>
          </cell>
        </row>
        <row r="2102">
          <cell r="A2102" t="str">
            <v>001.18.10300</v>
          </cell>
          <cell r="B2102" t="str">
            <v>Registro de gaveta cromado linha gemini embutir c/ canopla mod 44 n. 1509 deca 3/4 pol</v>
          </cell>
          <cell r="C2102" t="str">
            <v>UN</v>
          </cell>
          <cell r="D2102">
            <v>42.012999999999998</v>
          </cell>
        </row>
        <row r="2103">
          <cell r="A2103" t="str">
            <v>001.18.10320</v>
          </cell>
          <cell r="B2103" t="str">
            <v>Registro de gaveta cromado linha gemini embutir c/ canopla mod 44 n. 1509 deca  1/2 pol</v>
          </cell>
          <cell r="C2103" t="str">
            <v>UN</v>
          </cell>
          <cell r="D2103">
            <v>38.462600000000002</v>
          </cell>
        </row>
        <row r="2104">
          <cell r="A2104" t="str">
            <v>001.18.10340</v>
          </cell>
          <cell r="B2104" t="str">
            <v>Registro de gaveta cromado linha prata de embutir c/ canopla modelo 50 n 1509 deca 2 pol</v>
          </cell>
          <cell r="C2104" t="str">
            <v>UN</v>
          </cell>
          <cell r="D2104">
            <v>94.682100000000005</v>
          </cell>
        </row>
        <row r="2105">
          <cell r="A2105" t="str">
            <v>001.18.10360</v>
          </cell>
          <cell r="B2105" t="str">
            <v>Registro de gaveta cromado linha prata de embutir c/ canopla modelo 50 n 1509 deca 1 1/2 pol</v>
          </cell>
          <cell r="C2105" t="str">
            <v>UN</v>
          </cell>
          <cell r="D2105">
            <v>94.649299999999997</v>
          </cell>
        </row>
        <row r="2106">
          <cell r="A2106" t="str">
            <v>001.18.10380</v>
          </cell>
          <cell r="B2106" t="str">
            <v>Registro de gaveta cromado linha prata de embutir c/ canopla modelo 50 n 1509 deca 1 1/4 pol</v>
          </cell>
          <cell r="C2106" t="str">
            <v>UN</v>
          </cell>
          <cell r="D2106">
            <v>45.161299999999997</v>
          </cell>
        </row>
        <row r="2107">
          <cell r="A2107" t="str">
            <v>001.18.10400</v>
          </cell>
          <cell r="B2107" t="str">
            <v>Registro de gaveta cromado linha prata de embutir c/ canopla modelo 50 n 1509 deca 1 pol</v>
          </cell>
          <cell r="C2107" t="str">
            <v>UN</v>
          </cell>
          <cell r="D2107">
            <v>31.413799999999998</v>
          </cell>
        </row>
        <row r="2108">
          <cell r="A2108" t="str">
            <v>001.18.10420</v>
          </cell>
          <cell r="B2108" t="str">
            <v>Registro de gaveta cromado linha prata de embutir c/ canopla modelo 50 n 1509 deca 3/4 pol</v>
          </cell>
          <cell r="C2108" t="str">
            <v>UN</v>
          </cell>
          <cell r="D2108">
            <v>52.453000000000003</v>
          </cell>
        </row>
        <row r="2109">
          <cell r="A2109" t="str">
            <v>001.18.10440</v>
          </cell>
          <cell r="B2109" t="str">
            <v>Registro de gaveta cromado linha prata de embutir c/ canopla modelo 50 n 1509 deca 1/2 pol</v>
          </cell>
          <cell r="C2109" t="str">
            <v>UN</v>
          </cell>
          <cell r="D2109">
            <v>26.832599999999999</v>
          </cell>
        </row>
        <row r="2110">
          <cell r="A2110" t="str">
            <v>001.18.10460</v>
          </cell>
          <cell r="B2110" t="str">
            <v>Registro de gaveta  cromado - c 39 - deca c/ canopla 1 1/2 pol</v>
          </cell>
          <cell r="C2110" t="str">
            <v>UN</v>
          </cell>
          <cell r="D2110">
            <v>57.471699999999998</v>
          </cell>
        </row>
        <row r="2111">
          <cell r="A2111" t="str">
            <v>001.18.10480</v>
          </cell>
          <cell r="B2111" t="str">
            <v>Registro de gaveta  cromado - c 39 - deca c/ canopla 1 pol</v>
          </cell>
          <cell r="C2111" t="str">
            <v>UN</v>
          </cell>
          <cell r="D2111">
            <v>34.553800000000003</v>
          </cell>
        </row>
        <row r="2112">
          <cell r="A2112" t="str">
            <v>001.18.10500</v>
          </cell>
          <cell r="B2112" t="str">
            <v>Registro de gaveta  cromado - c 39 - deca c/ canopla 3/4 pol</v>
          </cell>
          <cell r="C2112" t="str">
            <v>UN</v>
          </cell>
          <cell r="D2112">
            <v>29.803000000000001</v>
          </cell>
        </row>
        <row r="2113">
          <cell r="A2113" t="str">
            <v>001.18.10520</v>
          </cell>
          <cell r="B2113" t="str">
            <v>Registro de gaveta c/ acabamento bruto (amarelo) sem canopla abnt - docol -3 pol</v>
          </cell>
          <cell r="C2113" t="str">
            <v>UN</v>
          </cell>
          <cell r="D2113">
            <v>102.6879</v>
          </cell>
        </row>
        <row r="2114">
          <cell r="A2114" t="str">
            <v>001.18.10540</v>
          </cell>
          <cell r="B2114" t="str">
            <v>Registro de gaveta c/ acabamento bruto (amarelo) sem canopla abnt - docol -2pol</v>
          </cell>
          <cell r="C2114" t="str">
            <v>UN</v>
          </cell>
          <cell r="D2114">
            <v>34.262099999999997</v>
          </cell>
        </row>
        <row r="2115">
          <cell r="A2115" t="str">
            <v>001.18.10560</v>
          </cell>
          <cell r="B2115" t="str">
            <v>Registro de gaveta c/ acabamento bruto (amarelo) sem canopla abnt - docol -1 pol</v>
          </cell>
          <cell r="C2115" t="str">
            <v>UN</v>
          </cell>
          <cell r="D2115">
            <v>14.293799999999999</v>
          </cell>
        </row>
        <row r="2116">
          <cell r="A2116" t="str">
            <v>001.18.10580</v>
          </cell>
          <cell r="B2116" t="str">
            <v>Registro de gaveta c/ acabamento bruto (amarelo) sem canopla abnt - docol -3/4 pol</v>
          </cell>
          <cell r="C2116" t="str">
            <v>UN</v>
          </cell>
          <cell r="D2116">
            <v>11.683</v>
          </cell>
        </row>
        <row r="2117">
          <cell r="A2117" t="str">
            <v>001.18.10600</v>
          </cell>
          <cell r="B2117" t="str">
            <v>Acabamento cromado - linha prata de embutir c/ canopla mod itapema - docol -2 pol</v>
          </cell>
          <cell r="C2117" t="str">
            <v>UN</v>
          </cell>
          <cell r="D2117">
            <v>36.382100000000001</v>
          </cell>
        </row>
        <row r="2118">
          <cell r="A2118" t="str">
            <v>001.18.10620</v>
          </cell>
          <cell r="B2118" t="str">
            <v>Acabamento cromado - linha prata de embutir c/ canopla mod itapema - docol -1 1/2 pol</v>
          </cell>
          <cell r="C2118" t="str">
            <v>UN</v>
          </cell>
          <cell r="D2118">
            <v>37.722099999999998</v>
          </cell>
        </row>
        <row r="2119">
          <cell r="A2119" t="str">
            <v>001.18.10640</v>
          </cell>
          <cell r="B2119" t="str">
            <v>Acabamento cromado - linha prata de embutir c/ canopla mod itapema - docol -1  pol</v>
          </cell>
          <cell r="C2119" t="str">
            <v>UN</v>
          </cell>
          <cell r="D2119">
            <v>28.1938</v>
          </cell>
        </row>
        <row r="2120">
          <cell r="A2120" t="str">
            <v>001.18.10660</v>
          </cell>
          <cell r="B2120" t="str">
            <v>Acabamento cromado - linha prata de embutir c/ canopla mod itapema - docol -3/4  pol</v>
          </cell>
          <cell r="C2120" t="str">
            <v>UN</v>
          </cell>
          <cell r="D2120">
            <v>25.713000000000001</v>
          </cell>
        </row>
        <row r="2121">
          <cell r="A2121" t="str">
            <v>001.18.10680</v>
          </cell>
          <cell r="B2121" t="str">
            <v>Acabamento bruto linha popular 3/4 pol</v>
          </cell>
          <cell r="C2121" t="str">
            <v>UN</v>
          </cell>
          <cell r="D2121">
            <v>15.103</v>
          </cell>
        </row>
        <row r="2122">
          <cell r="A2122" t="str">
            <v>001.18.10700</v>
          </cell>
          <cell r="B2122" t="str">
            <v>Acabamento bruto linha popular 1/2 pol</v>
          </cell>
          <cell r="C2122" t="str">
            <v>UN</v>
          </cell>
          <cell r="D2122">
            <v>13.503</v>
          </cell>
        </row>
        <row r="2123">
          <cell r="A2123" t="str">
            <v>001.18.10720</v>
          </cell>
          <cell r="B2123" t="str">
            <v>Registro de gaveta cromado linha italiana de embutir c/ canopla mod. 45 n.1509 1 1/2 pol</v>
          </cell>
          <cell r="C2123" t="str">
            <v>UN</v>
          </cell>
          <cell r="D2123">
            <v>88.051699999999997</v>
          </cell>
        </row>
        <row r="2124">
          <cell r="A2124" t="str">
            <v>001.18.10740</v>
          </cell>
          <cell r="B2124" t="str">
            <v>Registro de gaveta cromado linha italiana de embutir c/ canopla mod. 45 n.1509 1 1/4 pol</v>
          </cell>
          <cell r="C2124" t="str">
            <v>UN</v>
          </cell>
          <cell r="D2124">
            <v>86.761300000000006</v>
          </cell>
        </row>
        <row r="2125">
          <cell r="A2125" t="str">
            <v>001.18.10760</v>
          </cell>
          <cell r="B2125" t="str">
            <v>Registro de gaveta cromado linha italiana de embutir c/ canopla mod. 45 n.1509 1 pol</v>
          </cell>
          <cell r="C2125" t="str">
            <v>UN</v>
          </cell>
          <cell r="D2125">
            <v>61.023800000000001</v>
          </cell>
        </row>
        <row r="2126">
          <cell r="A2126" t="str">
            <v>001.18.10780</v>
          </cell>
          <cell r="B2126" t="str">
            <v>Registro de gaveta cromado linha italiana de embutir c/ canopla mod. 45 n.1509 3/4 pol</v>
          </cell>
          <cell r="C2126" t="str">
            <v>UN</v>
          </cell>
          <cell r="D2126">
            <v>52.493000000000002</v>
          </cell>
        </row>
        <row r="2127">
          <cell r="A2127" t="str">
            <v>001.18.10800</v>
          </cell>
          <cell r="B2127" t="str">
            <v>Registro de gaveta cromado linha italiana de embutir c/ canopla mod. 45 n.1509  1/2 pol</v>
          </cell>
          <cell r="C2127" t="str">
            <v>UN</v>
          </cell>
          <cell r="D2127">
            <v>48.692599999999999</v>
          </cell>
        </row>
        <row r="2128">
          <cell r="A2128" t="str">
            <v>001.18.10820</v>
          </cell>
          <cell r="B2128" t="str">
            <v>Registro de pressão cromado linha gemini de embutir c/ canopla mod 44 n 1416 3/4 pol</v>
          </cell>
          <cell r="C2128" t="str">
            <v>UN</v>
          </cell>
          <cell r="D2128">
            <v>38.703000000000003</v>
          </cell>
        </row>
        <row r="2129">
          <cell r="A2129" t="str">
            <v>001.18.10840</v>
          </cell>
          <cell r="B2129" t="str">
            <v>Registro de pressão cromado linha gemini de embutir c/ canopla mod 44 n 1416 1/2 pol</v>
          </cell>
          <cell r="C2129" t="str">
            <v>UN</v>
          </cell>
          <cell r="D2129">
            <v>37.782600000000002</v>
          </cell>
        </row>
        <row r="2130">
          <cell r="A2130" t="str">
            <v>001.18.10860</v>
          </cell>
          <cell r="B2130" t="str">
            <v>Registro de pressão cromado linha italiana de embutir c/ canopla mod 45 n 1416 deca 3/4 pol</v>
          </cell>
          <cell r="C2130" t="str">
            <v>UN</v>
          </cell>
          <cell r="D2130">
            <v>53.902999999999999</v>
          </cell>
        </row>
        <row r="2131">
          <cell r="A2131" t="str">
            <v>001.18.10880</v>
          </cell>
          <cell r="B2131" t="str">
            <v>Registro de pressão cromado linha italiana de embutir c/ canopla mod 45 n 1416 deca 1/2 pol</v>
          </cell>
          <cell r="C2131" t="str">
            <v>UN</v>
          </cell>
          <cell r="D2131">
            <v>48.272599999999997</v>
          </cell>
        </row>
        <row r="2132">
          <cell r="A2132" t="str">
            <v>001.18.10900</v>
          </cell>
          <cell r="B2132" t="str">
            <v>Registro de pressão cromado linha prata embutir c/ canopla mod 50 n 1416 deca 3/4 pol</v>
          </cell>
          <cell r="C2132" t="str">
            <v>UN</v>
          </cell>
          <cell r="D2132">
            <v>34.802999999999997</v>
          </cell>
        </row>
        <row r="2133">
          <cell r="A2133" t="str">
            <v>001.18.10920</v>
          </cell>
          <cell r="B2133" t="str">
            <v>Registro de pressão cromado linha prata embutir c/ canopla mod 50 n 1416 deca 1/2 pol</v>
          </cell>
          <cell r="C2133" t="str">
            <v>UN</v>
          </cell>
          <cell r="D2133">
            <v>26.102599999999999</v>
          </cell>
        </row>
        <row r="2134">
          <cell r="A2134" t="str">
            <v>001.18.10940</v>
          </cell>
          <cell r="B2134" t="str">
            <v>Registro de pressão cromado de embutir c/ canopla 1193 - c 39 deca 3/4 pol</v>
          </cell>
          <cell r="C2134" t="str">
            <v>UN</v>
          </cell>
          <cell r="D2134">
            <v>38.493000000000002</v>
          </cell>
        </row>
        <row r="2135">
          <cell r="A2135" t="str">
            <v>001.18.10960</v>
          </cell>
          <cell r="B2135" t="str">
            <v>Registro de pressão cromado de embutir c/ canopla 1193 - c 39 deca 1/2 pol</v>
          </cell>
          <cell r="C2135" t="str">
            <v>UN</v>
          </cell>
          <cell r="D2135">
            <v>38.493000000000002</v>
          </cell>
        </row>
        <row r="2136">
          <cell r="A2136" t="str">
            <v>001.18.10980</v>
          </cell>
          <cell r="B2136" t="str">
            <v>Registro de pressão acabamento cromado - linha prata de embutir c/ canopla modelo itapema  - docol - 3/4 pol</v>
          </cell>
          <cell r="C2136" t="str">
            <v>UN</v>
          </cell>
          <cell r="D2136">
            <v>27.693000000000001</v>
          </cell>
        </row>
        <row r="2137">
          <cell r="A2137" t="str">
            <v>001.18.11000</v>
          </cell>
          <cell r="B2137" t="str">
            <v>Registro de pressão acabamento cromado - linha prata de embutir c/ canopla modelo itapema  - docol - 1/2 pol</v>
          </cell>
          <cell r="C2137" t="str">
            <v>UN</v>
          </cell>
          <cell r="D2137">
            <v>27.669</v>
          </cell>
        </row>
        <row r="2138">
          <cell r="A2138" t="str">
            <v>001.18.11020</v>
          </cell>
          <cell r="B2138" t="str">
            <v>Registro de pressão acabamento simples linha popular 1/2 pol</v>
          </cell>
          <cell r="C2138" t="str">
            <v>UN</v>
          </cell>
          <cell r="D2138">
            <v>20.603000000000002</v>
          </cell>
        </row>
        <row r="2139">
          <cell r="A2139" t="str">
            <v>001.18.11040</v>
          </cell>
          <cell r="B2139" t="str">
            <v>Registro de pressão de 1/2"""""""" (chuveiro) (mic)</v>
          </cell>
          <cell r="C2139" t="str">
            <v>UN</v>
          </cell>
          <cell r="D2139">
            <v>38.493000000000002</v>
          </cell>
        </row>
        <row r="2140">
          <cell r="A2140" t="str">
            <v>001.18.11060</v>
          </cell>
          <cell r="B2140" t="str">
            <v>Válvula de descarga hydra c/ embolo de bronze n.2515 canopla lisa cromada deca 1 1/2 pol</v>
          </cell>
          <cell r="C2140" t="str">
            <v>UN</v>
          </cell>
          <cell r="D2140">
            <v>92.085099999999997</v>
          </cell>
        </row>
        <row r="2141">
          <cell r="A2141" t="str">
            <v>001.18.11080</v>
          </cell>
          <cell r="B2141" t="str">
            <v>Válvula de descarga hydra c/ embolo de bronze n.2515 canopla lisa cromada deca 1 1/4 pol</v>
          </cell>
          <cell r="C2141" t="str">
            <v>UN</v>
          </cell>
          <cell r="D2141">
            <v>95.025099999999995</v>
          </cell>
        </row>
        <row r="2142">
          <cell r="A2142" t="str">
            <v>001.18.11100</v>
          </cell>
          <cell r="B2142" t="str">
            <v>Válvula de descarga hydra master n.2530 cromada deca 1 1/2 pol</v>
          </cell>
          <cell r="C2142" t="str">
            <v>UN</v>
          </cell>
          <cell r="D2142">
            <v>72.0655</v>
          </cell>
        </row>
        <row r="2143">
          <cell r="A2143" t="str">
            <v>001.18.11120</v>
          </cell>
          <cell r="B2143" t="str">
            <v>Válvula de descarga hydra master n.2530 cromada deca 1 1/4 pol</v>
          </cell>
          <cell r="C2143" t="str">
            <v>UN</v>
          </cell>
          <cell r="D2143">
            <v>72.0351</v>
          </cell>
        </row>
        <row r="2144">
          <cell r="A2144" t="str">
            <v>001.18.11140</v>
          </cell>
          <cell r="B2144" t="str">
            <v>Válvula de descarga docol-stander 1 1/2 pol</v>
          </cell>
          <cell r="C2144" t="str">
            <v>UN</v>
          </cell>
          <cell r="D2144">
            <v>60.125500000000002</v>
          </cell>
        </row>
        <row r="2145">
          <cell r="A2145" t="str">
            <v>001.18.11160</v>
          </cell>
          <cell r="B2145" t="str">
            <v>Fornecimento e instalação de tubo de descida para vávula de descarga de 1 1/2 pol de pvc rigido</v>
          </cell>
          <cell r="C2145" t="str">
            <v>UN</v>
          </cell>
          <cell r="D2145">
            <v>8.3984000000000005</v>
          </cell>
        </row>
        <row r="2146">
          <cell r="A2146" t="str">
            <v>001.18.11180</v>
          </cell>
          <cell r="B2146" t="str">
            <v>Fornecimento e instalação de ligação  para bacia sanitária em tubo em pvc rigido branco de 40mm</v>
          </cell>
          <cell r="C2146" t="str">
            <v>UN</v>
          </cell>
          <cell r="D2146">
            <v>7.2445000000000004</v>
          </cell>
        </row>
        <row r="2147">
          <cell r="A2147" t="str">
            <v>001.18.11200</v>
          </cell>
          <cell r="B2147" t="str">
            <v>Fornecimento e instalação de ligação para bacia sanitária tubo em pvc rigido cromado de 40mm</v>
          </cell>
          <cell r="C2147" t="str">
            <v>UN</v>
          </cell>
          <cell r="D2147">
            <v>11.294499999999999</v>
          </cell>
        </row>
        <row r="2148">
          <cell r="A2148" t="str">
            <v>001.18.11220</v>
          </cell>
          <cell r="B2148" t="str">
            <v>Fornecimento e instalação de ligação para bacia sanitária tubo em metal cromado de 40mm</v>
          </cell>
          <cell r="C2148" t="str">
            <v>UN</v>
          </cell>
          <cell r="D2148">
            <v>15.2445</v>
          </cell>
        </row>
        <row r="2149">
          <cell r="A2149" t="str">
            <v>001.18.11240</v>
          </cell>
          <cell r="B2149" t="str">
            <v>Fornecimento e instalação de ligação para bacia sanitária em bolsa de borracha</v>
          </cell>
          <cell r="C2149" t="str">
            <v>UN</v>
          </cell>
          <cell r="D2149">
            <v>3.0007999999999999</v>
          </cell>
        </row>
        <row r="2150">
          <cell r="A2150" t="str">
            <v>001.18.11260</v>
          </cell>
          <cell r="B2150" t="str">
            <v>Fornecimento e instalação de caixa de descarga externa inclusive tubo de descarga e acessórios</v>
          </cell>
          <cell r="C2150" t="str">
            <v>CJ</v>
          </cell>
          <cell r="D2150">
            <v>79.536600000000007</v>
          </cell>
        </row>
        <row r="2151">
          <cell r="A2151" t="str">
            <v>001.18.11280</v>
          </cell>
          <cell r="B2151" t="str">
            <v>Fornecimento e instalação de caixa de descarga de emb. inclusive tubo de descarga e acessórios</v>
          </cell>
          <cell r="C2151" t="str">
            <v>CJ</v>
          </cell>
          <cell r="D2151">
            <v>79.536600000000007</v>
          </cell>
        </row>
        <row r="2152">
          <cell r="A2152" t="str">
            <v>001.18.11300</v>
          </cell>
          <cell r="B2152" t="str">
            <v>Fornecimento e instalação de caixa de descarga para acoplar em bacia sanitária</v>
          </cell>
          <cell r="C2152" t="str">
            <v>UN</v>
          </cell>
          <cell r="D2152">
            <v>110.68510000000001</v>
          </cell>
        </row>
        <row r="2153">
          <cell r="A2153" t="str">
            <v>001.18.11320</v>
          </cell>
          <cell r="B2153" t="str">
            <v>Válvula p/ pia cromada deca n.1600 p/ lav 1x2 pol</v>
          </cell>
          <cell r="C2153" t="str">
            <v>UN</v>
          </cell>
          <cell r="D2153">
            <v>32.6721</v>
          </cell>
        </row>
        <row r="2154">
          <cell r="A2154" t="str">
            <v>001.18.11340</v>
          </cell>
          <cell r="B2154" t="str">
            <v>Valvula p/pia americana cromada n.1623 marca deca 1.5x3 3/4 pol</v>
          </cell>
          <cell r="C2154" t="str">
            <v>UN</v>
          </cell>
          <cell r="D2154">
            <v>58.8371</v>
          </cell>
        </row>
        <row r="2155">
          <cell r="A2155" t="str">
            <v>001.18.11360</v>
          </cell>
          <cell r="B2155" t="str">
            <v>Válvula de pvc para pia</v>
          </cell>
          <cell r="C2155" t="str">
            <v>UN</v>
          </cell>
          <cell r="D2155">
            <v>5.9752999999999998</v>
          </cell>
        </row>
        <row r="2156">
          <cell r="A2156" t="str">
            <v>001.18.11380</v>
          </cell>
          <cell r="B2156" t="str">
            <v>Válvula para lavatorio</v>
          </cell>
          <cell r="C2156" t="str">
            <v>UN</v>
          </cell>
          <cell r="D2156">
            <v>6.4752999999999998</v>
          </cell>
        </row>
        <row r="2157">
          <cell r="A2157" t="str">
            <v>001.18.11400</v>
          </cell>
          <cell r="B2157" t="str">
            <v>Válvula para pia n. 1600 - steves 1 x 2 pol</v>
          </cell>
          <cell r="C2157" t="str">
            <v>UN</v>
          </cell>
          <cell r="D2157">
            <v>29.742100000000001</v>
          </cell>
        </row>
        <row r="2158">
          <cell r="A2158" t="str">
            <v>001.18.11420</v>
          </cell>
          <cell r="B2158" t="str">
            <v>Válvula para pia n. 1600 - steves 1 1/2 x 3.3/4</v>
          </cell>
          <cell r="C2158" t="str">
            <v>UN</v>
          </cell>
          <cell r="D2158">
            <v>30.332100000000001</v>
          </cell>
        </row>
        <row r="2159">
          <cell r="A2159" t="str">
            <v>001.18.11440</v>
          </cell>
          <cell r="B2159" t="str">
            <v>Fornecimento e instalação de engate no. 3 com terminais de 1/2 pol e mangueira flexíel branca, de 30 cm,</v>
          </cell>
          <cell r="C2159" t="str">
            <v>UN</v>
          </cell>
          <cell r="D2159">
            <v>3.9691999999999998</v>
          </cell>
        </row>
        <row r="2160">
          <cell r="A2160" t="str">
            <v>001.18.11460</v>
          </cell>
          <cell r="B2160" t="str">
            <v>Fornecimento e colocação de engate no. 5 com terminais cromados de 1/2 pol e mangueira flexível, de 40 cm,</v>
          </cell>
          <cell r="C2160" t="str">
            <v>UN</v>
          </cell>
          <cell r="D2160">
            <v>15.059200000000001</v>
          </cell>
        </row>
        <row r="2161">
          <cell r="A2161" t="str">
            <v>001.18.11480</v>
          </cell>
          <cell r="B2161" t="str">
            <v>Fornecimento e instalação de ligação para saída de vaso sanitário pvc branco  diam.100 mm</v>
          </cell>
          <cell r="C2161" t="str">
            <v>UN</v>
          </cell>
          <cell r="D2161">
            <v>21.4711</v>
          </cell>
        </row>
        <row r="2162">
          <cell r="A2162" t="str">
            <v>001.18.11500</v>
          </cell>
          <cell r="B2162" t="str">
            <v>Válvula  de pé com crivo de pvc tipo rosqueável 3/4 pol</v>
          </cell>
          <cell r="C2162" t="str">
            <v>UN</v>
          </cell>
          <cell r="D2162">
            <v>15.013</v>
          </cell>
        </row>
        <row r="2163">
          <cell r="A2163" t="str">
            <v>001.18.11520</v>
          </cell>
          <cell r="B2163" t="str">
            <v>Válvula  de pé com crivo de pvc tipo rosqueável 1 pol</v>
          </cell>
          <cell r="C2163" t="str">
            <v>UN</v>
          </cell>
          <cell r="D2163">
            <v>17.383800000000001</v>
          </cell>
        </row>
        <row r="2164">
          <cell r="A2164" t="str">
            <v>001.18.11540</v>
          </cell>
          <cell r="B2164" t="str">
            <v>Válvula  de pé com crivo de pvc tipo rosqueável 1 1/4 pol</v>
          </cell>
          <cell r="C2164" t="str">
            <v>UN</v>
          </cell>
          <cell r="D2164">
            <v>22.461300000000001</v>
          </cell>
        </row>
        <row r="2165">
          <cell r="A2165" t="str">
            <v>001.18.11560</v>
          </cell>
          <cell r="B2165" t="str">
            <v>Válvula de pé com crivo de pvc tipo rosqueável 1 1/2 pol</v>
          </cell>
          <cell r="C2165" t="str">
            <v>UN</v>
          </cell>
          <cell r="D2165">
            <v>22.0657</v>
          </cell>
        </row>
        <row r="2166">
          <cell r="A2166" t="str">
            <v>001.18.11580</v>
          </cell>
          <cell r="B2166" t="str">
            <v>Válvula de pé c/ crivo de bronze tipo rosqueável 3/4 pol</v>
          </cell>
          <cell r="C2166" t="str">
            <v>UN</v>
          </cell>
          <cell r="D2166">
            <v>16.573</v>
          </cell>
        </row>
        <row r="2167">
          <cell r="A2167" t="str">
            <v>001.18.11600</v>
          </cell>
          <cell r="B2167" t="str">
            <v>Válvula de pé c/ crivo de bronze tipo rosqueável 1 pol</v>
          </cell>
          <cell r="C2167" t="str">
            <v>UN</v>
          </cell>
          <cell r="D2167">
            <v>18.4238</v>
          </cell>
        </row>
        <row r="2168">
          <cell r="A2168" t="str">
            <v>001.18.11620</v>
          </cell>
          <cell r="B2168" t="str">
            <v>Válvula de pé c/ crivo de bronze tipo rosqueável 1 1/2 pol</v>
          </cell>
          <cell r="C2168" t="str">
            <v>UN</v>
          </cell>
          <cell r="D2168">
            <v>26.351700000000001</v>
          </cell>
        </row>
        <row r="2169">
          <cell r="A2169" t="str">
            <v>001.18.11640</v>
          </cell>
          <cell r="B2169" t="str">
            <v>Válvula de pé c/ crivo de bronze tipo rosqueável 2 pol</v>
          </cell>
          <cell r="C2169" t="str">
            <v>UN</v>
          </cell>
          <cell r="D2169">
            <v>35.9621</v>
          </cell>
        </row>
        <row r="2170">
          <cell r="A2170" t="str">
            <v>001.18.11660</v>
          </cell>
          <cell r="B2170" t="str">
            <v>Válvula de pé c/ crivo de bronze tipo rosqueável 2 1/2 pol</v>
          </cell>
          <cell r="C2170" t="str">
            <v>UN</v>
          </cell>
          <cell r="D2170">
            <v>53.337499999999999</v>
          </cell>
        </row>
        <row r="2171">
          <cell r="A2171" t="str">
            <v>001.18.11680</v>
          </cell>
          <cell r="B2171" t="str">
            <v>Válvula de retenção de bronze tipo rosqueável tipo vertical 3/4 pol</v>
          </cell>
          <cell r="C2171" t="str">
            <v>UN</v>
          </cell>
          <cell r="D2171">
            <v>17.143000000000001</v>
          </cell>
        </row>
        <row r="2172">
          <cell r="A2172" t="str">
            <v>001.18.11700</v>
          </cell>
          <cell r="B2172" t="str">
            <v>Válvula de retenção de bronze tipo rosqueável tipo vertical 1 pol</v>
          </cell>
          <cell r="C2172" t="str">
            <v>UN</v>
          </cell>
          <cell r="D2172">
            <v>21.623799999999999</v>
          </cell>
        </row>
        <row r="2173">
          <cell r="A2173" t="str">
            <v>001.18.11720</v>
          </cell>
          <cell r="B2173" t="str">
            <v>Válvula de retenção de bronze tipo rosqueável tipo vertical 1 1/2 pol</v>
          </cell>
          <cell r="C2173" t="str">
            <v>UN</v>
          </cell>
          <cell r="D2173">
            <v>29.851700000000001</v>
          </cell>
        </row>
        <row r="2174">
          <cell r="A2174" t="str">
            <v>001.18.11740</v>
          </cell>
          <cell r="B2174" t="str">
            <v>Válvula de retenção de bronze tipo rosqueável tipo vertical 2 pol</v>
          </cell>
          <cell r="C2174" t="str">
            <v>UN</v>
          </cell>
          <cell r="D2174">
            <v>35.882100000000001</v>
          </cell>
        </row>
        <row r="2175">
          <cell r="A2175" t="str">
            <v>001.18.11760</v>
          </cell>
          <cell r="B2175" t="str">
            <v>Válvula de retenção de bronze tipo rosqueável tipo vertical 2 1/2 pol</v>
          </cell>
          <cell r="C2175" t="str">
            <v>UN</v>
          </cell>
          <cell r="D2175">
            <v>64.777500000000003</v>
          </cell>
        </row>
        <row r="2176">
          <cell r="A2176" t="str">
            <v>001.18.11780</v>
          </cell>
          <cell r="B2176" t="str">
            <v>Válvula de retenção de bronze tipo rosqueável tipo horizontal 3/4 pol</v>
          </cell>
          <cell r="C2176" t="str">
            <v>UN</v>
          </cell>
          <cell r="D2176">
            <v>29.603000000000002</v>
          </cell>
        </row>
        <row r="2177">
          <cell r="A2177" t="str">
            <v>001.18.11800</v>
          </cell>
          <cell r="B2177" t="str">
            <v>Válvula de retenção de bronze tipo rosqueável tipo horizontal 1 pol</v>
          </cell>
          <cell r="C2177" t="str">
            <v>UN</v>
          </cell>
          <cell r="D2177">
            <v>37.623800000000003</v>
          </cell>
        </row>
        <row r="2178">
          <cell r="A2178" t="str">
            <v>001.18.11820</v>
          </cell>
          <cell r="B2178" t="str">
            <v>Válvula de retenção de bronze tipo rosqueável tipo horizontal 1 1/2 pol</v>
          </cell>
          <cell r="C2178" t="str">
            <v>UN</v>
          </cell>
          <cell r="D2178">
            <v>54.5017</v>
          </cell>
        </row>
        <row r="2179">
          <cell r="A2179" t="str">
            <v>001.18.11840</v>
          </cell>
          <cell r="B2179" t="str">
            <v>Válvula de retenção de bronze tipo rosqueável tipo horizontal 2 pol</v>
          </cell>
          <cell r="C2179" t="str">
            <v>UN</v>
          </cell>
          <cell r="D2179">
            <v>68.382099999999994</v>
          </cell>
        </row>
        <row r="2180">
          <cell r="A2180" t="str">
            <v>001.18.11860</v>
          </cell>
          <cell r="B2180" t="str">
            <v>Válvula de retenção de bronze tipo rosqueável tipo horizontal 2 1/2 pol</v>
          </cell>
          <cell r="C2180" t="str">
            <v>UN</v>
          </cell>
          <cell r="D2180">
            <v>119.7675</v>
          </cell>
        </row>
        <row r="2181">
          <cell r="A2181" t="str">
            <v>001.18.11880</v>
          </cell>
          <cell r="B2181" t="str">
            <v>Fornecimento e instalação de torneira de pressão para pia marca deca ref. c 1157 comprimento 210mm com arejador</v>
          </cell>
          <cell r="C2181" t="str">
            <v>UN</v>
          </cell>
          <cell r="D2181">
            <v>70.476100000000002</v>
          </cell>
        </row>
        <row r="2182">
          <cell r="A2182" t="str">
            <v>001.18.11900</v>
          </cell>
          <cell r="B2182" t="str">
            <v>Fornecimento e instalação de torneira de pressão para pia marca deca ref. 1158 c 39 de 1/2 pol</v>
          </cell>
          <cell r="C2182" t="str">
            <v>UN</v>
          </cell>
          <cell r="D2182">
            <v>44.566099999999999</v>
          </cell>
        </row>
        <row r="2183">
          <cell r="A2183" t="str">
            <v>001.18.11920</v>
          </cell>
          <cell r="B2183" t="str">
            <v>Fornecimento e instalação de torneira de pressão para pia marca deca ref. 1158 c 39 de 3/4 pol</v>
          </cell>
          <cell r="C2183" t="str">
            <v>UN</v>
          </cell>
          <cell r="D2183">
            <v>50.616100000000003</v>
          </cell>
        </row>
        <row r="2184">
          <cell r="A2184" t="str">
            <v>001.18.11940</v>
          </cell>
          <cell r="B2184" t="str">
            <v>Fornecimento e instalação de torneira de pressão para pia marca deca ref. 1159 c 39 de 1/2 pol com arejador</v>
          </cell>
          <cell r="C2184" t="str">
            <v>UN</v>
          </cell>
          <cell r="D2184">
            <v>58.676099999999998</v>
          </cell>
        </row>
        <row r="2185">
          <cell r="A2185" t="str">
            <v>001.18.11960</v>
          </cell>
          <cell r="B2185" t="str">
            <v>Fornecimento e instalação de torneira de pressão para pia marca deca ref. 1159 c 39 de 3/4 pol com arejador</v>
          </cell>
          <cell r="C2185" t="str">
            <v>UN</v>
          </cell>
          <cell r="D2185">
            <v>58.676099999999998</v>
          </cell>
        </row>
        <row r="2186">
          <cell r="A2186" t="str">
            <v>001.18.11980</v>
          </cell>
          <cell r="B2186" t="str">
            <v>Fornecimento e instalação de torneira de pressão para pia marca deca ref. 1167 c 40 tip mesa bica móvel</v>
          </cell>
          <cell r="C2186" t="str">
            <v>UN</v>
          </cell>
          <cell r="D2186">
            <v>82.576099999999997</v>
          </cell>
        </row>
        <row r="2187">
          <cell r="A2187" t="str">
            <v>001.18.12000</v>
          </cell>
          <cell r="B2187" t="str">
            <v>Fornecimento e instalação de torneira de pressão para pia marca deca cromada - tipo parede - bica móvelc 50 1168</v>
          </cell>
          <cell r="C2187" t="str">
            <v>UN</v>
          </cell>
          <cell r="D2187">
            <v>81.676100000000005</v>
          </cell>
        </row>
        <row r="2188">
          <cell r="A2188" t="str">
            <v>001.18.12020</v>
          </cell>
          <cell r="B2188" t="str">
            <v>Fornecimento e instalação de torneira de pressao p/ pia de cozinha - tipo parede - c 39 - bica móvel de 3/4 pol</v>
          </cell>
          <cell r="C2188" t="str">
            <v>UN</v>
          </cell>
          <cell r="D2188">
            <v>51.556100000000001</v>
          </cell>
        </row>
        <row r="2189">
          <cell r="A2189" t="str">
            <v>001.18.12040</v>
          </cell>
          <cell r="B2189" t="str">
            <v>Fornecmento e instalação de torneira de pressão para pia de cozinha - docol mod. 1158 - 1/2 pol</v>
          </cell>
          <cell r="C2189" t="str">
            <v>UN</v>
          </cell>
          <cell r="D2189">
            <v>37.766100000000002</v>
          </cell>
        </row>
        <row r="2190">
          <cell r="A2190" t="str">
            <v>001.18.12060</v>
          </cell>
          <cell r="B2190" t="str">
            <v>Fornecimento e instalação de torneira de pressão para pia de cozinha mod. 1544 - tipo parede - bica movel</v>
          </cell>
          <cell r="C2190" t="str">
            <v>UN</v>
          </cell>
          <cell r="D2190">
            <v>84.7761</v>
          </cell>
        </row>
        <row r="2191">
          <cell r="A2191" t="str">
            <v>001.18.12080</v>
          </cell>
          <cell r="B2191" t="str">
            <v>Fornecimento e instalação de torneira de pressão para pia de cozinha - marca docol mod. 1158 - 3/4 pol</v>
          </cell>
          <cell r="C2191" t="str">
            <v>UN</v>
          </cell>
          <cell r="D2191">
            <v>37.716099999999997</v>
          </cell>
        </row>
        <row r="2192">
          <cell r="A2192" t="str">
            <v>001.18.12100</v>
          </cell>
          <cell r="B2192" t="str">
            <v>Fornecimento e instalação de torneira de pressão para pia de cozinha  - marca docol  mod. 1542 - tipo misturador p/ pia</v>
          </cell>
          <cell r="C2192" t="str">
            <v>UN</v>
          </cell>
          <cell r="D2192">
            <v>382.85109999999997</v>
          </cell>
        </row>
        <row r="2193">
          <cell r="A2193" t="str">
            <v>001.18.12120</v>
          </cell>
          <cell r="B2193" t="str">
            <v>Fornecimento e instalação de torneira de pvc para pia</v>
          </cell>
          <cell r="C2193" t="str">
            <v>UN</v>
          </cell>
          <cell r="D2193">
            <v>4.9004000000000003</v>
          </cell>
        </row>
        <row r="2194">
          <cell r="A2194" t="str">
            <v>001.18.12140</v>
          </cell>
          <cell r="B2194" t="str">
            <v>Fornecimento e instalação de torneira de pressão para lavatório marca deca ref. 1193 c 39 de 1/2 pol</v>
          </cell>
          <cell r="C2194" t="str">
            <v>UN</v>
          </cell>
          <cell r="D2194">
            <v>85.576099999999997</v>
          </cell>
        </row>
        <row r="2195">
          <cell r="A2195" t="str">
            <v>001.18.12160</v>
          </cell>
          <cell r="B2195" t="str">
            <v>Fornecimento e instalação de torneira de pressão para lavatório marca deca ref. 1194 c 45 de 1/2 pol</v>
          </cell>
          <cell r="C2195" t="str">
            <v>UN</v>
          </cell>
          <cell r="D2195">
            <v>117.1661</v>
          </cell>
        </row>
        <row r="2196">
          <cell r="A2196" t="str">
            <v>001.18.12180</v>
          </cell>
          <cell r="B2196" t="str">
            <v>Fornecimento e instalação de torneira de pressão para lavatório marca deca ref. 1199 c 50 de 1/2 pol</v>
          </cell>
          <cell r="C2196" t="str">
            <v>UN</v>
          </cell>
          <cell r="D2196">
            <v>62.186100000000003</v>
          </cell>
        </row>
        <row r="2197">
          <cell r="A2197" t="str">
            <v>001.18.12200</v>
          </cell>
          <cell r="B2197" t="str">
            <v>Fornecimento e instalação de torneira de pressão para lavatório 1/2 pol - mod. itapema - docol</v>
          </cell>
          <cell r="C2197" t="str">
            <v>UN</v>
          </cell>
          <cell r="D2197">
            <v>37.976100000000002</v>
          </cell>
        </row>
        <row r="2198">
          <cell r="A2198" t="str">
            <v>001.18.12220</v>
          </cell>
          <cell r="B2198" t="str">
            <v>Fornecimento e instalação de torneira de pvc para lavatorio</v>
          </cell>
          <cell r="C2198" t="str">
            <v>UN</v>
          </cell>
          <cell r="D2198">
            <v>7.3003999999999998</v>
          </cell>
        </row>
        <row r="2199">
          <cell r="A2199" t="str">
            <v>001.18.12240</v>
          </cell>
          <cell r="B2199" t="str">
            <v>Fornecimento e instalação de torneira para uso geral marca deca ref. 1152 c 39 de 1/2 pol</v>
          </cell>
          <cell r="C2199" t="str">
            <v>UN</v>
          </cell>
          <cell r="D2199">
            <v>37.296100000000003</v>
          </cell>
        </row>
        <row r="2200">
          <cell r="A2200" t="str">
            <v>001.18.12260</v>
          </cell>
          <cell r="B2200" t="str">
            <v>Fornecimento e instalação de torneira para uso geral marca deca ref. 1152 c 39 de 3/4 pol</v>
          </cell>
          <cell r="C2200" t="str">
            <v>UN</v>
          </cell>
          <cell r="D2200">
            <v>40.356099999999998</v>
          </cell>
        </row>
        <row r="2201">
          <cell r="A2201" t="str">
            <v>001.18.12280</v>
          </cell>
          <cell r="B2201" t="str">
            <v>Fornecimento e instalação de torneira para uso geral marca deca ref. 1154 c 39 de 1/2 pol com arejador</v>
          </cell>
          <cell r="C2201" t="str">
            <v>UN</v>
          </cell>
          <cell r="D2201">
            <v>43.726100000000002</v>
          </cell>
        </row>
        <row r="2202">
          <cell r="A2202" t="str">
            <v>001.18.12300</v>
          </cell>
          <cell r="B2202" t="str">
            <v>Fornecimento e instalação de torneira para uso geral marca deca ref. 1154 c 39 de 3/4 pol com arejador</v>
          </cell>
          <cell r="C2202" t="str">
            <v>UN</v>
          </cell>
          <cell r="D2202">
            <v>43.726100000000002</v>
          </cell>
        </row>
        <row r="2203">
          <cell r="A2203" t="str">
            <v>001.18.12320</v>
          </cell>
          <cell r="B2203" t="str">
            <v>Fornecimento e instalação de torneira para uso geral marca deca metalica para jardim com adaptador para mangueira</v>
          </cell>
          <cell r="C2203" t="str">
            <v>UN</v>
          </cell>
          <cell r="D2203">
            <v>29.926100000000002</v>
          </cell>
        </row>
        <row r="2204">
          <cell r="A2204" t="str">
            <v>001.18.12340</v>
          </cell>
          <cell r="B2204" t="str">
            <v>Fornecimento e instalação de torneira para uso geral marca deca ref. 1153 c 39 com adaptador para mangueira</v>
          </cell>
          <cell r="C2204" t="str">
            <v>UN</v>
          </cell>
          <cell r="D2204">
            <v>47.408299999999997</v>
          </cell>
        </row>
        <row r="2205">
          <cell r="A2205" t="str">
            <v>001.18.12360</v>
          </cell>
          <cell r="B2205" t="str">
            <v>Fornecimento e instalação de torneira para uso geral marca deca ref. 1153 c 39 de 1/2 pol (maq tauque)</v>
          </cell>
          <cell r="C2205" t="str">
            <v>UN</v>
          </cell>
          <cell r="D2205">
            <v>40.686100000000003</v>
          </cell>
        </row>
        <row r="2206">
          <cell r="A2206" t="str">
            <v>001.18.12380</v>
          </cell>
          <cell r="B2206" t="str">
            <v>Fornecimento e instalação de torneira p/ uso geral metálica p/ jardim c/ adaptador p/ mangueira mod.1130 -</v>
          </cell>
          <cell r="C2206" t="str">
            <v>UN</v>
          </cell>
          <cell r="D2206">
            <v>39.566099999999999</v>
          </cell>
        </row>
        <row r="2207">
          <cell r="A2207" t="str">
            <v>001.18.12400</v>
          </cell>
          <cell r="B2207" t="str">
            <v>Fornecimento e instalação de torneira p/ uso geral  metálica p/ tanque mod. 1130</v>
          </cell>
          <cell r="C2207" t="str">
            <v>UN</v>
          </cell>
          <cell r="D2207">
            <v>39.566099999999999</v>
          </cell>
        </row>
        <row r="2208">
          <cell r="A2208" t="str">
            <v>001.18.12420</v>
          </cell>
          <cell r="B2208" t="str">
            <v>Fornecimento e instalação de torneira de pvc para uso geral</v>
          </cell>
          <cell r="C2208" t="str">
            <v>UN</v>
          </cell>
          <cell r="D2208">
            <v>4.9004000000000003</v>
          </cell>
        </row>
        <row r="2209">
          <cell r="A2209" t="str">
            <v>001.18.12440</v>
          </cell>
          <cell r="B2209" t="str">
            <v>Fornecimento e instalação de torneira de pvc para tanque</v>
          </cell>
          <cell r="C2209" t="str">
            <v>UN</v>
          </cell>
          <cell r="D2209">
            <v>5.3003999999999998</v>
          </cell>
        </row>
        <row r="2210">
          <cell r="A2210" t="str">
            <v>001.18.12460</v>
          </cell>
          <cell r="B2210" t="str">
            <v>Fornecimento e instalação de torneira para cela conforme det. n 24 do dop</v>
          </cell>
          <cell r="C2210" t="str">
            <v>UN</v>
          </cell>
          <cell r="D2210">
            <v>24.2407</v>
          </cell>
        </row>
        <row r="2211">
          <cell r="A2211" t="str">
            <v>001.18.12480</v>
          </cell>
          <cell r="B2211" t="str">
            <v>Fornecimento e instalação de torneira de pressão c/ esguicho para bebedouro 1/4 pol.</v>
          </cell>
          <cell r="C2211" t="str">
            <v>UN</v>
          </cell>
          <cell r="D2211">
            <v>12.4861</v>
          </cell>
        </row>
        <row r="2212">
          <cell r="A2212" t="str">
            <v>001.18.12500</v>
          </cell>
          <cell r="B2212" t="str">
            <v>Fornecimento e instalação de torneira para uso hospitalar para lavatório com comando no piso, incluindo válvula e bica cromada</v>
          </cell>
          <cell r="C2212" t="str">
            <v>UN</v>
          </cell>
          <cell r="D2212">
            <v>479.27050000000003</v>
          </cell>
        </row>
        <row r="2213">
          <cell r="A2213" t="str">
            <v>001.18.12520</v>
          </cell>
          <cell r="B2213" t="str">
            <v>Fornecimento e instalação de torneira para uso hospitalar válvula para água fria, especial para laboratório, da mont lab ou similar mod wl 08 (parede)</v>
          </cell>
          <cell r="C2213" t="str">
            <v>UN</v>
          </cell>
          <cell r="D2213">
            <v>115.626</v>
          </cell>
        </row>
        <row r="2214">
          <cell r="A2214" t="str">
            <v>001.18.12540</v>
          </cell>
          <cell r="B2214" t="str">
            <v>Fornecimento e instalação de torneira para uso hospitalar válvula para água fria, especial para laboratório, da mont lab ou similar mod wl 07 (bica móvel)</v>
          </cell>
          <cell r="C2214" t="str">
            <v>UN</v>
          </cell>
          <cell r="D2214">
            <v>151.6191</v>
          </cell>
        </row>
        <row r="2215">
          <cell r="A2215" t="str">
            <v>001.18.12560</v>
          </cell>
          <cell r="B2215" t="str">
            <v>Fornecimento e instalação de torneira para lavatório com comando no piso, incluindo válvula e bica cromada</v>
          </cell>
          <cell r="C2215" t="str">
            <v>UN</v>
          </cell>
          <cell r="D2215">
            <v>479.27050000000003</v>
          </cell>
        </row>
        <row r="2216">
          <cell r="A2216" t="str">
            <v>001.18.12580</v>
          </cell>
          <cell r="B2216" t="str">
            <v>Fornecimento e instalação de conjunto de metais deca para lavatório incl aparelho misturador com válvula simples ref.1875 c-45 cromado linha italiana</v>
          </cell>
          <cell r="C2216" t="str">
            <v>CJ</v>
          </cell>
          <cell r="D2216">
            <v>234.09110000000001</v>
          </cell>
        </row>
        <row r="2217">
          <cell r="A2217" t="str">
            <v>001.18.12600</v>
          </cell>
          <cell r="B2217" t="str">
            <v>Fornecimento e instalação de conjunto de metais deca para lavatório incl aparelho misturador com válvula simples ref 1875 c-44 cromado linha gemini</v>
          </cell>
          <cell r="C2217" t="str">
            <v>CJ</v>
          </cell>
          <cell r="D2217">
            <v>140.8511</v>
          </cell>
        </row>
        <row r="2218">
          <cell r="A2218" t="str">
            <v>001.18.12620</v>
          </cell>
          <cell r="B2218" t="str">
            <v>Fornecimento e instalação de conjunto de metais deca para lavatório incl aparelho misturador com válvula ref.1875 c-50 cromado linha prata</v>
          </cell>
          <cell r="C2218" t="str">
            <v>CJ</v>
          </cell>
          <cell r="D2218">
            <v>134.25110000000001</v>
          </cell>
        </row>
        <row r="2219">
          <cell r="A2219" t="str">
            <v>001.18.12640</v>
          </cell>
          <cell r="B2219" t="str">
            <v>Fornecimento e instalação de conjunto de metais deca para bide incl aparelho misturador c/ ducha e válvula simples ref.1895 c-45 cromado linha italiana</v>
          </cell>
          <cell r="C2219" t="str">
            <v>CJ</v>
          </cell>
          <cell r="D2219">
            <v>299.25110000000001</v>
          </cell>
        </row>
        <row r="2220">
          <cell r="A2220" t="str">
            <v>001.18.12660</v>
          </cell>
          <cell r="B2220" t="str">
            <v>Fornecimento e instalação de conjunto de metais deca para bide incl aparelho misturador c/ ducha e válvula simples ref. 1895 c 44 cromado linha gemini</v>
          </cell>
          <cell r="C2220" t="str">
            <v>CJ</v>
          </cell>
          <cell r="D2220">
            <v>179.2611</v>
          </cell>
        </row>
        <row r="2221">
          <cell r="A2221" t="str">
            <v>001.18.12680</v>
          </cell>
          <cell r="B2221" t="str">
            <v>Fornecimento e instalação de conjunto de metais deca para bide incl aparelho misturador c/ ducha e válvula simples ref.1895 c-50 cromado linha prata</v>
          </cell>
          <cell r="C2221" t="str">
            <v>CJ</v>
          </cell>
          <cell r="D2221">
            <v>171.27109999999999</v>
          </cell>
        </row>
        <row r="2222">
          <cell r="A2222" t="str">
            <v>001.18.12700</v>
          </cell>
          <cell r="B2222" t="str">
            <v>Fornecimento e instalação de aparelho misturador para pias com bica móvel e arejador (tipo mesa) ref 1256 c-50 cromado linha prata</v>
          </cell>
          <cell r="C2222" t="str">
            <v>UN</v>
          </cell>
          <cell r="D2222">
            <v>213.39109999999999</v>
          </cell>
        </row>
        <row r="2223">
          <cell r="A2223" t="str">
            <v>001.18.12720</v>
          </cell>
          <cell r="B2223" t="str">
            <v>Fornecimento e instalação de aparelho misturador p/ pia com bica móvel e arejador (tipo parede) ref 1258 c-50 cromado linha prata</v>
          </cell>
          <cell r="C2223" t="str">
            <v>UN</v>
          </cell>
          <cell r="D2223">
            <v>213.39109999999999</v>
          </cell>
        </row>
        <row r="2224">
          <cell r="A2224" t="str">
            <v>001.18.12740</v>
          </cell>
          <cell r="B2224" t="str">
            <v>Fornecimento e instalação de aparelho misturador p/ pia com bica móvel e arejador (tipo parede) reparo para válvula hidra</v>
          </cell>
          <cell r="C2224" t="str">
            <v>CJ</v>
          </cell>
          <cell r="D2224">
            <v>28.473299999999998</v>
          </cell>
        </row>
        <row r="2225">
          <cell r="A2225" t="str">
            <v>001.18.12760</v>
          </cell>
          <cell r="B2225" t="str">
            <v>Fornecimento e instalação de ducha manual linha prata mod. c-50</v>
          </cell>
          <cell r="C2225" t="str">
            <v>UN</v>
          </cell>
          <cell r="D2225">
            <v>77.696100000000001</v>
          </cell>
        </row>
        <row r="2226">
          <cell r="A2226" t="str">
            <v>001.18.12780</v>
          </cell>
          <cell r="B2226" t="str">
            <v>Fornecimento e instalação de lavatório c/ coluna mondiale - azalia - celite</v>
          </cell>
          <cell r="C2226" t="str">
            <v>UN</v>
          </cell>
          <cell r="D2226">
            <v>142.3733</v>
          </cell>
        </row>
        <row r="2227">
          <cell r="A2227" t="str">
            <v>001.18.12800</v>
          </cell>
          <cell r="B2227" t="str">
            <v>Fornecimento e instalação de lavatório de plastico</v>
          </cell>
          <cell r="C2227" t="str">
            <v>UN</v>
          </cell>
          <cell r="D2227">
            <v>38.423299999999998</v>
          </cell>
        </row>
        <row r="2228">
          <cell r="A2228" t="str">
            <v>001.18.12820</v>
          </cell>
          <cell r="B2228" t="str">
            <v>Fornecimento e instalação de lavatório de louça l. ravena deca ou similar c/ col. na cor normal inclusive acessórios de fixação</v>
          </cell>
          <cell r="C2228" t="str">
            <v>UN</v>
          </cell>
          <cell r="D2228">
            <v>94.173299999999998</v>
          </cell>
        </row>
        <row r="2229">
          <cell r="A2229" t="str">
            <v>001.18.12840</v>
          </cell>
          <cell r="B2229" t="str">
            <v>Fornecimento e instalação de lavatório de louça ravena deca ou similar s/ coluna na cor normal inclusive acessorios de fixacao</v>
          </cell>
          <cell r="C2229" t="str">
            <v>UN</v>
          </cell>
          <cell r="D2229">
            <v>69.643299999999996</v>
          </cell>
        </row>
        <row r="2230">
          <cell r="A2230" t="str">
            <v>001.18.12860</v>
          </cell>
          <cell r="B2230" t="str">
            <v>Fornecimento e instalação de lavatório de louça branca com coluna de primeira inclusive acessórios de fixação</v>
          </cell>
          <cell r="C2230" t="str">
            <v>UN</v>
          </cell>
          <cell r="D2230">
            <v>75.773300000000006</v>
          </cell>
        </row>
        <row r="2231">
          <cell r="A2231" t="str">
            <v>001.18.12880</v>
          </cell>
          <cell r="B2231" t="str">
            <v>Fornecimento e instalação de lavatório de louça branca sem coluna de primeira inclusive acessórios de fixação</v>
          </cell>
          <cell r="C2231" t="str">
            <v>UN</v>
          </cell>
          <cell r="D2231">
            <v>52.563299999999998</v>
          </cell>
        </row>
        <row r="2232">
          <cell r="A2232" t="str">
            <v>001.18.12900</v>
          </cell>
          <cell r="B2232" t="str">
            <v>Fornecimento e instalação de cuba de sobrepor mod. l 35 da deca</v>
          </cell>
          <cell r="C2232" t="str">
            <v>UN</v>
          </cell>
          <cell r="D2232">
            <v>88.013300000000001</v>
          </cell>
        </row>
        <row r="2233">
          <cell r="A2233" t="str">
            <v>001.18.12920</v>
          </cell>
          <cell r="B2233" t="str">
            <v>Fornecimento e instalação de cuba de embutir(oval)mod.l.33</v>
          </cell>
          <cell r="C2233" t="str">
            <v>UN</v>
          </cell>
          <cell r="D2233">
            <v>53.685099999999998</v>
          </cell>
        </row>
        <row r="2234">
          <cell r="A2234" t="str">
            <v>001.18.12921</v>
          </cell>
          <cell r="B2234" t="str">
            <v>Fornecimento e instalação de cuba de louça para bancadas e lavatório de embutir oval 49.00 x 36.00 cm</v>
          </cell>
          <cell r="C2234" t="str">
            <v>un</v>
          </cell>
          <cell r="D2234">
            <v>50.1877</v>
          </cell>
        </row>
        <row r="2235">
          <cell r="A2235" t="str">
            <v>001.18.12940</v>
          </cell>
          <cell r="B2235" t="str">
            <v>Fornecimento e instalação de louça sanitária composto por bacia, lavatório com coluna da linha ravena deca ou similar inclusive assento ap oo nas cores normais</v>
          </cell>
          <cell r="C2235" t="str">
            <v>CJ</v>
          </cell>
          <cell r="D2235">
            <v>284.4323</v>
          </cell>
        </row>
        <row r="2236">
          <cell r="A2236" t="str">
            <v>001.18.12960</v>
          </cell>
          <cell r="B2236" t="str">
            <v>Fornecimento e instalação de bacia santária de louça ravena deca ou similar na cor normal inclusive acessorios de fixacao</v>
          </cell>
          <cell r="C2236" t="str">
            <v>UN</v>
          </cell>
          <cell r="D2236">
            <v>102.8467</v>
          </cell>
        </row>
        <row r="2237">
          <cell r="A2237" t="str">
            <v>001.18.12980</v>
          </cell>
          <cell r="B2237" t="str">
            <v>Fornecimento e instalação de bacia sanitária modelo ravena com cx. acoplada</v>
          </cell>
          <cell r="C2237" t="str">
            <v>UN</v>
          </cell>
          <cell r="D2237">
            <v>179.47989999999999</v>
          </cell>
        </row>
        <row r="2238">
          <cell r="A2238" t="str">
            <v>001.18.13000</v>
          </cell>
          <cell r="B2238" t="str">
            <v>Fornecimento e instalação de bacia sanitária modelo vogue  com cx. acoplada</v>
          </cell>
          <cell r="C2238" t="str">
            <v>UN</v>
          </cell>
          <cell r="D2238">
            <v>179.47989999999999</v>
          </cell>
        </row>
        <row r="2239">
          <cell r="A2239" t="str">
            <v>001.18.13020</v>
          </cell>
          <cell r="B2239" t="str">
            <v>Fornecimento e instalação de bacia sanitária de louça - celite mondiale marfim - incl. acessório para fixação</v>
          </cell>
          <cell r="C2239" t="str">
            <v>UN</v>
          </cell>
          <cell r="D2239">
            <v>124.6417</v>
          </cell>
        </row>
        <row r="2240">
          <cell r="A2240" t="str">
            <v>001.18.13040</v>
          </cell>
          <cell r="B2240" t="str">
            <v>Fornecimento e instalação de bacia sanitária de louça - celite azalia com acessórios</v>
          </cell>
          <cell r="C2240" t="str">
            <v>UN</v>
          </cell>
          <cell r="D2240">
            <v>96.361699999999999</v>
          </cell>
        </row>
        <row r="2241">
          <cell r="A2241" t="str">
            <v>001.18.13060</v>
          </cell>
          <cell r="B2241" t="str">
            <v>Fornecimento e instalação de caixa de descarga para acoplar em bacia sanitaria</v>
          </cell>
          <cell r="C2241" t="str">
            <v>UN</v>
          </cell>
          <cell r="D2241">
            <v>110.68510000000001</v>
          </cell>
        </row>
        <row r="2242">
          <cell r="A2242" t="str">
            <v>001.18.13080</v>
          </cell>
          <cell r="B2242" t="str">
            <v>Fornecimento e instalação de assento plastico p/ vaso sanitario, """"""""astra"""""""" ou similar</v>
          </cell>
          <cell r="C2242" t="str">
            <v>UN</v>
          </cell>
          <cell r="D2242">
            <v>15.071099999999999</v>
          </cell>
        </row>
        <row r="2243">
          <cell r="A2243" t="str">
            <v>001.18.13100</v>
          </cell>
          <cell r="B2243" t="str">
            <v>Fornecimento e instalação de assento celite mondiale - 090 gelo polar</v>
          </cell>
          <cell r="C2243" t="str">
            <v>UN</v>
          </cell>
          <cell r="D2243">
            <v>118.7711</v>
          </cell>
        </row>
        <row r="2244">
          <cell r="A2244" t="str">
            <v>001.18.13120</v>
          </cell>
          <cell r="B2244" t="str">
            <v>Fornecimento e instalação de assento azalia - celite</v>
          </cell>
          <cell r="C2244" t="str">
            <v>UN</v>
          </cell>
          <cell r="D2244">
            <v>28.101099999999999</v>
          </cell>
        </row>
        <row r="2245">
          <cell r="A2245" t="str">
            <v>001.18.13140</v>
          </cell>
          <cell r="B2245" t="str">
            <v>Fornecimento e instalação de bidê de louça linha ravena deca ou similar na cor normal inclusive acessórios de fixação</v>
          </cell>
          <cell r="C2245" t="str">
            <v>UN</v>
          </cell>
          <cell r="D2245">
            <v>83.923299999999998</v>
          </cell>
        </row>
        <row r="2246">
          <cell r="A2246" t="str">
            <v>001.18.13160</v>
          </cell>
          <cell r="B2246" t="str">
            <v>Fornecimento e instalação de bidê de louça branca inclusive acessórios de fixação</v>
          </cell>
          <cell r="C2246" t="str">
            <v>UN</v>
          </cell>
          <cell r="D2246">
            <v>76.073300000000003</v>
          </cell>
        </row>
        <row r="2247">
          <cell r="A2247" t="str">
            <v>001.18.13180</v>
          </cell>
          <cell r="B2247" t="str">
            <v>Fornecimento e instalação de mictório de aço inoxidável de 1.20 m inclusive acessórios de fixação</v>
          </cell>
          <cell r="C2247" t="str">
            <v>UN</v>
          </cell>
          <cell r="D2247">
            <v>380.58659999999998</v>
          </cell>
        </row>
        <row r="2248">
          <cell r="A2248" t="str">
            <v>001.18.13200</v>
          </cell>
          <cell r="B2248" t="str">
            <v>Fornecimento e instalação de sifão de metal cromado de 1 x 1.5 pol para lavatório ou pia</v>
          </cell>
          <cell r="C2248" t="str">
            <v>UN</v>
          </cell>
          <cell r="D2248">
            <v>75.479299999999995</v>
          </cell>
        </row>
        <row r="2249">
          <cell r="A2249" t="str">
            <v>001.18.13220</v>
          </cell>
          <cell r="B2249" t="str">
            <v>Fornecimento e instalação de sifão de metal cromado de 1.5 x 1.5 pol para pia americana</v>
          </cell>
          <cell r="C2249" t="str">
            <v>UN</v>
          </cell>
          <cell r="D2249">
            <v>79.689300000000003</v>
          </cell>
        </row>
        <row r="2250">
          <cell r="A2250" t="str">
            <v>001.18.13240</v>
          </cell>
          <cell r="B2250" t="str">
            <v>Fornecimento e instalação de sifão de metal cromado de 2 x 1 pol para mictorio</v>
          </cell>
          <cell r="C2250" t="str">
            <v>UN</v>
          </cell>
          <cell r="D2250">
            <v>85.389300000000006</v>
          </cell>
        </row>
        <row r="2251">
          <cell r="A2251" t="str">
            <v>001.18.13260</v>
          </cell>
          <cell r="B2251" t="str">
            <v>Fornecimento e instalação de sifão de metal cromado de 1.1/4 x 1.5 pol para tanque</v>
          </cell>
          <cell r="C2251" t="str">
            <v>UN</v>
          </cell>
          <cell r="D2251">
            <v>79.959299999999999</v>
          </cell>
        </row>
        <row r="2252">
          <cell r="A2252" t="str">
            <v>001.18.13280</v>
          </cell>
          <cell r="B2252" t="str">
            <v>Fornecimento e instalação de sifão de pvc cromado de 1 x 1.5 pol para pia ou lavatorio</v>
          </cell>
          <cell r="C2252" t="str">
            <v>UN</v>
          </cell>
          <cell r="D2252">
            <v>9.0183999999999997</v>
          </cell>
        </row>
        <row r="2253">
          <cell r="A2253" t="str">
            <v>001.18.13300</v>
          </cell>
          <cell r="B2253" t="str">
            <v>Fornecimento e instalação de porta papel de louça  com rolete</v>
          </cell>
          <cell r="C2253" t="str">
            <v>UN</v>
          </cell>
          <cell r="D2253">
            <v>20.117699999999999</v>
          </cell>
        </row>
        <row r="2254">
          <cell r="A2254" t="str">
            <v>001.18.13320</v>
          </cell>
          <cell r="B2254" t="str">
            <v>Fornecimento e instalação de porta papel de metal cromado, fixado com bucha e parafuso</v>
          </cell>
          <cell r="C2254" t="str">
            <v>UN</v>
          </cell>
          <cell r="D2254">
            <v>13.4199</v>
          </cell>
        </row>
        <row r="2255">
          <cell r="A2255" t="str">
            <v>001.18.13340</v>
          </cell>
          <cell r="B2255" t="str">
            <v>Fornecimento e instalação de porta papel de louça c/ rolete - celite</v>
          </cell>
          <cell r="C2255" t="str">
            <v>UN</v>
          </cell>
          <cell r="D2255">
            <v>28.510300000000001</v>
          </cell>
        </row>
        <row r="2256">
          <cell r="A2256" t="str">
            <v>001.18.13360</v>
          </cell>
          <cell r="B2256" t="str">
            <v>Fornecimento e instalação de porta papel de louça c/ rolete elegant - celite</v>
          </cell>
          <cell r="C2256" t="str">
            <v>UN</v>
          </cell>
          <cell r="D2256">
            <v>34.900300000000001</v>
          </cell>
        </row>
        <row r="2257">
          <cell r="A2257" t="str">
            <v>001.18.13380</v>
          </cell>
          <cell r="B2257" t="str">
            <v>Fornecimento e instalação de saboneteira de louça de primeira sem alça</v>
          </cell>
          <cell r="C2257" t="str">
            <v>UN</v>
          </cell>
          <cell r="D2257">
            <v>19.948799999999999</v>
          </cell>
        </row>
        <row r="2258">
          <cell r="A2258" t="str">
            <v>001.18.13400</v>
          </cell>
          <cell r="B2258" t="str">
            <v>Fornecimento e instalação de saboneteira para sabão líquido marca lalekla ou similar</v>
          </cell>
          <cell r="C2258" t="str">
            <v>UN</v>
          </cell>
          <cell r="D2258">
            <v>24.956600000000002</v>
          </cell>
        </row>
        <row r="2259">
          <cell r="A2259" t="str">
            <v>001.18.13420</v>
          </cell>
          <cell r="B2259" t="str">
            <v>Fornecimento e instalação de saboneteira de metal cromado, fixada com bucha e parafuso</v>
          </cell>
          <cell r="C2259" t="str">
            <v>UN</v>
          </cell>
          <cell r="D2259">
            <v>10.1099</v>
          </cell>
        </row>
        <row r="2260">
          <cell r="A2260" t="str">
            <v>001.18.13440</v>
          </cell>
          <cell r="B2260" t="str">
            <v>Fornecimento e instalação de porta toalha de louça tipo cabide simples</v>
          </cell>
          <cell r="C2260" t="str">
            <v>UN</v>
          </cell>
          <cell r="D2260">
            <v>13.825100000000001</v>
          </cell>
        </row>
        <row r="2261">
          <cell r="A2261" t="str">
            <v>001.18.13460</v>
          </cell>
          <cell r="B2261" t="str">
            <v>Fornecimento e instalação de porta toalha de louça c/ barra de plástico</v>
          </cell>
          <cell r="C2261" t="str">
            <v>UN</v>
          </cell>
          <cell r="D2261">
            <v>28.510300000000001</v>
          </cell>
        </row>
        <row r="2262">
          <cell r="A2262" t="str">
            <v>001.18.13480</v>
          </cell>
          <cell r="B2262" t="str">
            <v>Fornecimento e instalação de porta toalha metálica para papel marca lalekla ou similar</v>
          </cell>
          <cell r="C2262" t="str">
            <v>UN</v>
          </cell>
          <cell r="D2262">
            <v>31.926600000000001</v>
          </cell>
        </row>
        <row r="2263">
          <cell r="A2263" t="str">
            <v>001.18.13500</v>
          </cell>
          <cell r="B2263" t="str">
            <v>Fornecimento e instalação de toalheiro - celite - argola</v>
          </cell>
          <cell r="C2263" t="str">
            <v>UN</v>
          </cell>
          <cell r="D2263">
            <v>26.1051</v>
          </cell>
        </row>
        <row r="2264">
          <cell r="A2264" t="str">
            <v>001.18.13520</v>
          </cell>
          <cell r="B2264" t="str">
            <v>Fornecimento e instalação de cabide de louça simples - celite</v>
          </cell>
          <cell r="C2264" t="str">
            <v>UND</v>
          </cell>
          <cell r="D2264">
            <v>33.289000000000001</v>
          </cell>
        </row>
        <row r="2265">
          <cell r="A2265" t="str">
            <v>001.18.13540</v>
          </cell>
          <cell r="B2265" t="str">
            <v>Fornecimento e instalação de cabide de metal cromado, fixado com bucha e parafuso</v>
          </cell>
          <cell r="C2265" t="str">
            <v>UN</v>
          </cell>
          <cell r="D2265">
            <v>16.189900000000002</v>
          </cell>
        </row>
        <row r="2266">
          <cell r="A2266" t="str">
            <v>001.18.13560</v>
          </cell>
          <cell r="B2266" t="str">
            <v>Fornecimento e instalação  de espelho para lavatorio com moldura simples e proteção de madeira na parte não espelhada dimensão 0.50 x 0.60 m</v>
          </cell>
          <cell r="C2266" t="str">
            <v>UN</v>
          </cell>
          <cell r="D2266">
            <v>37.387099999999997</v>
          </cell>
        </row>
        <row r="2267">
          <cell r="A2267" t="str">
            <v>001.18.13580</v>
          </cell>
          <cell r="B2267" t="str">
            <v>Fornecimento e instalação de espelho  para lavatório com moldura simples e proteção de madeira na parte não espelhada dim. 1.50 x 0.60 m</v>
          </cell>
          <cell r="C2267" t="str">
            <v>UN</v>
          </cell>
          <cell r="D2267">
            <v>50.143999999999998</v>
          </cell>
        </row>
        <row r="2268">
          <cell r="A2268" t="str">
            <v>001.18.13600</v>
          </cell>
          <cell r="B2268" t="str">
            <v>Fornecimento e instalação de chuveiro de pvc branco n. 1 da cipla ou similar</v>
          </cell>
          <cell r="C2268" t="str">
            <v>UN</v>
          </cell>
          <cell r="D2268">
            <v>7.4058999999999999</v>
          </cell>
        </row>
        <row r="2269">
          <cell r="A2269" t="str">
            <v>001.18.13620</v>
          </cell>
          <cell r="B2269" t="str">
            <v>Fornecimento e instalação de chuveiro de pvc cromado n. 2 da cipla ou similar</v>
          </cell>
          <cell r="C2269" t="str">
            <v>UN</v>
          </cell>
          <cell r="D2269">
            <v>15.0959</v>
          </cell>
        </row>
        <row r="2270">
          <cell r="A2270" t="str">
            <v>001.18.13640</v>
          </cell>
          <cell r="B2270" t="str">
            <v>Fornecimento e instalação de chuveiro de luxo com articulacao cromada ref. 1994 deca ou similar 1/2 pol</v>
          </cell>
          <cell r="C2270" t="str">
            <v>UN</v>
          </cell>
          <cell r="D2270">
            <v>148.01929999999999</v>
          </cell>
        </row>
        <row r="2271">
          <cell r="A2271" t="str">
            <v>001.18.13660</v>
          </cell>
          <cell r="B2271" t="str">
            <v>Fornecimento e instalação de chuveiro simples com articulacao cromada ref. 1995 deca ou similar 1/2 pol</v>
          </cell>
          <cell r="C2271" t="str">
            <v>UN</v>
          </cell>
          <cell r="D2271">
            <v>109.0193</v>
          </cell>
        </row>
        <row r="2272">
          <cell r="A2272" t="str">
            <v>001.18.13680</v>
          </cell>
          <cell r="B2272" t="str">
            <v>Fornecimento e instalação de chuveiro eletrico para 2500 w / 220 v lorenzetti ou similar</v>
          </cell>
          <cell r="C2272" t="str">
            <v>UN</v>
          </cell>
          <cell r="D2272">
            <v>98.663200000000003</v>
          </cell>
        </row>
        <row r="2273">
          <cell r="A2273" t="str">
            <v>001.18.13700</v>
          </cell>
          <cell r="B2273" t="str">
            <v>Fornecimento e instalação sistema conjugado chuveiro lava olhos acionamento instantãneo ref. wl-1cl5 da mont lab ou similar</v>
          </cell>
          <cell r="C2273" t="str">
            <v>UN</v>
          </cell>
          <cell r="D2273">
            <v>1422.6664000000001</v>
          </cell>
        </row>
        <row r="2274">
          <cell r="A2274" t="str">
            <v>001.18.13720</v>
          </cell>
          <cell r="B2274" t="str">
            <v>Fornecimento e instalação de ducha de pvc cromado articulavel 1/2 pol cipla ou similar</v>
          </cell>
          <cell r="C2274" t="str">
            <v>UN</v>
          </cell>
          <cell r="D2274">
            <v>7.4058999999999999</v>
          </cell>
        </row>
        <row r="2275">
          <cell r="A2275" t="str">
            <v>001.18.13740</v>
          </cell>
          <cell r="B2275" t="str">
            <v>Fornecimento e instalação de ducha ss corona com 3 temperaturas</v>
          </cell>
          <cell r="C2275" t="str">
            <v>UN</v>
          </cell>
          <cell r="D2275">
            <v>27.713200000000001</v>
          </cell>
        </row>
        <row r="2276">
          <cell r="A2276" t="str">
            <v>001.18.13760</v>
          </cell>
          <cell r="B2276" t="str">
            <v>Fornecimento e instalação de cuba de aço inox inclusive válvula americana n.1 - 46.5 x 31 x 15 cm</v>
          </cell>
          <cell r="C2276" t="str">
            <v>UN</v>
          </cell>
          <cell r="D2276">
            <v>102.1066</v>
          </cell>
        </row>
        <row r="2277">
          <cell r="A2277" t="str">
            <v>001.18.13780</v>
          </cell>
          <cell r="B2277" t="str">
            <v>Fornecimento e instalação de cuba de aço inox inclusive válvula americana n.2 - 56.0 x 33.5 x 15 cm</v>
          </cell>
          <cell r="C2277" t="str">
            <v>UN</v>
          </cell>
          <cell r="D2277">
            <v>118.1066</v>
          </cell>
        </row>
        <row r="2278">
          <cell r="A2278" t="str">
            <v>001.18.13800</v>
          </cell>
          <cell r="B2278" t="str">
            <v>Forneicmento e instalação de cuba de aço inox inclusive válvula americana - 40x40x20 cm</v>
          </cell>
          <cell r="C2278" t="str">
            <v>UN</v>
          </cell>
          <cell r="D2278">
            <v>46.061900000000001</v>
          </cell>
        </row>
        <row r="2279">
          <cell r="A2279" t="str">
            <v>001.18.13820</v>
          </cell>
          <cell r="B2279" t="str">
            <v>Fornecimento e instalação de cuba de aço inox inclusive válvula americana dupla 82 x 34 x 15 cm</v>
          </cell>
          <cell r="C2279" t="str">
            <v>UN</v>
          </cell>
          <cell r="D2279">
            <v>114.8351</v>
          </cell>
        </row>
        <row r="2280">
          <cell r="A2280" t="str">
            <v>001.18.13821</v>
          </cell>
          <cell r="B2280" t="str">
            <v>Fornecimento e instalação de banca ou tampo em aço inoxidável n.o de 1.20x0.60m com 1 cuba</v>
          </cell>
          <cell r="C2280" t="str">
            <v>un</v>
          </cell>
          <cell r="D2280">
            <v>277.21260000000001</v>
          </cell>
        </row>
        <row r="2281">
          <cell r="A2281" t="str">
            <v>001.18.13822</v>
          </cell>
          <cell r="B2281" t="str">
            <v>Fornecimento e instalação de banca ou tampo em aço inoxidável n.2 de 1.50x0.60m com 1 cuba</v>
          </cell>
          <cell r="C2281" t="str">
            <v>un</v>
          </cell>
          <cell r="D2281">
            <v>162.52260000000001</v>
          </cell>
        </row>
        <row r="2282">
          <cell r="A2282" t="str">
            <v>001.18.13823</v>
          </cell>
          <cell r="B2282" t="str">
            <v>Fornecimento e instalação de banca ou tampo em aço inoxidável n.2 de 1.80x0.60m com 1 cuba</v>
          </cell>
          <cell r="C2282" t="str">
            <v>un</v>
          </cell>
          <cell r="D2282">
            <v>256.26260000000002</v>
          </cell>
        </row>
        <row r="2283">
          <cell r="A2283" t="str">
            <v>001.18.13824</v>
          </cell>
          <cell r="B2283" t="str">
            <v>Fornecimento e instalação de banca ou tampo em aço inoxidável n.2 de 2.00x0.60m com 1 cuba</v>
          </cell>
          <cell r="C2283" t="str">
            <v>un</v>
          </cell>
          <cell r="D2283">
            <v>293.90260000000001</v>
          </cell>
        </row>
        <row r="2284">
          <cell r="A2284" t="str">
            <v>001.18.13825</v>
          </cell>
          <cell r="B2284" t="str">
            <v>Fornecimento e instalação de banca ou tampo em aço inoxidável n.334 de 2.00x0.60m com 2 cubas p/ ud</v>
          </cell>
          <cell r="C2284" t="str">
            <v>un</v>
          </cell>
          <cell r="D2284">
            <v>355.26260000000002</v>
          </cell>
        </row>
        <row r="2285">
          <cell r="A2285" t="str">
            <v>001.18.13826</v>
          </cell>
          <cell r="B2285" t="str">
            <v>Fornecimento e instalação de banca ou tampo em aço inoxidável da eternox revestida d1800mb c/ 1 cuba no centro, de 1,80m</v>
          </cell>
          <cell r="C2285" t="str">
            <v>un</v>
          </cell>
          <cell r="D2285">
            <v>276.9126</v>
          </cell>
        </row>
        <row r="2286">
          <cell r="A2286" t="str">
            <v>001.18.13827</v>
          </cell>
          <cell r="B2286" t="str">
            <v>Fornecimento e instalação de banca ou tampo em aço inoxidável da eternox revestida e1800mb c/ 1 cuba no centro, de 1,80m</v>
          </cell>
          <cell r="C2286" t="str">
            <v>un</v>
          </cell>
          <cell r="D2286">
            <v>277.21260000000001</v>
          </cell>
        </row>
        <row r="2287">
          <cell r="A2287" t="str">
            <v>001.18.13828</v>
          </cell>
          <cell r="B2287" t="str">
            <v>Fornecimento e instalação de banca ou tampo em aço inoxidável da eternox revestida 2000mb 2c c/ 2 cubas no centro, de 2,00m</v>
          </cell>
          <cell r="C2287" t="str">
            <v>un</v>
          </cell>
          <cell r="D2287">
            <v>331.26260000000002</v>
          </cell>
        </row>
        <row r="2288">
          <cell r="A2288" t="str">
            <v>001.18.13829</v>
          </cell>
          <cell r="B2288" t="str">
            <v>Fornecimento e instalação de banca ou tampo em aço inoxidável da eternox revestida d1600mb c/ 1 cuba no centro</v>
          </cell>
          <cell r="C2288" t="str">
            <v>un</v>
          </cell>
          <cell r="D2288">
            <v>162.52260000000001</v>
          </cell>
        </row>
        <row r="2289">
          <cell r="A2289" t="str">
            <v>001.18.13830</v>
          </cell>
          <cell r="B2289" t="str">
            <v>Fornecimento e instalação de banca ou tampo em aço inoxidável da eternox revestida 1800mb 2c c/ 2 cubas no centro</v>
          </cell>
          <cell r="C2289" t="str">
            <v>un</v>
          </cell>
          <cell r="D2289">
            <v>313.30259999999998</v>
          </cell>
        </row>
        <row r="2290">
          <cell r="A2290" t="str">
            <v>001.18.13831</v>
          </cell>
          <cell r="B2290" t="str">
            <v>Fornecimento e instalação de banca ou tampo em aço inoxidável da eternox revestida cuba dupla de 82x34x14cm</v>
          </cell>
          <cell r="C2290" t="str">
            <v>un</v>
          </cell>
          <cell r="D2290">
            <v>106.2426</v>
          </cell>
        </row>
        <row r="2291">
          <cell r="A2291" t="str">
            <v>001.18.13832</v>
          </cell>
          <cell r="B2291" t="str">
            <v>Fornecimento e instalação de banca ou tampo em aço inoxidável da eternox revestido e1800mb com 2 cubas lado direito</v>
          </cell>
          <cell r="C2291" t="str">
            <v>un</v>
          </cell>
          <cell r="D2291">
            <v>313.30259999999998</v>
          </cell>
        </row>
        <row r="2292">
          <cell r="A2292" t="str">
            <v>001.18.13833</v>
          </cell>
          <cell r="B2292" t="str">
            <v>Fornecimento e instalação de banca ou tampo em aço inoxidável da eternox revestido e1800mb com 2 cubas lado direito</v>
          </cell>
          <cell r="C2292" t="str">
            <v>un</v>
          </cell>
          <cell r="D2292">
            <v>313.30259999999998</v>
          </cell>
        </row>
        <row r="2293">
          <cell r="A2293" t="str">
            <v>001.18.13834</v>
          </cell>
          <cell r="B2293" t="str">
            <v>Fornecimento e instalação de banca ou tampo em aço inoxidável da eternox revestida de 2.60 x 0.55 m c/ 1 cuba e valvula</v>
          </cell>
          <cell r="C2293" t="str">
            <v>un</v>
          </cell>
          <cell r="D2293">
            <v>162.52260000000001</v>
          </cell>
        </row>
        <row r="2294">
          <cell r="A2294" t="str">
            <v>001.18.13835</v>
          </cell>
          <cell r="B2294" t="str">
            <v>Fornecimento e instalação de banca de granilite fundida na obra com espessura de 0.05 m</v>
          </cell>
          <cell r="C2294" t="str">
            <v>m2</v>
          </cell>
          <cell r="D2294">
            <v>79.5702</v>
          </cell>
        </row>
        <row r="2295">
          <cell r="A2295" t="str">
            <v>001.18.13836</v>
          </cell>
          <cell r="B2295" t="str">
            <v>Fornecimento e instalação de bancada em ardósia polida 1.50 x 0.60 com 1 cuba inox 40.00x40.00x15.00</v>
          </cell>
          <cell r="C2295" t="str">
            <v>un</v>
          </cell>
          <cell r="D2295">
            <v>179.1634</v>
          </cell>
        </row>
        <row r="2296">
          <cell r="A2296" t="str">
            <v>001.18.13837</v>
          </cell>
          <cell r="B2296" t="str">
            <v>Fornecimento e instalação de banca de mármore sintético c/ 01 cuba no centro , de 1.80m</v>
          </cell>
          <cell r="C2296" t="str">
            <v>un</v>
          </cell>
          <cell r="D2296">
            <v>76.898499999999999</v>
          </cell>
        </row>
        <row r="2297">
          <cell r="A2297" t="str">
            <v>001.18.13838</v>
          </cell>
          <cell r="B2297" t="str">
            <v>Forneicmento e instalação de banca de mármore sintético c/ 02 cubas no centro , de 1.80m</v>
          </cell>
          <cell r="C2297" t="str">
            <v>un</v>
          </cell>
          <cell r="D2297">
            <v>76.898499999999999</v>
          </cell>
        </row>
        <row r="2298">
          <cell r="A2298" t="str">
            <v>001.18.13839</v>
          </cell>
          <cell r="B2298" t="str">
            <v>Fornecimento e instalação de banca de mármore sintético com uma cuba - 120.00x54.00cm</v>
          </cell>
          <cell r="C2298" t="str">
            <v>un</v>
          </cell>
          <cell r="D2298">
            <v>47.278500000000001</v>
          </cell>
        </row>
        <row r="2299">
          <cell r="A2299" t="str">
            <v>001.18.13840</v>
          </cell>
          <cell r="B2299" t="str">
            <v>Fornecimento e instalação de bancada em aço inox 316 1.90 x 0.80 formado por peças estampadas sem emendas visíveis, com 2 cubas em aço inox 316 estampado sem cantos vivos, nas dimensões (40x60x40)cm</v>
          </cell>
          <cell r="C2299" t="str">
            <v>un</v>
          </cell>
          <cell r="D2299">
            <v>350.20339999999999</v>
          </cell>
        </row>
        <row r="2300">
          <cell r="A2300" t="str">
            <v>001.18.13841</v>
          </cell>
          <cell r="B2300" t="str">
            <v>Fornecimento e instalação de bancada em aço inox 316 2.20 x 0.80 formado por peças estampadas sem emendas visíveis, com 2 cubas em aço inox 316 estampado sem cantos vivos, nas dimensões (40x60x40)cm</v>
          </cell>
          <cell r="C2300" t="str">
            <v>un</v>
          </cell>
          <cell r="D2300">
            <v>368.67340000000002</v>
          </cell>
        </row>
        <row r="2301">
          <cell r="A2301" t="str">
            <v>001.18.13843</v>
          </cell>
          <cell r="B2301" t="str">
            <v>Fornecimento e instalação de bancada seca em aço inox 316 1.80 x 0.80 formado por peças estampadas sem emendas visíveis</v>
          </cell>
          <cell r="C2301" t="str">
            <v>un</v>
          </cell>
          <cell r="D2301">
            <v>313.8134</v>
          </cell>
        </row>
        <row r="2302">
          <cell r="A2302" t="str">
            <v>001.18.13844</v>
          </cell>
          <cell r="B2302" t="str">
            <v>Fornecimento e instalação de cuba dupla com válvula, 82x34x14 cm</v>
          </cell>
          <cell r="C2302" t="str">
            <v>un</v>
          </cell>
          <cell r="D2302">
            <v>112.8977</v>
          </cell>
        </row>
        <row r="2303">
          <cell r="A2303" t="str">
            <v>001.18.13845</v>
          </cell>
          <cell r="B2303" t="str">
            <v>Fornecimento e instalação de cuba simples de 400.00mmx340.00mmx140.00mm (p) , aco inox eternox</v>
          </cell>
          <cell r="C2303" t="str">
            <v>un</v>
          </cell>
          <cell r="D2303">
            <v>92.6785</v>
          </cell>
        </row>
        <row r="2304">
          <cell r="A2304" t="str">
            <v>001.18.13846</v>
          </cell>
          <cell r="B2304" t="str">
            <v>Fornecimento e instalação de cuba de aço inox, inclusive válvula americana nº 1 - 46.50 x 31.00 x 15.00 cm</v>
          </cell>
          <cell r="C2304" t="str">
            <v>un</v>
          </cell>
          <cell r="D2304">
            <v>101.06189999999999</v>
          </cell>
        </row>
        <row r="2305">
          <cell r="A2305" t="str">
            <v>001.18.13847</v>
          </cell>
          <cell r="B2305" t="str">
            <v>Fornecimento e instalação de cuba de aço inox, inclusive válvula americana nº 2 - 56.00 x 33.50 x 15.00 cm</v>
          </cell>
          <cell r="C2305" t="str">
            <v>un</v>
          </cell>
          <cell r="D2305">
            <v>117.06189999999999</v>
          </cell>
        </row>
        <row r="2306">
          <cell r="A2306" t="str">
            <v>001.18.13848</v>
          </cell>
          <cell r="B2306" t="str">
            <v>Fornecimento e instalação de cuba dupla 82.00 x 34.00 x 15.00 cm</v>
          </cell>
          <cell r="C2306" t="str">
            <v>un</v>
          </cell>
          <cell r="D2306">
            <v>117.06189999999999</v>
          </cell>
        </row>
        <row r="2307">
          <cell r="A2307" t="str">
            <v>001.18.13850</v>
          </cell>
          <cell r="B2307" t="str">
            <v>Fornecimento e instalação de tanque para lavar roupa pré-moldado de concreto modelo simples dim. 60 x 60 cm</v>
          </cell>
          <cell r="C2307" t="str">
            <v>un</v>
          </cell>
          <cell r="D2307">
            <v>37.123199999999997</v>
          </cell>
        </row>
        <row r="2308">
          <cell r="A2308" t="str">
            <v>001.18.13860</v>
          </cell>
          <cell r="B2308" t="str">
            <v>Fornecimento e instalação de tanque para lavar roupa pre-moldado de concreto, 3 cubas, dim. 0,60x1,80m</v>
          </cell>
          <cell r="C2308" t="str">
            <v>UN</v>
          </cell>
          <cell r="D2308">
            <v>62.556899999999999</v>
          </cell>
        </row>
        <row r="2309">
          <cell r="A2309" t="str">
            <v>001.18.13880</v>
          </cell>
          <cell r="B2309" t="str">
            <v>Fornecimento e instalação de tanque para lavar roupa de louca branca tamanho médio com coluna</v>
          </cell>
          <cell r="C2309" t="str">
            <v>UN</v>
          </cell>
          <cell r="D2309">
            <v>186.572</v>
          </cell>
        </row>
        <row r="2310">
          <cell r="A2310" t="str">
            <v>001.18.13900</v>
          </cell>
          <cell r="B2310" t="str">
            <v>Fornecimento e instalação de tanque para lavar roupa de louca branca tamanho médio sem coluna</v>
          </cell>
          <cell r="C2310" t="str">
            <v>UN</v>
          </cell>
          <cell r="D2310">
            <v>155.97200000000001</v>
          </cell>
        </row>
        <row r="2311">
          <cell r="A2311" t="str">
            <v>001.18.13920</v>
          </cell>
          <cell r="B2311" t="str">
            <v>Fornecimento e instalação de tanque - celite - medio branco - c/ coluna r-002.05 c/ válvula</v>
          </cell>
          <cell r="C2311" t="str">
            <v>UN</v>
          </cell>
          <cell r="D2311">
            <v>157.42320000000001</v>
          </cell>
        </row>
        <row r="2312">
          <cell r="A2312" t="str">
            <v>001.18.13940</v>
          </cell>
          <cell r="B2312" t="str">
            <v>Fornecimento e instalação de tanque decoralite simples - tam-03 - c/ valvula</v>
          </cell>
          <cell r="C2312" t="str">
            <v>UN</v>
          </cell>
          <cell r="D2312">
            <v>188.3853</v>
          </cell>
        </row>
        <row r="2313">
          <cell r="A2313" t="str">
            <v>001.18.13960</v>
          </cell>
          <cell r="B2313" t="str">
            <v>Fornecimento e instalação de tanque de plástico - pequeno</v>
          </cell>
          <cell r="C2313" t="str">
            <v>UN</v>
          </cell>
          <cell r="D2313">
            <v>36.073300000000003</v>
          </cell>
        </row>
        <row r="2314">
          <cell r="A2314" t="str">
            <v>001.18.13980</v>
          </cell>
          <cell r="B2314" t="str">
            <v>Fornecimento e instalação de bebedouro -mictório - lavatório tipo cocho conforme det. num.11 - a do dop</v>
          </cell>
          <cell r="C2314" t="str">
            <v>ML</v>
          </cell>
          <cell r="D2314">
            <v>71.8</v>
          </cell>
        </row>
        <row r="2315">
          <cell r="A2315" t="str">
            <v>001.18.14000</v>
          </cell>
          <cell r="B2315" t="str">
            <v>Fornecimento e instalação de bebedouro elétrico elege de 40 litros</v>
          </cell>
          <cell r="C2315" t="str">
            <v>UN</v>
          </cell>
          <cell r="D2315">
            <v>493.88659999999999</v>
          </cell>
        </row>
        <row r="2316">
          <cell r="A2316" t="str">
            <v>001.18.14020</v>
          </cell>
          <cell r="B2316" t="str">
            <v>Fornecimento e instalação de bebedouro elétrico com filtro interno mod. bvi 040 ( 40 litros )</v>
          </cell>
          <cell r="C2316" t="str">
            <v>UN</v>
          </cell>
          <cell r="D2316">
            <v>703.23659999999995</v>
          </cell>
        </row>
        <row r="2317">
          <cell r="A2317" t="str">
            <v>001.18.14040</v>
          </cell>
          <cell r="B2317" t="str">
            <v>Fornecimento e instalação de bebedouro elétrico com filtro interno mod. bvi 080 ( 80 litros )</v>
          </cell>
          <cell r="C2317" t="str">
            <v>UN</v>
          </cell>
          <cell r="D2317">
            <v>868.23659999999995</v>
          </cell>
        </row>
        <row r="2318">
          <cell r="A2318" t="str">
            <v>001.18.14060</v>
          </cell>
          <cell r="B2318" t="str">
            <v>Fornecimento e instalação de tubo leve de pvc rígido branco c/ ponta e bolsa lisa em barra 6 m diâmetro 450 mm</v>
          </cell>
          <cell r="C2318" t="str">
            <v>ML</v>
          </cell>
          <cell r="D2318">
            <v>82.278400000000005</v>
          </cell>
        </row>
        <row r="2319">
          <cell r="A2319" t="str">
            <v>001.18.14080</v>
          </cell>
          <cell r="B2319" t="str">
            <v>Fornecimento e instalação de tubo leve de pvc rígido branco c/ ponta e bolsa lisa em barra 6 m diâmetro 400 mm</v>
          </cell>
          <cell r="C2319" t="str">
            <v>ML</v>
          </cell>
          <cell r="D2319">
            <v>82.537999999999997</v>
          </cell>
        </row>
        <row r="2320">
          <cell r="A2320" t="str">
            <v>001.18.14100</v>
          </cell>
          <cell r="B2320" t="str">
            <v>Fornecimento e instalação de tubo leve de pvc rígido branco c/ ponta e bolsa lisa em barra 6 m diâmetro 300 mm</v>
          </cell>
          <cell r="C2320" t="str">
            <v>ML</v>
          </cell>
          <cell r="D2320">
            <v>55.057499999999997</v>
          </cell>
        </row>
        <row r="2321">
          <cell r="A2321" t="str">
            <v>001.18.14120</v>
          </cell>
          <cell r="B2321" t="str">
            <v>Fornecimento e instalaçao de tubo leve de pvc rígido branco c/ ponta e bolsa lisa em barra 6 m diâmetro 250 mm</v>
          </cell>
          <cell r="C2321" t="str">
            <v>ML</v>
          </cell>
          <cell r="D2321">
            <v>33.882899999999999</v>
          </cell>
        </row>
        <row r="2322">
          <cell r="A2322" t="str">
            <v>001.18.14140</v>
          </cell>
          <cell r="B2322" t="str">
            <v>Fornecimento e instalação de tubo leve de pvc rígido branco c/ ponta e bolsa lisa em barra 6 m diâmetro 200 mm</v>
          </cell>
          <cell r="C2322" t="str">
            <v>ML</v>
          </cell>
          <cell r="D2322">
            <v>23.3216</v>
          </cell>
        </row>
        <row r="2323">
          <cell r="A2323" t="str">
            <v>001.18.14160</v>
          </cell>
          <cell r="B2323" t="str">
            <v>Fornecimento e instalação de tubo leve de pvc rígido branco c/ ponta e bolsa lisa em barra 6 m diâmetro 150 mm</v>
          </cell>
          <cell r="C2323" t="str">
            <v>ML</v>
          </cell>
          <cell r="D2323">
            <v>22.668299999999999</v>
          </cell>
        </row>
        <row r="2324">
          <cell r="A2324" t="str">
            <v>001.18.14180</v>
          </cell>
          <cell r="B2324" t="str">
            <v>Fornecimento e instalação de tubo leve de pvc rígido branco c/ ponta e bolsa lisa em barra 6 m diâmetro 125 mm</v>
          </cell>
          <cell r="C2324" t="str">
            <v>ML</v>
          </cell>
          <cell r="D2324">
            <v>19.7224</v>
          </cell>
        </row>
        <row r="2325">
          <cell r="A2325" t="str">
            <v>001.18.14200</v>
          </cell>
          <cell r="B2325" t="str">
            <v>Fornecimento e instalação de tubo de pvc rígido cor branca com ponta e bolsa em barra de 6 m diâmetro 100 mm</v>
          </cell>
          <cell r="C2325" t="str">
            <v>ML</v>
          </cell>
          <cell r="D2325">
            <v>8.6328999999999994</v>
          </cell>
        </row>
        <row r="2326">
          <cell r="A2326" t="str">
            <v>001.18.14220</v>
          </cell>
          <cell r="B2326" t="str">
            <v>Fornecimento e instalação de tubo de pvc rígido cor branca com ponta e bolsa em barra de 6 m diâmetro 75 mm</v>
          </cell>
          <cell r="C2326" t="str">
            <v>ML</v>
          </cell>
          <cell r="D2326">
            <v>9.0402000000000005</v>
          </cell>
        </row>
        <row r="2327">
          <cell r="A2327" t="str">
            <v>001.18.14240</v>
          </cell>
          <cell r="B2327" t="str">
            <v>Fornecimento e instalação de tubo de pvc rígido cor branca com ponta e bolsa em barra de 6 m diâmetro 50 mm</v>
          </cell>
          <cell r="C2327" t="str">
            <v>ML</v>
          </cell>
          <cell r="D2327">
            <v>6.6933999999999996</v>
          </cell>
        </row>
        <row r="2328">
          <cell r="A2328" t="str">
            <v>001.18.14260</v>
          </cell>
          <cell r="B2328" t="str">
            <v>Fornecimento e instalação de tubo de pvc rígido cor branca com ponta e bolsa em barra de 6m diâmetro 40 mm</v>
          </cell>
          <cell r="C2328" t="str">
            <v>ML</v>
          </cell>
          <cell r="D2328">
            <v>4.2640000000000002</v>
          </cell>
        </row>
        <row r="2329">
          <cell r="A2329" t="str">
            <v>001.18.14280</v>
          </cell>
          <cell r="B2329" t="str">
            <v>Fornecimento e instalação de curva 90º de pvc rígido cor branca  diam.100 mm</v>
          </cell>
          <cell r="C2329" t="str">
            <v>UN</v>
          </cell>
          <cell r="D2329">
            <v>14.8964</v>
          </cell>
        </row>
        <row r="2330">
          <cell r="A2330" t="str">
            <v>001.18.14300</v>
          </cell>
          <cell r="B2330" t="str">
            <v>Fornecimento e instalação de curva 90º de pvc rígido cor branca  diam. 75 mm</v>
          </cell>
          <cell r="C2330" t="str">
            <v>UN</v>
          </cell>
          <cell r="D2330">
            <v>20.185099999999998</v>
          </cell>
        </row>
        <row r="2331">
          <cell r="A2331" t="str">
            <v>001.18.14320</v>
          </cell>
          <cell r="B2331" t="str">
            <v>Fornecimento e instalação de curva 90º de pvc rígido cor branca   diam. 50 mm</v>
          </cell>
          <cell r="C2331" t="str">
            <v>UN</v>
          </cell>
          <cell r="D2331">
            <v>6.7161</v>
          </cell>
        </row>
        <row r="2332">
          <cell r="A2332" t="str">
            <v>001.18.14340</v>
          </cell>
          <cell r="B2332" t="str">
            <v>Fornecimento e instalação de curva 90º de pvc rígido cor branca   diam. 150 mm</v>
          </cell>
          <cell r="C2332" t="str">
            <v>UN</v>
          </cell>
          <cell r="D2332">
            <v>52.871099999999998</v>
          </cell>
        </row>
        <row r="2333">
          <cell r="A2333" t="str">
            <v>001.18.14360</v>
          </cell>
          <cell r="B2333" t="str">
            <v>Fornecimento e instalação de curva 45º de pvc rígido cor branca   diam.100 mm</v>
          </cell>
          <cell r="C2333" t="str">
            <v>UN</v>
          </cell>
          <cell r="D2333">
            <v>17.2864</v>
          </cell>
        </row>
        <row r="2334">
          <cell r="A2334" t="str">
            <v>001.18.14380</v>
          </cell>
          <cell r="B2334" t="str">
            <v>Fornecimento e instalação de curva 45º de pvc rígido cor branca   diam. 75 mm</v>
          </cell>
          <cell r="C2334" t="str">
            <v>UN</v>
          </cell>
          <cell r="D2334">
            <v>14.7851</v>
          </cell>
        </row>
        <row r="2335">
          <cell r="A2335" t="str">
            <v>001.18.14400</v>
          </cell>
          <cell r="B2335" t="str">
            <v>Fornecimento e instalação de curva 45º de pvc rígido cor branca   diam. 50 mm</v>
          </cell>
          <cell r="C2335" t="str">
            <v>UN</v>
          </cell>
          <cell r="D2335">
            <v>7.8560999999999996</v>
          </cell>
        </row>
        <row r="2336">
          <cell r="A2336" t="str">
            <v>001.18.14420</v>
          </cell>
          <cell r="B2336" t="str">
            <v>Fornecimento e instalação de joelho 90º com anel de borracha, de pvc rígido cor branca   diam. 50 mm</v>
          </cell>
          <cell r="C2336" t="str">
            <v>UN</v>
          </cell>
          <cell r="D2336">
            <v>3.7461000000000002</v>
          </cell>
        </row>
        <row r="2337">
          <cell r="A2337" t="str">
            <v>001.18.14440</v>
          </cell>
          <cell r="B2337" t="str">
            <v>Fornecimento e instalação de capa de pvc rígido cor branca   diam.100 mm</v>
          </cell>
          <cell r="C2337" t="str">
            <v>UN</v>
          </cell>
          <cell r="D2337">
            <v>9.8910999999999998</v>
          </cell>
        </row>
        <row r="2338">
          <cell r="A2338" t="str">
            <v>001.18.14460</v>
          </cell>
          <cell r="B2338" t="str">
            <v>Fornecimento e instalação de capa de pvc rígido cor branca  diam. 75 mm</v>
          </cell>
          <cell r="C2338" t="str">
            <v>UN</v>
          </cell>
          <cell r="D2338">
            <v>7.6268000000000002</v>
          </cell>
        </row>
        <row r="2339">
          <cell r="A2339" t="str">
            <v>001.18.14480</v>
          </cell>
          <cell r="B2339" t="str">
            <v>Fornecimento e instalação de capa de pvc rígido cor branca   diam. 50 mm</v>
          </cell>
          <cell r="C2339" t="str">
            <v>UN</v>
          </cell>
          <cell r="D2339">
            <v>4.9226999999999999</v>
          </cell>
        </row>
        <row r="2340">
          <cell r="A2340" t="str">
            <v>001.18.14500</v>
          </cell>
          <cell r="B2340" t="str">
            <v>Fornecimento e instalação de joelho 45º de pvc rígido cor branca  diam.100 mm</v>
          </cell>
          <cell r="C2340" t="str">
            <v>UN</v>
          </cell>
          <cell r="D2340">
            <v>8.8764000000000003</v>
          </cell>
        </row>
        <row r="2341">
          <cell r="A2341" t="str">
            <v>001.18.14520</v>
          </cell>
          <cell r="B2341" t="str">
            <v>Fornecimento e instalação de joelho 45º de pvc rígido cor branca   diam. 75 mm</v>
          </cell>
          <cell r="C2341" t="str">
            <v>UN</v>
          </cell>
          <cell r="D2341">
            <v>5.1351000000000004</v>
          </cell>
        </row>
        <row r="2342">
          <cell r="A2342" t="str">
            <v>001.18.14540</v>
          </cell>
          <cell r="B2342" t="str">
            <v>Fornecimento e instalação de joelho 45º de pvc rígido cor branca   diam. 50 mm</v>
          </cell>
          <cell r="C2342" t="str">
            <v>UN</v>
          </cell>
          <cell r="D2342">
            <v>4.2161</v>
          </cell>
        </row>
        <row r="2343">
          <cell r="A2343" t="str">
            <v>001.18.14560</v>
          </cell>
          <cell r="B2343" t="str">
            <v>Fornecimento e instalação de junção invertida de pvc rígido branca para estoto primário diam. 50x50mm</v>
          </cell>
          <cell r="C2343" t="str">
            <v>UN</v>
          </cell>
          <cell r="D2343">
            <v>9.1685999999999996</v>
          </cell>
        </row>
        <row r="2344">
          <cell r="A2344" t="str">
            <v>001.18.14580</v>
          </cell>
          <cell r="B2344" t="str">
            <v>Fornecimento e instalação de junção dupla invertida de pvc rígido branca para esgoto primário diam. 100 x 50 mm</v>
          </cell>
          <cell r="C2344" t="str">
            <v>UN</v>
          </cell>
          <cell r="D2344">
            <v>13.478400000000001</v>
          </cell>
        </row>
        <row r="2345">
          <cell r="A2345" t="str">
            <v>001.18.14600</v>
          </cell>
          <cell r="B2345" t="str">
            <v>Fornecimento e instalação de junção simples de pvc rígido branca  diam. 100x100 mm</v>
          </cell>
          <cell r="C2345" t="str">
            <v>UN</v>
          </cell>
          <cell r="D2345">
            <v>15.658799999999999</v>
          </cell>
        </row>
        <row r="2346">
          <cell r="A2346" t="str">
            <v>001.18.14620</v>
          </cell>
          <cell r="B2346" t="str">
            <v>Fornecimento e instalação de junção simples de pvc rígido branca  diam. 100x75 mm</v>
          </cell>
          <cell r="C2346" t="str">
            <v>UN</v>
          </cell>
          <cell r="D2346">
            <v>11.598800000000001</v>
          </cell>
        </row>
        <row r="2347">
          <cell r="A2347" t="str">
            <v>001.18.14640</v>
          </cell>
          <cell r="B2347" t="str">
            <v>Fornecimento e instalação de junção simples de pvc rígido branca  diam. 100x50 mm</v>
          </cell>
          <cell r="C2347" t="str">
            <v>UN</v>
          </cell>
          <cell r="D2347">
            <v>13.0688</v>
          </cell>
        </row>
        <row r="2348">
          <cell r="A2348" t="str">
            <v>001.18.14660</v>
          </cell>
          <cell r="B2348" t="str">
            <v>Fornecimento e instalação de junção simples de pvc rígido branca  diam. 75x75 mm</v>
          </cell>
          <cell r="C2348" t="str">
            <v>UN</v>
          </cell>
          <cell r="D2348">
            <v>10.2576</v>
          </cell>
        </row>
        <row r="2349">
          <cell r="A2349" t="str">
            <v>001.18.14680</v>
          </cell>
          <cell r="B2349" t="str">
            <v>Fornecimento e instalação de junção simples de pvc rígido branca  diam. 75x50 mm</v>
          </cell>
          <cell r="C2349" t="str">
            <v>UN</v>
          </cell>
          <cell r="D2349">
            <v>8.3376000000000001</v>
          </cell>
        </row>
        <row r="2350">
          <cell r="A2350" t="str">
            <v>001.18.14700</v>
          </cell>
          <cell r="B2350" t="str">
            <v>Fornecimento e instalação de junção simples de pvc rígido branca  diam. 50x50 mm</v>
          </cell>
          <cell r="C2350" t="str">
            <v>UN</v>
          </cell>
          <cell r="D2350">
            <v>7.0785999999999998</v>
          </cell>
        </row>
        <row r="2351">
          <cell r="A2351" t="str">
            <v>001.18.14720</v>
          </cell>
          <cell r="B2351" t="str">
            <v>Fornecimento e instalação de joelho 90º de pvc rígido branco  diam.75 mm</v>
          </cell>
          <cell r="C2351" t="str">
            <v>UN</v>
          </cell>
          <cell r="D2351">
            <v>7.5151000000000003</v>
          </cell>
        </row>
        <row r="2352">
          <cell r="A2352" t="str">
            <v>001.18.14740</v>
          </cell>
          <cell r="B2352" t="str">
            <v>Fornecimento e instalação de joelho 90º de pvc rígido branco  diam.50 mm</v>
          </cell>
          <cell r="C2352" t="str">
            <v>UN</v>
          </cell>
          <cell r="D2352">
            <v>4.9961000000000002</v>
          </cell>
        </row>
        <row r="2353">
          <cell r="A2353" t="str">
            <v>001.18.14760</v>
          </cell>
          <cell r="B2353" t="str">
            <v>Fornecimento e instalação de joelho 90º de pvc rígido branco  diam.100 mm</v>
          </cell>
          <cell r="C2353" t="str">
            <v>UN</v>
          </cell>
          <cell r="D2353">
            <v>10.118399999999999</v>
          </cell>
        </row>
        <row r="2354">
          <cell r="A2354" t="str">
            <v>001.18.14780</v>
          </cell>
          <cell r="B2354" t="str">
            <v>Fornecimento e instalação de joelho 90º curto com visita pvc branco para esgoto primário diam.100x75 mm</v>
          </cell>
          <cell r="C2354" t="str">
            <v>UN</v>
          </cell>
          <cell r="D2354">
            <v>11.756399999999999</v>
          </cell>
        </row>
        <row r="2355">
          <cell r="A2355" t="str">
            <v>001.18.14800</v>
          </cell>
          <cell r="B2355" t="str">
            <v>Fornecimento e instalação de joelho 90º curto com visita pvc branco para esgoto primário diam.100x50 mm</v>
          </cell>
          <cell r="C2355" t="str">
            <v>UN</v>
          </cell>
          <cell r="D2355">
            <v>10.2851</v>
          </cell>
        </row>
        <row r="2356">
          <cell r="A2356" t="str">
            <v>001.18.14820</v>
          </cell>
          <cell r="B2356" t="str">
            <v>Fornecimento e instalação de joelho 90º curto com visita pvc branco para esgoto primário diam. 75x50 mm</v>
          </cell>
          <cell r="C2356" t="str">
            <v>UN</v>
          </cell>
          <cell r="D2356">
            <v>7.3661000000000003</v>
          </cell>
        </row>
        <row r="2357">
          <cell r="A2357" t="str">
            <v>001.18.14840</v>
          </cell>
          <cell r="B2357" t="str">
            <v>Fornecimento e instalação de tee sanitário curto com visita pvc branco  diam.100x100 mm</v>
          </cell>
          <cell r="C2357" t="str">
            <v>UN</v>
          </cell>
          <cell r="D2357">
            <v>10.3588</v>
          </cell>
        </row>
        <row r="2358">
          <cell r="A2358" t="str">
            <v>001.18.14860</v>
          </cell>
          <cell r="B2358" t="str">
            <v>Fornecimento e instalação de tee sanitário curto com visita pvc branco  diam. 100x75 mm</v>
          </cell>
          <cell r="C2358" t="str">
            <v>UN</v>
          </cell>
          <cell r="D2358">
            <v>14.658799999999999</v>
          </cell>
        </row>
        <row r="2359">
          <cell r="A2359" t="str">
            <v>001.18.14880</v>
          </cell>
          <cell r="B2359" t="str">
            <v>Fornecimento e instalação de tee sanitário curto com visita pvc branco  diam. 100x50 mm</v>
          </cell>
          <cell r="C2359" t="str">
            <v>UN</v>
          </cell>
          <cell r="D2359">
            <v>9.9588999999999999</v>
          </cell>
        </row>
        <row r="2360">
          <cell r="A2360" t="str">
            <v>001.18.14900</v>
          </cell>
          <cell r="B2360" t="str">
            <v>Fornecimento e instalação de tee sanitário curto com visita pvc branco  diam. 75x75 mm</v>
          </cell>
          <cell r="C2360" t="str">
            <v>UN</v>
          </cell>
          <cell r="D2360">
            <v>8.4876000000000005</v>
          </cell>
        </row>
        <row r="2361">
          <cell r="A2361" t="str">
            <v>001.18.14920</v>
          </cell>
          <cell r="B2361" t="str">
            <v>Fornecimento e instalação de tee sanitário curto com visita pvc branco  diam. 75x50 mm</v>
          </cell>
          <cell r="C2361" t="str">
            <v>UN</v>
          </cell>
          <cell r="D2361">
            <v>7.9775999999999998</v>
          </cell>
        </row>
        <row r="2362">
          <cell r="A2362" t="str">
            <v>001.18.14940</v>
          </cell>
          <cell r="B2362" t="str">
            <v>Fornecimento e instalação de tee sanitário curto com visita pvc branco  diam. 50x50 mm</v>
          </cell>
          <cell r="C2362" t="str">
            <v>UN</v>
          </cell>
          <cell r="D2362">
            <v>5.6685999999999996</v>
          </cell>
        </row>
        <row r="2363">
          <cell r="A2363" t="str">
            <v>001.18.14960</v>
          </cell>
          <cell r="B2363" t="str">
            <v>Fornecimento e instalação de tee sanitário curto com visita pvc branco para esgoto primário diam.150mm</v>
          </cell>
          <cell r="C2363" t="str">
            <v>UN</v>
          </cell>
          <cell r="D2363">
            <v>41.598399999999998</v>
          </cell>
        </row>
        <row r="2364">
          <cell r="A2364" t="str">
            <v>001.18.14980</v>
          </cell>
          <cell r="B2364" t="str">
            <v>Fornecimento e instalação de luva simpels pvc branco  diam.100 mm</v>
          </cell>
          <cell r="C2364" t="str">
            <v>UN</v>
          </cell>
          <cell r="D2364">
            <v>7.9463999999999997</v>
          </cell>
        </row>
        <row r="2365">
          <cell r="A2365" t="str">
            <v>001.18.15000</v>
          </cell>
          <cell r="B2365" t="str">
            <v>Fornecimento e instalação de luva simpels pvc branco  diam.75 mm</v>
          </cell>
          <cell r="C2365" t="str">
            <v>UN</v>
          </cell>
          <cell r="D2365">
            <v>5.6951000000000001</v>
          </cell>
        </row>
        <row r="2366">
          <cell r="A2366" t="str">
            <v>001.18.15020</v>
          </cell>
          <cell r="B2366" t="str">
            <v>Fornecimento e instalação de luva simpels pvc branco  diam. 50 mm</v>
          </cell>
          <cell r="C2366" t="str">
            <v>UN</v>
          </cell>
          <cell r="D2366">
            <v>4.4461000000000004</v>
          </cell>
        </row>
        <row r="2367">
          <cell r="A2367" t="str">
            <v>001.18.15040</v>
          </cell>
          <cell r="B2367" t="str">
            <v>Fornecimento e instalação de luva simpels pvc branco  diam.150 mm</v>
          </cell>
          <cell r="C2367" t="str">
            <v>UN</v>
          </cell>
          <cell r="D2367">
            <v>26.288399999999999</v>
          </cell>
        </row>
        <row r="2368">
          <cell r="A2368" t="str">
            <v>001.18.15060</v>
          </cell>
          <cell r="B2368" t="str">
            <v>Fornecimento e instalação de luva dupla pvc branco  diam.100 mm</v>
          </cell>
          <cell r="C2368" t="str">
            <v>UN</v>
          </cell>
          <cell r="D2368">
            <v>6.4363999999999999</v>
          </cell>
        </row>
        <row r="2369">
          <cell r="A2369" t="str">
            <v>001.18.15080</v>
          </cell>
          <cell r="B2369" t="str">
            <v>Fornecimento e instalação de luva dupla pvc branco  diam.50 mm</v>
          </cell>
          <cell r="C2369" t="str">
            <v>UN</v>
          </cell>
          <cell r="D2369">
            <v>3.7061000000000002</v>
          </cell>
        </row>
        <row r="2370">
          <cell r="A2370" t="str">
            <v>001.18.15100</v>
          </cell>
          <cell r="B2370" t="str">
            <v>Fornecimento e instalação de luva dupla pvc branco  diam.75 mm</v>
          </cell>
          <cell r="C2370" t="str">
            <v>UN</v>
          </cell>
          <cell r="D2370">
            <v>5.2150999999999996</v>
          </cell>
        </row>
        <row r="2371">
          <cell r="A2371" t="str">
            <v>001.18.15120</v>
          </cell>
          <cell r="B2371" t="str">
            <v>Fornecimento e instalação de luva dupla pvc branco  diam.150 mm</v>
          </cell>
          <cell r="C2371" t="str">
            <v>UN</v>
          </cell>
          <cell r="D2371">
            <v>5.1184000000000003</v>
          </cell>
        </row>
        <row r="2372">
          <cell r="A2372" t="str">
            <v>001.18.15140</v>
          </cell>
          <cell r="B2372" t="str">
            <v>Fornecimento e instalação de luva de correr pvc branco  diam.100 mm</v>
          </cell>
          <cell r="C2372" t="str">
            <v>UN</v>
          </cell>
          <cell r="D2372">
            <v>5.1184000000000003</v>
          </cell>
        </row>
        <row r="2373">
          <cell r="A2373" t="str">
            <v>001.18.15160</v>
          </cell>
          <cell r="B2373" t="str">
            <v>Fornecimento e instalação de luva de correr pvc branco  diam. 75 mm</v>
          </cell>
          <cell r="C2373" t="str">
            <v>UN</v>
          </cell>
          <cell r="D2373">
            <v>8.6350999999999996</v>
          </cell>
        </row>
        <row r="2374">
          <cell r="A2374" t="str">
            <v>001.18.15180</v>
          </cell>
          <cell r="B2374" t="str">
            <v>Fornecimento e instalação de luva de correr pvc branco  diam. 50 mm</v>
          </cell>
          <cell r="C2374" t="str">
            <v>UN</v>
          </cell>
          <cell r="D2374">
            <v>6.8160999999999996</v>
          </cell>
        </row>
        <row r="2375">
          <cell r="A2375" t="str">
            <v>001.18.15200</v>
          </cell>
          <cell r="B2375" t="str">
            <v>Fornecimento e instalação de plug pvc diam. 100 mm</v>
          </cell>
          <cell r="C2375" t="str">
            <v>UN</v>
          </cell>
          <cell r="D2375">
            <v>5.3211000000000004</v>
          </cell>
        </row>
        <row r="2376">
          <cell r="A2376" t="str">
            <v>001.18.15220</v>
          </cell>
          <cell r="B2376" t="str">
            <v>Fornecimento e instalação de plug de pvc diam.75 mm</v>
          </cell>
          <cell r="C2376" t="str">
            <v>UN</v>
          </cell>
          <cell r="D2376">
            <v>4.1668000000000003</v>
          </cell>
        </row>
        <row r="2377">
          <cell r="A2377" t="str">
            <v>001.18.15240</v>
          </cell>
          <cell r="B2377" t="str">
            <v>Fornecimento e instalação de plug de pvc branco diam. 50 mm</v>
          </cell>
          <cell r="C2377" t="str">
            <v>UN</v>
          </cell>
          <cell r="D2377">
            <v>2.8127</v>
          </cell>
        </row>
        <row r="2378">
          <cell r="A2378" t="str">
            <v>001.18.15260</v>
          </cell>
          <cell r="B2378" t="str">
            <v>Fornecimento e instalação de redução excêntrica pvc branco  diam.100x75 mm</v>
          </cell>
          <cell r="C2378" t="str">
            <v>UN</v>
          </cell>
          <cell r="D2378">
            <v>8.6264000000000003</v>
          </cell>
        </row>
        <row r="2379">
          <cell r="A2379" t="str">
            <v>001.18.15280</v>
          </cell>
          <cell r="B2379" t="str">
            <v>Fornecimento e instalação de redução excêntrica pvc branco  diam.100x50 mm</v>
          </cell>
          <cell r="C2379" t="str">
            <v>UN</v>
          </cell>
          <cell r="D2379">
            <v>7.1451000000000002</v>
          </cell>
        </row>
        <row r="2380">
          <cell r="A2380" t="str">
            <v>001.18.15300</v>
          </cell>
          <cell r="B2380" t="str">
            <v>Fornecimento e instalação de redução excêntrica pvc branco  diam.75x50 mm</v>
          </cell>
          <cell r="C2380" t="str">
            <v>UN</v>
          </cell>
          <cell r="D2380">
            <v>5.3060999999999998</v>
          </cell>
        </row>
        <row r="2381">
          <cell r="A2381" t="str">
            <v>001.18.15320</v>
          </cell>
          <cell r="B2381" t="str">
            <v>Fornecimento e instalação de vedação de saída de vaso sanitário pvc branco  diam.100 mm</v>
          </cell>
          <cell r="C2381" t="str">
            <v>UN</v>
          </cell>
          <cell r="D2381">
            <v>5.6974</v>
          </cell>
        </row>
        <row r="2382">
          <cell r="A2382" t="str">
            <v>001.18.15340</v>
          </cell>
          <cell r="B2382" t="str">
            <v>Fornecimento e instalação de terminal de ventilação pvc branco  diam.50 mm</v>
          </cell>
          <cell r="C2382" t="str">
            <v>UN</v>
          </cell>
          <cell r="D2382">
            <v>7.2061000000000002</v>
          </cell>
        </row>
        <row r="2383">
          <cell r="A2383" t="str">
            <v>001.18.15360</v>
          </cell>
          <cell r="B2383" t="str">
            <v>Fornecimento e instalação de curva 90º de pvc rígido cor branca diam.40 mm</v>
          </cell>
          <cell r="C2383" t="str">
            <v>UN</v>
          </cell>
          <cell r="D2383">
            <v>4.5160999999999998</v>
          </cell>
        </row>
        <row r="2384">
          <cell r="A2384" t="str">
            <v>001.18.15380</v>
          </cell>
          <cell r="B2384" t="str">
            <v>Fornecimento e instalação de curva 45º de pvc rígido cor branca  diam.40 mm</v>
          </cell>
          <cell r="C2384" t="str">
            <v>UN</v>
          </cell>
          <cell r="D2384">
            <v>4.5160999999999998</v>
          </cell>
        </row>
        <row r="2385">
          <cell r="A2385" t="str">
            <v>001.18.15400</v>
          </cell>
          <cell r="B2385" t="str">
            <v>Fornecimento e instalação de joelho 90º pvc rígido cor branca  diam.40 mm</v>
          </cell>
          <cell r="C2385" t="str">
            <v>UN</v>
          </cell>
          <cell r="D2385">
            <v>3.9861</v>
          </cell>
        </row>
        <row r="2386">
          <cell r="A2386" t="str">
            <v>001.18.15420</v>
          </cell>
          <cell r="B2386" t="str">
            <v>Fornecimento e instalação de joelho 45º pvc rígido cor branca  diam.40 mm</v>
          </cell>
          <cell r="C2386" t="str">
            <v>UN</v>
          </cell>
          <cell r="D2386">
            <v>4.2061000000000002</v>
          </cell>
        </row>
        <row r="2387">
          <cell r="A2387" t="str">
            <v>001.18.15440</v>
          </cell>
          <cell r="B2387" t="str">
            <v>Fornecimento e instalação de tee 90º pvc rígido cor branca diam.40 mm</v>
          </cell>
          <cell r="C2387" t="str">
            <v>UN</v>
          </cell>
          <cell r="D2387">
            <v>4.1685999999999996</v>
          </cell>
        </row>
        <row r="2388">
          <cell r="A2388" t="str">
            <v>001.18.15460</v>
          </cell>
          <cell r="B2388" t="str">
            <v>Fornecimento e instalação de junção 45º pvc rígido cor branca  diam.40 mm</v>
          </cell>
          <cell r="C2388" t="str">
            <v>UN</v>
          </cell>
          <cell r="D2388">
            <v>5.0286</v>
          </cell>
        </row>
        <row r="2389">
          <cell r="A2389" t="str">
            <v>001.18.15480</v>
          </cell>
          <cell r="B2389" t="str">
            <v>Fornecimento e instalação de bucha de redução pvc rígido cor branca para esgoto secundário diam.50 mm x 40 mm</v>
          </cell>
          <cell r="C2389" t="str">
            <v>UN</v>
          </cell>
          <cell r="D2389">
            <v>3.7961</v>
          </cell>
        </row>
        <row r="2390">
          <cell r="A2390" t="str">
            <v>001.18.15500</v>
          </cell>
          <cell r="B2390" t="str">
            <v>Fornecimento e instalação de joelho 90º soldável e com rosca cor branca para esgoto secundário diam.40 mm x 1.1/4 pol</v>
          </cell>
          <cell r="C2390" t="str">
            <v>UN</v>
          </cell>
          <cell r="D2390">
            <v>4.7150999999999996</v>
          </cell>
        </row>
        <row r="2391">
          <cell r="A2391" t="str">
            <v>001.18.15520</v>
          </cell>
          <cell r="B2391" t="str">
            <v>Fornecimento e instalação de joelho 90º soldável e com rosca cor branca para esgoto sedundário diam.40 mm x 1 pol</v>
          </cell>
          <cell r="C2391" t="str">
            <v>UN</v>
          </cell>
          <cell r="D2391">
            <v>5.0651000000000002</v>
          </cell>
        </row>
        <row r="2392">
          <cell r="A2392" t="str">
            <v>001.18.15540</v>
          </cell>
          <cell r="B2392" t="str">
            <v>Fornecimento e instalação de adaptador para sifão soldável pvc rígido cor branca para esgoto secundário diam.1.1/4 x 40 mm</v>
          </cell>
          <cell r="C2392" t="str">
            <v>UN</v>
          </cell>
          <cell r="D2392">
            <v>2.5573999999999999</v>
          </cell>
        </row>
        <row r="2393">
          <cell r="A2393" t="str">
            <v>001.18.15560</v>
          </cell>
          <cell r="B2393" t="str">
            <v>Fornecimento e instalação de adaptador para junta elástica para sifão metálico pvc rígido cor branca para esgoto secundário diam.1 1/2 x 40 mm</v>
          </cell>
          <cell r="C2393" t="str">
            <v>UN</v>
          </cell>
          <cell r="D2393">
            <v>3.7810999999999999</v>
          </cell>
        </row>
        <row r="2394">
          <cell r="A2394" t="str">
            <v>001.18.15580</v>
          </cell>
          <cell r="B2394" t="str">
            <v>Fornecimento e instalação de luva pvc rígido cor branca para estogo secundário diam.40 mm</v>
          </cell>
          <cell r="C2394" t="str">
            <v>UN</v>
          </cell>
          <cell r="D2394">
            <v>4.1851000000000003</v>
          </cell>
        </row>
        <row r="2395">
          <cell r="A2395" t="str">
            <v>001.18.15600</v>
          </cell>
          <cell r="B2395" t="str">
            <v>Fornecimento e instalação de caixa sifonada de de pvc rígido branco para esgoto secundário  com saída de 50 mm e grelha quadrada simples n.101 150x150x50 mm</v>
          </cell>
          <cell r="C2395" t="str">
            <v>UN</v>
          </cell>
          <cell r="D2395">
            <v>40.396599999999999</v>
          </cell>
        </row>
        <row r="2396">
          <cell r="A2396" t="str">
            <v>001.18.15620</v>
          </cell>
          <cell r="B2396" t="str">
            <v>Fornecimento e instalação de caixa sifonada de de pvc rígido branco para esgoto secundário  com grelha quadrada e porta grelha cromados n.103 150x150x50 mm</v>
          </cell>
          <cell r="C2396" t="str">
            <v>UN</v>
          </cell>
          <cell r="D2396">
            <v>19.846599999999999</v>
          </cell>
        </row>
        <row r="2397">
          <cell r="A2397" t="str">
            <v>001.18.15640</v>
          </cell>
          <cell r="B2397" t="str">
            <v>Fornecimento e instalação de caixa sifonada de de pvc rígido branco para esgoto secundário  com grelha quadrada cromada e porta grelha cinza n.105 150x150x50 mm</v>
          </cell>
          <cell r="C2397" t="str">
            <v>UN</v>
          </cell>
          <cell r="D2397">
            <v>19.846599999999999</v>
          </cell>
        </row>
        <row r="2398">
          <cell r="A2398" t="str">
            <v>001.18.15660</v>
          </cell>
          <cell r="B2398" t="str">
            <v>Fornecimento e instalação de caixa sifonada de de pvc rígido branco para esgoto secundário  com grelha redonda simples n.102 150x150x50 mm</v>
          </cell>
          <cell r="C2398" t="str">
            <v>UN</v>
          </cell>
          <cell r="D2398">
            <v>18.8566</v>
          </cell>
        </row>
        <row r="2399">
          <cell r="A2399" t="str">
            <v>001.18.15680</v>
          </cell>
          <cell r="B2399" t="str">
            <v>Fornecimento e instalação de caixa sifonada de de pvc rígido branco para esgoto secundário  com grelha redonda cromada e porta grelha cromados n.104 150x150x50 mm</v>
          </cell>
          <cell r="C2399" t="str">
            <v>UN</v>
          </cell>
          <cell r="D2399">
            <v>18.8566</v>
          </cell>
        </row>
        <row r="2400">
          <cell r="A2400" t="str">
            <v>001.18.15700</v>
          </cell>
          <cell r="B2400" t="str">
            <v>Fornecimento e instalação de caixa sifonada de de pvc rígido branco para esgoto secundário  com grelha redonda cromada e porta grelha cromados n.106 150x150x50 mm</v>
          </cell>
          <cell r="C2400" t="str">
            <v>UN</v>
          </cell>
          <cell r="D2400">
            <v>18.8566</v>
          </cell>
        </row>
        <row r="2401">
          <cell r="A2401" t="str">
            <v>001.18.15720</v>
          </cell>
          <cell r="B2401" t="str">
            <v>Fornecimento e instalações de caixa sifonada de de pvc rígido branco para esgoto secundário  com grelha redonda cromada e porta grelha cromados n.104 150x185x75 mm</v>
          </cell>
          <cell r="C2401" t="str">
            <v>UN</v>
          </cell>
          <cell r="D2401">
            <v>19.776599999999998</v>
          </cell>
        </row>
        <row r="2402">
          <cell r="A2402" t="str">
            <v>001.18.15740</v>
          </cell>
          <cell r="B2402" t="str">
            <v>Fornecimento e instalação de caixa sifonada de de pvc rígido branco para esgoto secundário  com saída de 40 mm e uma só entrada com grelha redonda simples n.31 100x100x40 mm</v>
          </cell>
          <cell r="C2402" t="str">
            <v>UN</v>
          </cell>
          <cell r="D2402">
            <v>14.3066</v>
          </cell>
        </row>
        <row r="2403">
          <cell r="A2403" t="str">
            <v>001.18.15760</v>
          </cell>
          <cell r="B2403" t="str">
            <v>Fornecimento e instalação de caixa sifonada de de pvc rígido branco para esgoto secundário  com grelha redonda e porta grelha cromados n.34 100x100x40 mm</v>
          </cell>
          <cell r="C2403" t="str">
            <v>UN</v>
          </cell>
          <cell r="D2403">
            <v>14.3066</v>
          </cell>
        </row>
        <row r="2404">
          <cell r="A2404" t="str">
            <v>001.18.15780</v>
          </cell>
          <cell r="B2404" t="str">
            <v>Fornecimento e instalação de caixa sifonada de de pvc rígido branco para esgoto secundário  com grelha redonda e porta grelha cromados n.64 100x100x40 mm</v>
          </cell>
          <cell r="C2404" t="str">
            <v>UN</v>
          </cell>
          <cell r="D2404">
            <v>16.236599999999999</v>
          </cell>
        </row>
        <row r="2405">
          <cell r="A2405" t="str">
            <v>001.18.15800</v>
          </cell>
          <cell r="B2405" t="str">
            <v>Fornecimento e instalação de caixa  seca de pvc rígido branco e cinza p/ esgoto secundário de altura regulável para cozinha, box, terraço redonda c/grelha simples n 142 100x100x40 mm</v>
          </cell>
          <cell r="C2405" t="str">
            <v>UN</v>
          </cell>
          <cell r="D2405">
            <v>20.156600000000001</v>
          </cell>
        </row>
        <row r="2406">
          <cell r="A2406" t="str">
            <v>001.18.15820</v>
          </cell>
          <cell r="B2406" t="str">
            <v>Fornecimento e instalação de caixa seca de pvc rígido branco e cinza p/ esgoto secundário de altura regulável para cozinha, box, terraço redonda c/grelha e porta grelha cromados n 144 100x100x40 mm</v>
          </cell>
          <cell r="C2406" t="str">
            <v>UN</v>
          </cell>
          <cell r="D2406">
            <v>16.236599999999999</v>
          </cell>
        </row>
        <row r="2407">
          <cell r="A2407" t="str">
            <v>001.18.15840</v>
          </cell>
          <cell r="B2407" t="str">
            <v>Fornecimento e instalação de caixa seca de pvc rígido branco e cinza p/ esgoto secundário de altura regulável para cozinha, box, terraço redonda c/grelha cromada e porta grelha cinza n.146 100x100x40 mm</v>
          </cell>
          <cell r="C2407" t="str">
            <v>UN</v>
          </cell>
          <cell r="D2407">
            <v>16.236599999999999</v>
          </cell>
        </row>
        <row r="2408">
          <cell r="A2408" t="str">
            <v>001.18.15860</v>
          </cell>
          <cell r="B2408" t="str">
            <v>Fornecimento e instalação de ralo seco pvc branco e cinza rígido p/ esgoto secundário,para terraço, quadrado c/grelha simples n 211 100x53x40 mm</v>
          </cell>
          <cell r="C2408" t="str">
            <v>UN</v>
          </cell>
          <cell r="D2408">
            <v>12.5166</v>
          </cell>
        </row>
        <row r="2409">
          <cell r="A2409" t="str">
            <v>001.18.15880</v>
          </cell>
          <cell r="B2409" t="str">
            <v>Fornecimento e instalação de ralo seco pvc branco e cinza rígido p/ esgoto secundário,para terraço, quadrado c/grelha cromada n 215 100x53x40 mm</v>
          </cell>
          <cell r="C2409" t="str">
            <v>UN</v>
          </cell>
          <cell r="D2409">
            <v>12.5166</v>
          </cell>
        </row>
        <row r="2410">
          <cell r="A2410" t="str">
            <v>001.18.15900</v>
          </cell>
          <cell r="B2410" t="str">
            <v>Fornecimento e instalação de ralo seco pvc branco e cinza rígido p/ esgoto secundário, c/ saída soldável, c/ grelha simples n.5 100x40 mm</v>
          </cell>
          <cell r="C2410" t="str">
            <v>UN</v>
          </cell>
          <cell r="D2410">
            <v>11.2866</v>
          </cell>
        </row>
        <row r="2411">
          <cell r="A2411" t="str">
            <v>001.18.15920</v>
          </cell>
          <cell r="B2411" t="str">
            <v>Fornecimento e instalação de ralo seco pvc branco e cinza rígido p/ esgoto secundário,c/ saída soldável  c/ grelha cromada n.6 100x40 mm</v>
          </cell>
          <cell r="C2411" t="str">
            <v>UN</v>
          </cell>
          <cell r="D2411">
            <v>12.5466</v>
          </cell>
        </row>
        <row r="2412">
          <cell r="A2412" t="str">
            <v>001.18.15940</v>
          </cell>
          <cell r="B2412" t="str">
            <v>Fornecimento e instalação de ralo sifonado cônico pvc branco e cinza rígido p/ esgoto secundário, de altura regulável c/grelha simples n 212 100x40 mm</v>
          </cell>
          <cell r="C2412" t="str">
            <v>UN</v>
          </cell>
          <cell r="D2412">
            <v>16.886600000000001</v>
          </cell>
        </row>
        <row r="2413">
          <cell r="A2413" t="str">
            <v>001.18.15960</v>
          </cell>
          <cell r="B2413" t="str">
            <v>Fornecimento e instalação de ralo sifonado cônico pvc branco e cinza rígido p/ esgoto secundário, de altura regulável c/grelha cromada n 216 100x40 mm</v>
          </cell>
          <cell r="C2413" t="str">
            <v>UN</v>
          </cell>
          <cell r="D2413">
            <v>12.5466</v>
          </cell>
        </row>
        <row r="2414">
          <cell r="A2414" t="str">
            <v>001.18.15980</v>
          </cell>
          <cell r="B2414" t="str">
            <v>Fornecimento e instalaçao de ralo sifonado pvc branco e cinza rígido p/ esgoto secundário, para terraço, quadrado com grelha simples n. 201 100 x 53 x 40 mm</v>
          </cell>
          <cell r="C2414" t="str">
            <v>UN</v>
          </cell>
          <cell r="D2414">
            <v>11.666600000000001</v>
          </cell>
        </row>
        <row r="2415">
          <cell r="A2415" t="str">
            <v>001.18.16000</v>
          </cell>
          <cell r="B2415" t="str">
            <v>Fornecimento e instalação de ralo sifonado pvc branco e cinza rígido p/ esgoto secundário, para terraço, quadrado com grelha cromada n. 205 100 x 53 x 40 mm</v>
          </cell>
          <cell r="C2415" t="str">
            <v>UN</v>
          </cell>
          <cell r="D2415">
            <v>12.5466</v>
          </cell>
        </row>
        <row r="2416">
          <cell r="A2416" t="str">
            <v>001.18.16020</v>
          </cell>
          <cell r="B2416" t="str">
            <v>Tubo de ferro fundido tipo esgoto com ponta e bolsa 150 mm</v>
          </cell>
          <cell r="C2416" t="str">
            <v>ML</v>
          </cell>
          <cell r="D2416">
            <v>111.3096</v>
          </cell>
        </row>
        <row r="2417">
          <cell r="A2417" t="str">
            <v>001.18.16040</v>
          </cell>
          <cell r="B2417" t="str">
            <v>Tubo de ferro fundido tipo esgoto com ponta e bolsa 100 mm</v>
          </cell>
          <cell r="C2417" t="str">
            <v>ML</v>
          </cell>
          <cell r="D2417">
            <v>62.589599999999997</v>
          </cell>
        </row>
        <row r="2418">
          <cell r="A2418" t="str">
            <v>001.18.16060</v>
          </cell>
          <cell r="B2418" t="str">
            <v>Tubo de ferro fundido tipo esgoto com ponta e bolsa 75 mm</v>
          </cell>
          <cell r="C2418" t="str">
            <v>ML</v>
          </cell>
          <cell r="D2418">
            <v>45.003300000000003</v>
          </cell>
        </row>
        <row r="2419">
          <cell r="A2419" t="str">
            <v>001.18.16080</v>
          </cell>
          <cell r="B2419" t="str">
            <v>Tubo de ferro fundido tipo esgoto com ponta e bolsa 50 mm</v>
          </cell>
          <cell r="C2419" t="str">
            <v>ML</v>
          </cell>
          <cell r="D2419">
            <v>30.222000000000001</v>
          </cell>
        </row>
        <row r="2420">
          <cell r="A2420" t="str">
            <v>001.18.16100</v>
          </cell>
          <cell r="B2420" t="str">
            <v>Joelho 90º  de ferro fundido tipo esgoto diam.150 mm</v>
          </cell>
          <cell r="C2420" t="str">
            <v>UN</v>
          </cell>
          <cell r="D2420">
            <v>76.886499999999998</v>
          </cell>
        </row>
        <row r="2421">
          <cell r="A2421" t="str">
            <v>001.18.16120</v>
          </cell>
          <cell r="B2421" t="str">
            <v>Joelho 90º  de ferro fundido tipo esgoto diam.100 mm</v>
          </cell>
          <cell r="C2421" t="str">
            <v>UN</v>
          </cell>
          <cell r="D2421">
            <v>52.619</v>
          </cell>
        </row>
        <row r="2422">
          <cell r="A2422" t="str">
            <v>001.18.16140</v>
          </cell>
          <cell r="B2422" t="str">
            <v>Joelho 90º  de ferro fundido tipo esgoto diam. 75 mm</v>
          </cell>
          <cell r="C2422" t="str">
            <v>UN</v>
          </cell>
          <cell r="D2422">
            <v>37.807200000000002</v>
          </cell>
        </row>
        <row r="2423">
          <cell r="A2423" t="str">
            <v>001.18.16160</v>
          </cell>
          <cell r="B2423" t="str">
            <v>Joelho 90º  de ferro fundido tipo esgoto diam. 50 mm</v>
          </cell>
          <cell r="C2423" t="str">
            <v>UN</v>
          </cell>
          <cell r="D2423">
            <v>24.280999999999999</v>
          </cell>
        </row>
        <row r="2424">
          <cell r="A2424" t="str">
            <v>001.18.16180</v>
          </cell>
          <cell r="B2424" t="str">
            <v>Junção de 45º  de ferro fundido tipo esgoto diam. 50x50   mm</v>
          </cell>
          <cell r="C2424" t="str">
            <v>UN</v>
          </cell>
          <cell r="D2424">
            <v>34.475700000000003</v>
          </cell>
        </row>
        <row r="2425">
          <cell r="A2425" t="str">
            <v>001.18.16200</v>
          </cell>
          <cell r="B2425" t="str">
            <v>Junção de 45º  de ferro fundido tipo esgoto diam. 75x50   mm</v>
          </cell>
          <cell r="C2425" t="str">
            <v>UN</v>
          </cell>
          <cell r="D2425">
            <v>37.825699999999998</v>
          </cell>
        </row>
        <row r="2426">
          <cell r="A2426" t="str">
            <v>001.18.16220</v>
          </cell>
          <cell r="B2426" t="str">
            <v>Junção de 45º  de ferro fundido tipo esgoto diam. 75x75   mm</v>
          </cell>
          <cell r="C2426" t="str">
            <v>UN</v>
          </cell>
          <cell r="D2426">
            <v>51.588000000000001</v>
          </cell>
        </row>
        <row r="2427">
          <cell r="A2427" t="str">
            <v>001.18.16240</v>
          </cell>
          <cell r="B2427" t="str">
            <v>Junção de 45º  de ferro fundido tipo esgoto diam. 100x50  mm</v>
          </cell>
          <cell r="C2427" t="str">
            <v>UN</v>
          </cell>
          <cell r="D2427">
            <v>54.3352</v>
          </cell>
        </row>
        <row r="2428">
          <cell r="A2428" t="str">
            <v>001.18.16260</v>
          </cell>
          <cell r="B2428" t="str">
            <v>Junção de 45º  de ferro fundido tipo esgoto diam. 100x75  mm</v>
          </cell>
          <cell r="C2428" t="str">
            <v>UN</v>
          </cell>
          <cell r="D2428">
            <v>64.967500000000001</v>
          </cell>
        </row>
        <row r="2429">
          <cell r="A2429" t="str">
            <v>001.18.16280</v>
          </cell>
          <cell r="B2429" t="str">
            <v>Junção de 45º  de ferro fundido tipo esgoto diam. 100x100 mm</v>
          </cell>
          <cell r="C2429" t="str">
            <v>UN</v>
          </cell>
          <cell r="D2429">
            <v>76.299899999999994</v>
          </cell>
        </row>
        <row r="2430">
          <cell r="A2430" t="str">
            <v>001.18.16300</v>
          </cell>
          <cell r="B2430" t="str">
            <v>Junção de 45º  de ferro fundido tipo esgoto diam. 150x75  mm</v>
          </cell>
          <cell r="C2430" t="str">
            <v>UN</v>
          </cell>
          <cell r="D2430">
            <v>77.706900000000005</v>
          </cell>
        </row>
        <row r="2431">
          <cell r="A2431" t="str">
            <v>001.18.16320</v>
          </cell>
          <cell r="B2431" t="str">
            <v>Junção de 45º  de ferro fundido tipo esgoto diam. 150x100 mm</v>
          </cell>
          <cell r="C2431" t="str">
            <v>UN</v>
          </cell>
          <cell r="D2431">
            <v>101.93689999999999</v>
          </cell>
        </row>
        <row r="2432">
          <cell r="A2432" t="str">
            <v>001.18.16340</v>
          </cell>
          <cell r="B2432" t="str">
            <v>Junção de 45º  de ferro fundido tipo esgoto diam  150x150 mm</v>
          </cell>
          <cell r="C2432" t="str">
            <v>UN</v>
          </cell>
          <cell r="D2432">
            <v>122.5731</v>
          </cell>
        </row>
        <row r="2433">
          <cell r="A2433" t="str">
            <v>001.18.16360</v>
          </cell>
          <cell r="B2433" t="str">
            <v>Junção dupla de 45º de ferro fundido tipo esgoto diam. 100x100 mm</v>
          </cell>
          <cell r="C2433" t="str">
            <v>UN</v>
          </cell>
          <cell r="D2433">
            <v>81.119900000000001</v>
          </cell>
        </row>
        <row r="2434">
          <cell r="A2434" t="str">
            <v>001.18.16380</v>
          </cell>
          <cell r="B2434" t="str">
            <v>Luva bipartida  de ferro fundido tipo esgoto diam. 150 mm</v>
          </cell>
          <cell r="C2434" t="str">
            <v>UN</v>
          </cell>
          <cell r="D2434">
            <v>63.1965</v>
          </cell>
        </row>
        <row r="2435">
          <cell r="A2435" t="str">
            <v>001.18.16400</v>
          </cell>
          <cell r="B2435" t="str">
            <v>Luva bipartida  de ferro fundido tipo esgoto diam. 100 mm</v>
          </cell>
          <cell r="C2435" t="str">
            <v>UN</v>
          </cell>
          <cell r="D2435">
            <v>38.095799999999997</v>
          </cell>
        </row>
        <row r="2436">
          <cell r="A2436" t="str">
            <v>001.18.16420</v>
          </cell>
          <cell r="B2436" t="str">
            <v>Luva bipartida  de ferro fundido tipo esgoto diam. 75  mm</v>
          </cell>
          <cell r="C2436" t="str">
            <v>UN</v>
          </cell>
          <cell r="D2436">
            <v>30.702400000000001</v>
          </cell>
        </row>
        <row r="2437">
          <cell r="A2437" t="str">
            <v>001.18.16440</v>
          </cell>
          <cell r="B2437" t="str">
            <v>Luva bipartida  de ferro fundido tipo esgoto diam. 50  mm</v>
          </cell>
          <cell r="C2437" t="str">
            <v>UN</v>
          </cell>
          <cell r="D2437">
            <v>22.130600000000001</v>
          </cell>
        </row>
        <row r="2438">
          <cell r="A2438" t="str">
            <v>001.18.16460</v>
          </cell>
          <cell r="B2438" t="str">
            <v>Fornecimento e instalação de placa cega de ferro fundido tipo esgoto diam.150 mm</v>
          </cell>
          <cell r="C2438" t="str">
            <v>UN</v>
          </cell>
          <cell r="D2438">
            <v>36.133400000000002</v>
          </cell>
        </row>
        <row r="2439">
          <cell r="A2439" t="str">
            <v>001.18.16480</v>
          </cell>
          <cell r="B2439" t="str">
            <v>Fornecimento e instalação de placa cega de ferro fundido tipo esgoto diam.100 mm</v>
          </cell>
          <cell r="C2439" t="str">
            <v>UN</v>
          </cell>
          <cell r="D2439">
            <v>21.876999999999999</v>
          </cell>
        </row>
        <row r="2440">
          <cell r="A2440" t="str">
            <v>001.18.16500</v>
          </cell>
          <cell r="B2440" t="str">
            <v>Fornecimento e instalação de placa cega de ferro fundido tipo esgoto diam. 75  mm</v>
          </cell>
          <cell r="C2440" t="str">
            <v>UN</v>
          </cell>
          <cell r="D2440">
            <v>18.817299999999999</v>
          </cell>
        </row>
        <row r="2441">
          <cell r="A2441" t="str">
            <v>001.18.16520</v>
          </cell>
          <cell r="B2441" t="str">
            <v>Fornecimento e instalação de placa cega de ferro fundido tipo esgoto diam. 50  mm</v>
          </cell>
          <cell r="C2441" t="str">
            <v>UN</v>
          </cell>
          <cell r="D2441">
            <v>12.9061</v>
          </cell>
        </row>
        <row r="2442">
          <cell r="A2442" t="str">
            <v>001.18.16540</v>
          </cell>
          <cell r="B2442" t="str">
            <v>Fornecimento e instalação de joelho de 45º de ferro fundido tipo esgoto  diam. 150 mm</v>
          </cell>
          <cell r="C2442" t="str">
            <v>UN</v>
          </cell>
          <cell r="D2442">
            <v>65.796499999999995</v>
          </cell>
        </row>
        <row r="2443">
          <cell r="A2443" t="str">
            <v>001.18.16560</v>
          </cell>
          <cell r="B2443" t="str">
            <v>Fornecimento e instalação de joelho de 45º de ferro fundido tipo esgoto  diam. 100 mm</v>
          </cell>
          <cell r="C2443" t="str">
            <v>UN</v>
          </cell>
          <cell r="D2443">
            <v>41.855800000000002</v>
          </cell>
        </row>
        <row r="2444">
          <cell r="A2444" t="str">
            <v>001.18.16580</v>
          </cell>
          <cell r="B2444" t="str">
            <v>Fornecimento e instalação de joleho de 45º de ferro fundido tipo esgoto  diam.  75  mm</v>
          </cell>
          <cell r="C2444" t="str">
            <v>UN</v>
          </cell>
          <cell r="D2444">
            <v>30.840599999999998</v>
          </cell>
        </row>
        <row r="2445">
          <cell r="A2445" t="str">
            <v>001.18.16600</v>
          </cell>
          <cell r="B2445" t="str">
            <v>Fornecimento e instalação de joelho de 45º de ferro fundido tipo esgoto  diam.  50  mm</v>
          </cell>
          <cell r="C2445" t="str">
            <v>UN</v>
          </cell>
          <cell r="D2445">
            <v>24.352399999999999</v>
          </cell>
        </row>
        <row r="2446">
          <cell r="A2446" t="str">
            <v>001.18.16620</v>
          </cell>
          <cell r="B2446" t="str">
            <v>Fornecimento e instalação de bucha de redução de ferro fundido tipo esgoto diam. 150x100 mm</v>
          </cell>
          <cell r="C2446" t="str">
            <v>UN</v>
          </cell>
          <cell r="D2446">
            <v>48.129399999999997</v>
          </cell>
        </row>
        <row r="2447">
          <cell r="A2447" t="str">
            <v>001.18.16640</v>
          </cell>
          <cell r="B2447" t="str">
            <v>Fornecimento e instalação de bucha de redução de ferro fundido tipo esgoto diam. 100x75  mm</v>
          </cell>
          <cell r="C2447" t="str">
            <v>UN</v>
          </cell>
          <cell r="D2447">
            <v>24.4129</v>
          </cell>
        </row>
        <row r="2448">
          <cell r="A2448" t="str">
            <v>001.18.16660</v>
          </cell>
          <cell r="B2448" t="str">
            <v>Fornecimento e instalação de bucha de redução de ferro fundido tipo esgoto diam. 75x50   mm</v>
          </cell>
          <cell r="C2448" t="str">
            <v>UN</v>
          </cell>
          <cell r="D2448">
            <v>15.606999999999999</v>
          </cell>
        </row>
        <row r="2449">
          <cell r="A2449" t="str">
            <v>001.18.16680</v>
          </cell>
          <cell r="B2449" t="str">
            <v>Fornecimento e instalação de tee sanitário de ferro fundido tipo esgoto diam.150x100 mm</v>
          </cell>
          <cell r="C2449" t="str">
            <v>UN</v>
          </cell>
          <cell r="D2449">
            <v>83.498800000000003</v>
          </cell>
        </row>
        <row r="2450">
          <cell r="A2450" t="str">
            <v>001.18.16700</v>
          </cell>
          <cell r="B2450" t="str">
            <v>Fornecimento e instalação de tee sanitário de ferro fundido tipo esgoto diam.100x100 mm</v>
          </cell>
          <cell r="C2450" t="str">
            <v>UN</v>
          </cell>
          <cell r="D2450">
            <v>64.459900000000005</v>
          </cell>
        </row>
        <row r="2451">
          <cell r="A2451" t="str">
            <v>001.18.16720</v>
          </cell>
          <cell r="B2451" t="str">
            <v>Fornecimento e instalação de tee sanitário de ferro fundido tipo esgoto diam. 75x100 mm</v>
          </cell>
          <cell r="C2451" t="str">
            <v>UN</v>
          </cell>
          <cell r="D2451">
            <v>53.167499999999997</v>
          </cell>
        </row>
        <row r="2452">
          <cell r="A2452" t="str">
            <v>001.18.16740</v>
          </cell>
          <cell r="B2452" t="str">
            <v>Fornecimento e instalação de tee sanitário de ferro fundido tipo esgoto diam. 50x100 mm</v>
          </cell>
          <cell r="C2452" t="str">
            <v>UN</v>
          </cell>
          <cell r="D2452">
            <v>51.602899999999998</v>
          </cell>
        </row>
        <row r="2453">
          <cell r="A2453" t="str">
            <v>001.18.16760</v>
          </cell>
          <cell r="B2453" t="str">
            <v>Fornecimento e instalação de tee sanitário de ferro fundido tipo esgoto diam. 75x75   mm</v>
          </cell>
          <cell r="C2453" t="str">
            <v>UN</v>
          </cell>
          <cell r="D2453">
            <v>47.917999999999999</v>
          </cell>
        </row>
        <row r="2454">
          <cell r="A2454" t="str">
            <v>001.18.16780</v>
          </cell>
          <cell r="B2454" t="str">
            <v>Fornecimento e instalação de tee sanitário de ferro fundido tipo esgoto diam. 75x50   mm</v>
          </cell>
          <cell r="C2454" t="str">
            <v>UN</v>
          </cell>
          <cell r="D2454">
            <v>40.425699999999999</v>
          </cell>
        </row>
        <row r="2455">
          <cell r="A2455" t="str">
            <v>001.18.16800</v>
          </cell>
          <cell r="B2455" t="str">
            <v>Fornecimento e instalação de tee sanitário de ferro fundido tipo esgoto diam. 50x50   mm</v>
          </cell>
          <cell r="C2455" t="str">
            <v>UN</v>
          </cell>
          <cell r="D2455">
            <v>32.525700000000001</v>
          </cell>
        </row>
        <row r="2456">
          <cell r="A2456" t="str">
            <v>001.18.16820</v>
          </cell>
          <cell r="B2456" t="str">
            <v>Execução de caixa de inspeção em alvenaria de tijolos maciço de 1/2 vez revestida com argamassa de cimento e areia 1:3 com impermeabilizante e tampa de concreto armado (e=0.07 m) conf. det. n. 15 dop 20 x 20 x 20 cm</v>
          </cell>
          <cell r="C2456" t="str">
            <v>UN</v>
          </cell>
          <cell r="D2456">
            <v>22.7745</v>
          </cell>
        </row>
        <row r="2457">
          <cell r="A2457" t="str">
            <v>001.18.16840</v>
          </cell>
          <cell r="B2457" t="str">
            <v>Execução de caixa de inspeção em alvenaria de tijolos maciço de 1/2 vez revestida com argamassa de cimento e areia 1:3 com impermeabilizante e tampa de concreto armado (e=0.07 m) conf. det. n. 15 dop 30 x 30 x 20 cm</v>
          </cell>
          <cell r="C2457" t="str">
            <v>UN</v>
          </cell>
          <cell r="D2457">
            <v>39.125500000000002</v>
          </cell>
        </row>
        <row r="2458">
          <cell r="A2458" t="str">
            <v>001.18.16860</v>
          </cell>
          <cell r="B2458" t="str">
            <v>Execução de caixa de inspeção em alvenaria de tijolos maciço de 1/2 vez revestida com argamassa de cimento e areia 1:3 com impermeabilizante e tampa de concreto armado (e=0.07 m) conf. det. n. 15 dop 40 x 40 x 30 cm</v>
          </cell>
          <cell r="C2458" t="str">
            <v>UN</v>
          </cell>
          <cell r="D2458">
            <v>53.394300000000001</v>
          </cell>
        </row>
        <row r="2459">
          <cell r="A2459" t="str">
            <v>001.18.16880</v>
          </cell>
          <cell r="B2459" t="str">
            <v>Execução de caixa de inspeção em alvenaria de tijolos maciço de 1/2 vez revestida com argamassa de cimento e areia 1:3 com impermeabilizante e tampa de concreto armado (e=0.07 m) conf. det. n. 15 dop 50 x 50 x 30 cm</v>
          </cell>
          <cell r="C2459" t="str">
            <v>UN</v>
          </cell>
          <cell r="D2459">
            <v>65.128699999999995</v>
          </cell>
        </row>
        <row r="2460">
          <cell r="A2460" t="str">
            <v>001.18.16900</v>
          </cell>
          <cell r="B2460" t="str">
            <v>Execução de caixa de inspeção em alvenaria de tijolos maciço de 1/2 vez revestida com argamassa de cimento e areia 1:3 com impermeabilizante e tampa de concreto armado (e=0.07 m) conf. det. n. 15 dop 50 x 50 x 40 cm</v>
          </cell>
          <cell r="C2460" t="str">
            <v>UN</v>
          </cell>
          <cell r="D2460">
            <v>69.978999999999999</v>
          </cell>
        </row>
        <row r="2461">
          <cell r="A2461" t="str">
            <v>001.18.16920</v>
          </cell>
          <cell r="B2461" t="str">
            <v>Execução de caixa de inspeção em alvenaria de tijolos maciço de 1/2 vez revestida com argamassa de cimento e areia 1:3 com impermeabilizante e tampa de concreto armado (e=0.07 m) conf. det. n. 15 dop 60 x 60 x 50 cm</v>
          </cell>
          <cell r="C2461" t="str">
            <v>UN</v>
          </cell>
          <cell r="D2461">
            <v>95.400899999999993</v>
          </cell>
        </row>
        <row r="2462">
          <cell r="A2462" t="str">
            <v>001.18.16940</v>
          </cell>
          <cell r="B2462" t="str">
            <v>Execução de caixa de inspeção em alvenaria de tijolos maciço de 1/2 vez revestida com argamassa de cimento e areia 1:3 com impermeabilizante e tampa de concreto armado (e=0.07 m) conf. det. n. 15 dop 70 x 70 x 50 cm</v>
          </cell>
          <cell r="C2462" t="str">
            <v>UN</v>
          </cell>
          <cell r="D2462">
            <v>110.96420000000001</v>
          </cell>
        </row>
        <row r="2463">
          <cell r="A2463" t="str">
            <v>001.18.16960</v>
          </cell>
          <cell r="B2463" t="str">
            <v>Execução de caixa de inspeção em alvenaria de tijolos maciço de 1/2 vez revestida com argamassa de cimento e areia 1:3 com impermeabilizante e tampa de concreto armado (e=0.07 m) conf. det. n. 15 dop 80 x 80 x 60 cm</v>
          </cell>
          <cell r="C2463" t="str">
            <v>UN</v>
          </cell>
          <cell r="D2463">
            <v>141.27549999999999</v>
          </cell>
        </row>
        <row r="2464">
          <cell r="A2464" t="str">
            <v>001.18.16980</v>
          </cell>
          <cell r="B2464" t="str">
            <v>Execução de caixa de inspeção em alvenaria de tijolos maciço de 1/2 vez revestida com argamassa de cimento e areia 1:3 com impermeabilizante e tampa de concreto armado (e=0.07 m) conf. det. n. 15 dop 100 x 100 x 100 cm</v>
          </cell>
          <cell r="C2464" t="str">
            <v>UN</v>
          </cell>
          <cell r="D2464">
            <v>233.61449999999999</v>
          </cell>
        </row>
        <row r="2465">
          <cell r="A2465" t="str">
            <v>001.18.17000</v>
          </cell>
          <cell r="B2465" t="str">
            <v>Execução de caixa de gordura diâmetro 300 mm x 500 mm de altura livre conf.det.nº14 dop</v>
          </cell>
          <cell r="C2465" t="str">
            <v>UN</v>
          </cell>
          <cell r="D2465">
            <v>69.629199999999997</v>
          </cell>
        </row>
        <row r="2466">
          <cell r="A2466" t="str">
            <v>001.18.17020</v>
          </cell>
          <cell r="B2466" t="str">
            <v>Execução de caixa de gordura diâmetro 150 mm</v>
          </cell>
          <cell r="C2466" t="str">
            <v>UN</v>
          </cell>
          <cell r="D2466">
            <v>37.523299999999999</v>
          </cell>
        </row>
        <row r="2467">
          <cell r="A2467" t="str">
            <v>001.18.17040</v>
          </cell>
          <cell r="B2467" t="str">
            <v>Execução de caixa de gordura de pvc(cx43)c/tampa de alumínio 250x230x75mm</v>
          </cell>
          <cell r="C2467" t="str">
            <v>UN</v>
          </cell>
          <cell r="D2467">
            <v>55.006599999999999</v>
          </cell>
        </row>
        <row r="2468">
          <cell r="A2468" t="str">
            <v>001.18.17060</v>
          </cell>
          <cell r="B2468" t="str">
            <v>Execução de caixa de gordura de pvc (cx43)c/tampa de pvc 250x230x75mm</v>
          </cell>
          <cell r="C2468" t="str">
            <v>UN</v>
          </cell>
          <cell r="D2468">
            <v>21.7866</v>
          </cell>
        </row>
        <row r="2469">
          <cell r="A2469" t="str">
            <v>001.18.17080</v>
          </cell>
          <cell r="B2469" t="str">
            <v>Execução de fossa séptica conf. det. n. 8 dop 1.60 x 0.80 x 1.50 m</v>
          </cell>
          <cell r="C2469" t="str">
            <v>UN</v>
          </cell>
          <cell r="D2469">
            <v>916.51620000000003</v>
          </cell>
        </row>
        <row r="2470">
          <cell r="A2470" t="str">
            <v>001.18.17100</v>
          </cell>
          <cell r="B2470" t="str">
            <v>Execução de fossa séptica conf. det. n. 2.50 x 1.15 x 1.50 m</v>
          </cell>
          <cell r="C2470" t="str">
            <v>UN</v>
          </cell>
          <cell r="D2470">
            <v>1466.0567000000001</v>
          </cell>
        </row>
        <row r="2471">
          <cell r="A2471" t="str">
            <v>001.18.17120</v>
          </cell>
          <cell r="B2471" t="str">
            <v>Execução de fossa séptica conf. det. n. 2.80 x 1.40 x 1.50 m</v>
          </cell>
          <cell r="C2471" t="str">
            <v>UN</v>
          </cell>
          <cell r="D2471">
            <v>1685.2429</v>
          </cell>
        </row>
        <row r="2472">
          <cell r="A2472" t="str">
            <v>001.18.17140</v>
          </cell>
          <cell r="B2472" t="str">
            <v>Execução de fossa séptica conf. det. n. 3.20 x 1.60 x 1.80 m</v>
          </cell>
          <cell r="C2472" t="str">
            <v>UN</v>
          </cell>
          <cell r="D2472">
            <v>2243.0356999999999</v>
          </cell>
        </row>
        <row r="2473">
          <cell r="A2473" t="str">
            <v>001.18.17160</v>
          </cell>
          <cell r="B2473" t="str">
            <v>Execução de fossa séptica conf. det. n. 3.50 x 1.75 x 1.80 m</v>
          </cell>
          <cell r="C2473" t="str">
            <v>UN</v>
          </cell>
          <cell r="D2473">
            <v>2557.8733999999999</v>
          </cell>
        </row>
        <row r="2474">
          <cell r="A2474" t="str">
            <v>001.18.17180</v>
          </cell>
          <cell r="B2474" t="str">
            <v>Execução de fossa séptica conf. det. n. 3.80 x 1.90 x 1.80 m</v>
          </cell>
          <cell r="C2474" t="str">
            <v>UN</v>
          </cell>
          <cell r="D2474">
            <v>2756.7292000000002</v>
          </cell>
        </row>
        <row r="2475">
          <cell r="A2475" t="str">
            <v>001.18.17200</v>
          </cell>
          <cell r="B2475" t="str">
            <v>Execução de fossa séptica conf. det. n. 4.00 x 2.00 x 1.80 m</v>
          </cell>
          <cell r="C2475" t="str">
            <v>UN</v>
          </cell>
          <cell r="D2475">
            <v>2980.3249999999998</v>
          </cell>
        </row>
        <row r="2476">
          <cell r="A2476" t="str">
            <v>001.18.17220</v>
          </cell>
          <cell r="B2476" t="str">
            <v>Execução de sumidouro conf. det. n. 12 dop diâmetro 1.50 m e profundidade 1.50 m</v>
          </cell>
          <cell r="C2476" t="str">
            <v>UN</v>
          </cell>
          <cell r="D2476">
            <v>542.82820000000004</v>
          </cell>
        </row>
        <row r="2477">
          <cell r="A2477" t="str">
            <v>001.18.17240</v>
          </cell>
          <cell r="B2477" t="str">
            <v>Execução de sumidouro conf. det. n. 12 dop diâmetro 1.50 e prof. 2.00 m</v>
          </cell>
          <cell r="C2477" t="str">
            <v>UN</v>
          </cell>
          <cell r="D2477">
            <v>621.49950000000001</v>
          </cell>
        </row>
        <row r="2478">
          <cell r="A2478" t="str">
            <v>001.18.17260</v>
          </cell>
          <cell r="B2478" t="str">
            <v>Execução de sumidouro conf. det. n. 12 dop diâmetro 1.50 e prof. 3.00 m</v>
          </cell>
          <cell r="C2478" t="str">
            <v>UN</v>
          </cell>
          <cell r="D2478">
            <v>792.70230000000004</v>
          </cell>
        </row>
        <row r="2479">
          <cell r="A2479" t="str">
            <v>001.18.17280</v>
          </cell>
          <cell r="B2479" t="str">
            <v>Execução de sumidouro conf. det. n. 12 dop diâmetro 2.00 m e prof. 2.00 m</v>
          </cell>
          <cell r="C2479" t="str">
            <v>UN</v>
          </cell>
          <cell r="D2479">
            <v>923.41049999999996</v>
          </cell>
        </row>
        <row r="2480">
          <cell r="A2480" t="str">
            <v>001.18.17300</v>
          </cell>
          <cell r="B2480" t="str">
            <v>Execução de sumidouro conf. det. n. 12 dop diâmetro 2.00 m e prof. 3.00m</v>
          </cell>
          <cell r="C2480" t="str">
            <v>UN</v>
          </cell>
          <cell r="D2480">
            <v>1161.7868000000001</v>
          </cell>
        </row>
        <row r="2481">
          <cell r="A2481" t="str">
            <v>001.18.17320</v>
          </cell>
          <cell r="B2481" t="str">
            <v>Execução de sumidouro conf. det. n. 12 dop diâmetro 2.00 e prof. 3.20 m</v>
          </cell>
          <cell r="C2481" t="str">
            <v>UN</v>
          </cell>
          <cell r="D2481">
            <v>1209.8548000000001</v>
          </cell>
        </row>
        <row r="2482">
          <cell r="A2482" t="str">
            <v>001.18.17340</v>
          </cell>
          <cell r="B2482" t="str">
            <v>Execução de sumidouro conf. det. n. 12 dop diâmetro 2.00 m e prof. 4.15 m</v>
          </cell>
          <cell r="C2482" t="str">
            <v>UN</v>
          </cell>
          <cell r="D2482">
            <v>1436.5802000000001</v>
          </cell>
        </row>
        <row r="2483">
          <cell r="A2483" t="str">
            <v>001.18.17360</v>
          </cell>
          <cell r="B2483" t="str">
            <v>Execução de sumidouro conf. det. n. 12 dop diâmetro 2.00 m e prof. 4.50 m</v>
          </cell>
          <cell r="C2483" t="str">
            <v>UN</v>
          </cell>
          <cell r="D2483">
            <v>1520.3245999999999</v>
          </cell>
        </row>
        <row r="2484">
          <cell r="A2484" t="str">
            <v>001.18.17380</v>
          </cell>
          <cell r="B2484" t="str">
            <v>Execução de sumidouro conf. det. n. 12 dop diâmetro 3.00 m e prof. 3.30 m</v>
          </cell>
          <cell r="C2484" t="str">
            <v>UN</v>
          </cell>
          <cell r="D2484">
            <v>2205.6950000000002</v>
          </cell>
        </row>
        <row r="2485">
          <cell r="A2485" t="str">
            <v>001.18.17400</v>
          </cell>
          <cell r="B2485" t="str">
            <v>Execução de filtro anaeróbico d = 2,20 m, conforme detalhe do dvop</v>
          </cell>
          <cell r="C2485" t="str">
            <v>UN</v>
          </cell>
          <cell r="D2485">
            <v>7692.9817000000003</v>
          </cell>
        </row>
        <row r="2486">
          <cell r="A2486" t="str">
            <v>001.18.17420</v>
          </cell>
          <cell r="B2486" t="str">
            <v>Fornecimento e aplicação de brita nr. 4</v>
          </cell>
          <cell r="C2486" t="str">
            <v>M3</v>
          </cell>
          <cell r="D2486">
            <v>62.571800000000003</v>
          </cell>
        </row>
        <row r="2487">
          <cell r="A2487" t="str">
            <v>001.18.17440</v>
          </cell>
          <cell r="B2487" t="str">
            <v>Execução de vala de infiltração com seção trapezoidal (base menor=0,50 m, base maior = 1,00 m), contendo camadas de brita nº 04 (0,20 m e 0,30 m) areia grossa( 0,50 m) e aterro ( 0,50m), inclusive 2 (dois) tubos de pvc perfurados p/ dreno - 100 mm, conf</v>
          </cell>
          <cell r="C2487" t="str">
            <v>ML</v>
          </cell>
          <cell r="D2487">
            <v>70.42</v>
          </cell>
        </row>
        <row r="2488">
          <cell r="A2488" t="str">
            <v>001.18.17460</v>
          </cell>
          <cell r="B2488" t="str">
            <v>Fornecimento de camada filtrante de areia 0.30 m e pedra 0.60 m (seixo rolado) apiloado s/ escavação</v>
          </cell>
          <cell r="C2488" t="str">
            <v>ML</v>
          </cell>
          <cell r="D2488">
            <v>50.232199999999999</v>
          </cell>
        </row>
        <row r="2489">
          <cell r="A2489" t="str">
            <v>001.18.17480</v>
          </cell>
          <cell r="B2489" t="str">
            <v>Fornecimento de dreno em pedra (cascalho) seccao trapezoidal base maior 60 cm base menor 30 cm e altura 50 cm incl escavação</v>
          </cell>
          <cell r="C2489" t="str">
            <v>ML</v>
          </cell>
          <cell r="D2489">
            <v>8.5206999999999997</v>
          </cell>
        </row>
        <row r="2490">
          <cell r="A2490" t="str">
            <v>001.18.17500</v>
          </cell>
          <cell r="B2490" t="str">
            <v>Fornecimento de dreno com secao trapezoidal (base menor = 0,50m, base maior = 1,0m e altura de 1,50m), em camadas de brita nº 2 e 4 e areia grossa inclusive tubo de pvc perfurado d=1,50 mm, conf. det. do dvop</v>
          </cell>
          <cell r="C2490" t="str">
            <v>ML</v>
          </cell>
          <cell r="D2490">
            <v>80.168999999999997</v>
          </cell>
        </row>
        <row r="2491">
          <cell r="A2491" t="str">
            <v>001.18.17520</v>
          </cell>
          <cell r="B2491" t="str">
            <v>Fornecimento e Instalação de Calha condutor (redondo ou retangular) e rufo em chapa galvanizada n.26 corte 25 cm</v>
          </cell>
          <cell r="C2491" t="str">
            <v>ML</v>
          </cell>
          <cell r="D2491">
            <v>14.2499</v>
          </cell>
        </row>
        <row r="2492">
          <cell r="A2492" t="str">
            <v>001.18.17540</v>
          </cell>
          <cell r="B2492" t="str">
            <v>Fornecimento e Instalação de Calha condutor (redondo ou retangular) e rufo em chapa galvanizada n.26 corte 40 cm</v>
          </cell>
          <cell r="C2492" t="str">
            <v>ML</v>
          </cell>
          <cell r="D2492">
            <v>19.180700000000002</v>
          </cell>
        </row>
        <row r="2493">
          <cell r="A2493" t="str">
            <v>001.18.17560</v>
          </cell>
          <cell r="B2493" t="str">
            <v>Fornecimento e Instalação de Calha condutor (redondo ou retangular) e rufo em chapa n. 24 corte 25 cm</v>
          </cell>
          <cell r="C2493" t="str">
            <v>ML</v>
          </cell>
          <cell r="D2493">
            <v>15.558</v>
          </cell>
        </row>
        <row r="2494">
          <cell r="A2494" t="str">
            <v>001.18.17580</v>
          </cell>
          <cell r="B2494" t="str">
            <v>Fornecimento e Instalação de Calha condutor (redondo ou retangular) e rufo em chapa n. 24 corte 30 cm</v>
          </cell>
          <cell r="C2494" t="str">
            <v>ML</v>
          </cell>
          <cell r="D2494">
            <v>16.896999999999998</v>
          </cell>
        </row>
        <row r="2495">
          <cell r="A2495" t="str">
            <v>001.18.17600</v>
          </cell>
          <cell r="B2495" t="str">
            <v>Fornecimento e Instalação de Calha condutor (redondo ou retangular) e rufo em chapa n. 24 corte 40 cm</v>
          </cell>
          <cell r="C2495" t="str">
            <v>ML</v>
          </cell>
          <cell r="D2495">
            <v>18.022500000000001</v>
          </cell>
        </row>
        <row r="2496">
          <cell r="A2496" t="str">
            <v>001.18.17620</v>
          </cell>
          <cell r="B2496" t="str">
            <v>Fornecimento e Instalação de Calha condutor (redondo ou retangular) e rufo em chapa n. 24 corte 50 cm</v>
          </cell>
          <cell r="C2496" t="str">
            <v>ML</v>
          </cell>
          <cell r="D2496">
            <v>22.132200000000001</v>
          </cell>
        </row>
        <row r="2497">
          <cell r="A2497" t="str">
            <v>001.18.17640</v>
          </cell>
          <cell r="B2497" t="str">
            <v>Fornecimento e Instalação de Calha condutor (redondo ou retangular) e rufo em chapa n. 24 corte 120 cm</v>
          </cell>
          <cell r="C2497" t="str">
            <v>M</v>
          </cell>
          <cell r="D2497">
            <v>20.301300000000001</v>
          </cell>
        </row>
        <row r="2498">
          <cell r="A2498" t="str">
            <v>001.18.17660</v>
          </cell>
          <cell r="B2498" t="str">
            <v>Fornecimento e instalação de extintor de incêndio tipo manual com suporte de parede, água pressurizada 10 litros</v>
          </cell>
          <cell r="C2498" t="str">
            <v>UN</v>
          </cell>
          <cell r="D2498">
            <v>53</v>
          </cell>
        </row>
        <row r="2499">
          <cell r="A2499" t="str">
            <v>001.18.17680</v>
          </cell>
          <cell r="B2499" t="str">
            <v>Fornecimento e instalação de extintor de incêndio tipo manual com suporte de parede, co2 - gas carbonico 6 kg</v>
          </cell>
          <cell r="C2499" t="str">
            <v>UN</v>
          </cell>
          <cell r="D2499">
            <v>178</v>
          </cell>
        </row>
        <row r="2500">
          <cell r="A2500" t="str">
            <v>001.18.17700</v>
          </cell>
          <cell r="B2500" t="str">
            <v>Fornecimento e instalação de extintor de incêndio tipo manual com suporte de parede, pó químico seco 4 kg</v>
          </cell>
          <cell r="C2500" t="str">
            <v>UN</v>
          </cell>
          <cell r="D2500">
            <v>55</v>
          </cell>
        </row>
        <row r="2501">
          <cell r="A2501" t="str">
            <v>001.18.17720</v>
          </cell>
          <cell r="B2501" t="str">
            <v>Fornecimento e instalação de tubo de aço galvanizado - classe média - tipo manesmann diâm. 63 mm</v>
          </cell>
          <cell r="C2501" t="str">
            <v>M</v>
          </cell>
          <cell r="D2501">
            <v>36.841999999999999</v>
          </cell>
        </row>
        <row r="2502">
          <cell r="A2502" t="str">
            <v>001.18.17740</v>
          </cell>
          <cell r="B2502" t="str">
            <v>Fornecimento e instalação de tubo de aço galvanizado - classe média - tipo manesmann diâm. 75 mm</v>
          </cell>
          <cell r="C2502" t="str">
            <v>M</v>
          </cell>
          <cell r="D2502">
            <v>41.195300000000003</v>
          </cell>
        </row>
        <row r="2503">
          <cell r="A2503" t="str">
            <v>001.18.17760</v>
          </cell>
          <cell r="B2503" t="str">
            <v>Fornecimento e instalação de luva c/ rosca - classe 10 - tipo tupyou similar diâm. 63 mm</v>
          </cell>
          <cell r="C2503" t="str">
            <v>UN</v>
          </cell>
          <cell r="D2503">
            <v>19.082899999999999</v>
          </cell>
        </row>
        <row r="2504">
          <cell r="A2504" t="str">
            <v>001.18.17780</v>
          </cell>
          <cell r="B2504" t="str">
            <v>Fornecimento e instalação de luva c/ rosca - classe 10 - tipo tupyou similar diâm. 75 mm</v>
          </cell>
          <cell r="C2504" t="str">
            <v>UN</v>
          </cell>
          <cell r="D2504">
            <v>26.994499999999999</v>
          </cell>
        </row>
        <row r="2505">
          <cell r="A2505" t="str">
            <v>001.18.17800</v>
          </cell>
          <cell r="B2505" t="str">
            <v>Fornecimento e instalação de joelho 90º aço galvanizado - tupy ou similar diâm. 63 mm</v>
          </cell>
          <cell r="C2505" t="str">
            <v>UN</v>
          </cell>
          <cell r="D2505">
            <v>30.532900000000001</v>
          </cell>
        </row>
        <row r="2506">
          <cell r="A2506" t="str">
            <v>001.18.17820</v>
          </cell>
          <cell r="B2506" t="str">
            <v>Fornecimento e instalação de joelho 90º aço galvanizado - tupy ou similar diâm. 75 mm</v>
          </cell>
          <cell r="C2506" t="str">
            <v>UN</v>
          </cell>
          <cell r="D2506">
            <v>34.044499999999999</v>
          </cell>
        </row>
        <row r="2507">
          <cell r="A2507" t="str">
            <v>001.18.17840</v>
          </cell>
          <cell r="B2507" t="str">
            <v>Fornecimento e instalação de tee aço galvanizado - tupyou similar diâm. 63 mm</v>
          </cell>
          <cell r="C2507" t="str">
            <v>UN</v>
          </cell>
          <cell r="D2507">
            <v>30.5945</v>
          </cell>
        </row>
        <row r="2508">
          <cell r="A2508" t="str">
            <v>001.18.17860</v>
          </cell>
          <cell r="B2508" t="str">
            <v>Fornecimento e instalação de flanges aço galvanizado - tupy ou similar diâm. 75 mm</v>
          </cell>
          <cell r="C2508" t="str">
            <v>UN</v>
          </cell>
          <cell r="D2508">
            <v>24.564499999999999</v>
          </cell>
        </row>
        <row r="2509">
          <cell r="A2509" t="str">
            <v>001.18.17880</v>
          </cell>
          <cell r="B2509" t="str">
            <v>Fornecimento e instalação de niple duplo de aço galvanizado - tupy ou similar diâm. 63 mm</v>
          </cell>
          <cell r="C2509" t="str">
            <v>UN</v>
          </cell>
          <cell r="D2509">
            <v>14.5329</v>
          </cell>
        </row>
        <row r="2510">
          <cell r="A2510" t="str">
            <v>001.18.17900</v>
          </cell>
          <cell r="B2510" t="str">
            <v>Fornecimento e instalação de niple duplo de aço galvanizado - tupy ou similar diâm. 75 mm</v>
          </cell>
          <cell r="C2510" t="str">
            <v>UN</v>
          </cell>
          <cell r="D2510">
            <v>20.394500000000001</v>
          </cell>
        </row>
        <row r="2511">
          <cell r="A2511" t="str">
            <v>001.18.17920</v>
          </cell>
          <cell r="B2511" t="str">
            <v>Fornecimento e instalação de luva de união c/ assento em bronze - tupy ou similar diâm. 63 mm</v>
          </cell>
          <cell r="C2511" t="str">
            <v>UN</v>
          </cell>
          <cell r="D2511">
            <v>38.044499999999999</v>
          </cell>
        </row>
        <row r="2512">
          <cell r="A2512" t="str">
            <v>001.18.17940</v>
          </cell>
          <cell r="B2512" t="str">
            <v>Fornecimento e instalação de luva de união c/ assento em bronze - tupy ou similar diâm. 75 mm</v>
          </cell>
          <cell r="C2512" t="str">
            <v>UN</v>
          </cell>
          <cell r="D2512">
            <v>47.106400000000001</v>
          </cell>
        </row>
        <row r="2513">
          <cell r="A2513" t="str">
            <v>001.18.17960</v>
          </cell>
          <cell r="B2513" t="str">
            <v>Fornecimento e instalação de registro de gaveta em bronze - acabamento bruto - niágara  ou similar diâm.63 mm</v>
          </cell>
          <cell r="C2513" t="str">
            <v>UN</v>
          </cell>
          <cell r="D2513">
            <v>93.832099999999997</v>
          </cell>
        </row>
        <row r="2514">
          <cell r="A2514" t="str">
            <v>001.18.17980</v>
          </cell>
          <cell r="B2514" t="str">
            <v>Fornecimento e instalação de registro de gaveta em bronze - acabamento bruto - niágara  ou similar diâm.75 mm</v>
          </cell>
          <cell r="C2514" t="str">
            <v>UN</v>
          </cell>
          <cell r="D2514">
            <v>147.52789999999999</v>
          </cell>
        </row>
        <row r="2515">
          <cell r="A2515" t="str">
            <v>001.18.18000</v>
          </cell>
          <cell r="B2515" t="str">
            <v>Fornecimento e instalação de válvula de retenção - aço galvanizado tupy classe 150 4 portinhola diâm.63 mm</v>
          </cell>
          <cell r="C2515" t="str">
            <v>UN</v>
          </cell>
          <cell r="D2515">
            <v>116.6521</v>
          </cell>
        </row>
        <row r="2516">
          <cell r="A2516" t="str">
            <v>001.18.18020</v>
          </cell>
          <cell r="B2516" t="str">
            <v>Fornecimento e instalação de válvula globo angular  - classe 150  diâm. 63 mm</v>
          </cell>
          <cell r="C2516" t="str">
            <v>UN</v>
          </cell>
          <cell r="D2516">
            <v>72.882099999999994</v>
          </cell>
        </row>
        <row r="2517">
          <cell r="A2517" t="str">
            <v>001.18.18040</v>
          </cell>
          <cell r="B2517" t="str">
            <v>Fornecimento e instalação de engate rápido """"""""store"""""""" c/ red. ferro galvanizado diâm. 63 mm x 35 mm</v>
          </cell>
          <cell r="C2517" t="str">
            <v>UN</v>
          </cell>
          <cell r="D2517">
            <v>10.8911</v>
          </cell>
        </row>
        <row r="2518">
          <cell r="A2518" t="str">
            <v>001.18.18060</v>
          </cell>
          <cell r="B2518" t="str">
            <v>Fornecimento e instalaçao de hidrante de recalque composto de caixa da alvenaria, registro globo angular 45º - 2 1/2"""""""" e tampa de fºfº 40 x 60 cm</v>
          </cell>
          <cell r="C2518" t="str">
            <v>UN</v>
          </cell>
          <cell r="D2518">
            <v>201.74969999999999</v>
          </cell>
        </row>
        <row r="2519">
          <cell r="A2519" t="str">
            <v>001.18.18080</v>
          </cell>
          <cell r="B2519" t="str">
            <v>Fornecimento e instalação de hidrante de recalque composto de caixa de alvenaria, registro globo angular 45º - 1 1/2"""""""" e tampa de fºfº 80x60 cm</v>
          </cell>
          <cell r="C2519" t="str">
            <v>UN</v>
          </cell>
          <cell r="D2519">
            <v>325.25369999999998</v>
          </cell>
        </row>
        <row r="2520">
          <cell r="A2520" t="str">
            <v>001.18.18100</v>
          </cell>
          <cell r="B2520" t="str">
            <v>Fornecimento e instalação de mangueira fibra sintética pura tipo i graud - tipo parsh ou similar com adaptador para esguicho diâm. 1 1/2 pol</v>
          </cell>
          <cell r="C2520" t="str">
            <v>UN</v>
          </cell>
          <cell r="D2520">
            <v>180.47329999999999</v>
          </cell>
        </row>
        <row r="2521">
          <cell r="A2521" t="str">
            <v>001.18.18120</v>
          </cell>
          <cell r="B2521" t="str">
            <v>Fornecimento e instalação de armário em chapa de aço-com ventilação adequada - visor c/ inspeção c/ inscrição incêndio, cesto interno p/ abrigo da mangueira e esguicho tipo """"""""bucha spiero"""""""" ou similar 72x50x18 cm</v>
          </cell>
          <cell r="C2521" t="str">
            <v>UN</v>
          </cell>
          <cell r="D2521">
            <v>109.47329999999999</v>
          </cell>
        </row>
        <row r="2522">
          <cell r="A2522" t="str">
            <v>001.18.18140</v>
          </cell>
          <cell r="B2522" t="str">
            <v>Fornecimento e instalação de bomba de incêndio - 4 cv/220v -1.800 rpm/60 hz - hm = 20 mca q=600l/min</v>
          </cell>
          <cell r="C2522" t="str">
            <v>UN</v>
          </cell>
          <cell r="D2522">
            <v>862.94659999999999</v>
          </cell>
        </row>
        <row r="2523">
          <cell r="A2523" t="str">
            <v>001.18.18160</v>
          </cell>
          <cell r="B2523" t="str">
            <v>Execução de caixa de alvenaria para abrigar bomba dosadora de cloro</v>
          </cell>
          <cell r="C2523" t="str">
            <v>UN</v>
          </cell>
          <cell r="D2523">
            <v>113.4735</v>
          </cell>
        </row>
        <row r="2524">
          <cell r="A2524" t="str">
            <v>001.18.18180</v>
          </cell>
          <cell r="B2524" t="str">
            <v>Fornecimento e instalação de bomba dosadora de cloro mod.10, v=2,05 l/h</v>
          </cell>
          <cell r="C2524" t="str">
            <v>UN</v>
          </cell>
          <cell r="D2524">
            <v>643.6694</v>
          </cell>
        </row>
        <row r="2525">
          <cell r="A2525" t="str">
            <v>001.18.18200</v>
          </cell>
          <cell r="B2525" t="str">
            <v>Fornecimento e instalação bomba dosadora de cloro mod. v - 1,5 com vazao maxima de 1,5 l/h de injetronic ou similar</v>
          </cell>
          <cell r="C2525" t="str">
            <v>UN</v>
          </cell>
          <cell r="D2525">
            <v>670.47329999999999</v>
          </cell>
        </row>
        <row r="2526">
          <cell r="A2526" t="str">
            <v>001.18.18220</v>
          </cell>
          <cell r="B2526" t="str">
            <v>Fornecimento e instalação de bomba submersa 400w diâmetro 3/4""""""""</v>
          </cell>
          <cell r="C2526" t="str">
            <v>UN</v>
          </cell>
          <cell r="D2526">
            <v>195.23660000000001</v>
          </cell>
        </row>
        <row r="2527">
          <cell r="A2527" t="str">
            <v>001.18.18240</v>
          </cell>
          <cell r="B2527" t="str">
            <v>Válvula  de pé com crivo de pvc tipo rosqueável 3/4 pol</v>
          </cell>
          <cell r="C2527" t="str">
            <v>UN</v>
          </cell>
          <cell r="D2527">
            <v>15.013</v>
          </cell>
        </row>
        <row r="2528">
          <cell r="A2528" t="str">
            <v>001.18.18260</v>
          </cell>
          <cell r="B2528" t="str">
            <v>Válvula  de pé com crivo de pvc tipo rosqueável 1 pol</v>
          </cell>
          <cell r="C2528" t="str">
            <v>UN</v>
          </cell>
          <cell r="D2528">
            <v>17.383800000000001</v>
          </cell>
        </row>
        <row r="2529">
          <cell r="A2529" t="str">
            <v>001.18.18280</v>
          </cell>
          <cell r="B2529" t="str">
            <v>Válvula  de pé com crivo de pvc tipo rosqueável 1 1/4 pol</v>
          </cell>
          <cell r="C2529" t="str">
            <v>UN</v>
          </cell>
          <cell r="D2529">
            <v>22.461300000000001</v>
          </cell>
        </row>
        <row r="2530">
          <cell r="A2530" t="str">
            <v>001.18.18300</v>
          </cell>
          <cell r="B2530" t="str">
            <v>Válvula de pé com crivo de pvc tipo rosqueável 1 1/2 pol</v>
          </cell>
          <cell r="C2530" t="str">
            <v>UN</v>
          </cell>
          <cell r="D2530">
            <v>22.0657</v>
          </cell>
        </row>
        <row r="2531">
          <cell r="A2531" t="str">
            <v>001.18.18320</v>
          </cell>
          <cell r="B2531" t="str">
            <v>Válvula de pé c/ crivo de bronze tipo rosqueável 3/4 pol</v>
          </cell>
          <cell r="C2531" t="str">
            <v>UN</v>
          </cell>
          <cell r="D2531">
            <v>16.573</v>
          </cell>
        </row>
        <row r="2532">
          <cell r="A2532" t="str">
            <v>001.18.18340</v>
          </cell>
          <cell r="B2532" t="str">
            <v>Válvula de pé c/ crivo de bronze tipo rosqueável 1 pol</v>
          </cell>
          <cell r="C2532" t="str">
            <v>UN</v>
          </cell>
          <cell r="D2532">
            <v>18.4238</v>
          </cell>
        </row>
        <row r="2533">
          <cell r="A2533" t="str">
            <v>001.18.18360</v>
          </cell>
          <cell r="B2533" t="str">
            <v>Válvula de pé c/ crivo de bronze tipo rosqueável 1 1/2 pol</v>
          </cell>
          <cell r="C2533" t="str">
            <v>UN</v>
          </cell>
          <cell r="D2533">
            <v>26.351700000000001</v>
          </cell>
        </row>
        <row r="2534">
          <cell r="A2534" t="str">
            <v>001.18.18380</v>
          </cell>
          <cell r="B2534" t="str">
            <v>Válvula de pé c/ crivo de bronze tipo rosqueável 2 pol</v>
          </cell>
          <cell r="C2534" t="str">
            <v>UN</v>
          </cell>
          <cell r="D2534">
            <v>35.9621</v>
          </cell>
        </row>
        <row r="2535">
          <cell r="A2535" t="str">
            <v>001.18.18400</v>
          </cell>
          <cell r="B2535" t="str">
            <v>Válvula de pé c/ crivo de bronze tipo rosqueável 2 1/2 pol</v>
          </cell>
          <cell r="C2535" t="str">
            <v>UN</v>
          </cell>
          <cell r="D2535">
            <v>53.337499999999999</v>
          </cell>
        </row>
        <row r="2536">
          <cell r="A2536" t="str">
            <v>001.18.18420</v>
          </cell>
          <cell r="B2536" t="str">
            <v>Válvula de retenção de bronze tipo rosqueável tipo vertical 3/4 pol</v>
          </cell>
          <cell r="C2536" t="str">
            <v>UN</v>
          </cell>
          <cell r="D2536">
            <v>17.143000000000001</v>
          </cell>
        </row>
        <row r="2537">
          <cell r="A2537" t="str">
            <v>001.18.18440</v>
          </cell>
          <cell r="B2537" t="str">
            <v>Válvula de retenção de bronze tipo rosqueável tipo vertical 1 pol</v>
          </cell>
          <cell r="C2537" t="str">
            <v>UN</v>
          </cell>
          <cell r="D2537">
            <v>21.623799999999999</v>
          </cell>
        </row>
        <row r="2538">
          <cell r="A2538" t="str">
            <v>001.18.18460</v>
          </cell>
          <cell r="B2538" t="str">
            <v>Válvula de retenção de bronze tipo rosqueável tipo vertical 1 1/2 pol</v>
          </cell>
          <cell r="C2538" t="str">
            <v>UN</v>
          </cell>
          <cell r="D2538">
            <v>29.851700000000001</v>
          </cell>
        </row>
        <row r="2539">
          <cell r="A2539" t="str">
            <v>001.18.18480</v>
          </cell>
          <cell r="B2539" t="str">
            <v>Válvula de retenção de bronze tipo rosqueável tipo vertical 2 pol</v>
          </cell>
          <cell r="C2539" t="str">
            <v>UN</v>
          </cell>
          <cell r="D2539">
            <v>35.882100000000001</v>
          </cell>
        </row>
        <row r="2540">
          <cell r="A2540" t="str">
            <v>001.18.18500</v>
          </cell>
          <cell r="B2540" t="str">
            <v>Válvula de retenção de bronze tipo rosqueável tipo vertical 2 1/2 pol</v>
          </cell>
          <cell r="C2540" t="str">
            <v>UN</v>
          </cell>
          <cell r="D2540">
            <v>64.777500000000003</v>
          </cell>
        </row>
        <row r="2541">
          <cell r="A2541" t="str">
            <v>001.18.18520</v>
          </cell>
          <cell r="B2541" t="str">
            <v>Válvula de retenção de bronze tipo rosqueável tipo horizontal 3/4 pol</v>
          </cell>
          <cell r="C2541" t="str">
            <v>UN</v>
          </cell>
          <cell r="D2541">
            <v>29.603000000000002</v>
          </cell>
        </row>
        <row r="2542">
          <cell r="A2542" t="str">
            <v>001.18.18540</v>
          </cell>
          <cell r="B2542" t="str">
            <v>Válvula de retenção de bronze tipo rosqueável tipo horizontal 1 pol</v>
          </cell>
          <cell r="C2542" t="str">
            <v>UN</v>
          </cell>
          <cell r="D2542">
            <v>37.623800000000003</v>
          </cell>
        </row>
        <row r="2543">
          <cell r="A2543" t="str">
            <v>001.18.18560</v>
          </cell>
          <cell r="B2543" t="str">
            <v>Válvula de retenção de bronze tipo rosqueável tipo horizontal 1 1/2 pol</v>
          </cell>
          <cell r="C2543" t="str">
            <v>UN</v>
          </cell>
          <cell r="D2543">
            <v>54.5017</v>
          </cell>
        </row>
        <row r="2544">
          <cell r="A2544" t="str">
            <v>001.18.18580</v>
          </cell>
          <cell r="B2544" t="str">
            <v>Válvula de retenção de bronze tipo rosqueável tipo horizontal 2 pol</v>
          </cell>
          <cell r="C2544" t="str">
            <v>UN</v>
          </cell>
          <cell r="D2544">
            <v>68.382099999999994</v>
          </cell>
        </row>
        <row r="2545">
          <cell r="A2545" t="str">
            <v>001.18.18600</v>
          </cell>
          <cell r="B2545" t="str">
            <v>Válvula de retenção de bronze tipo rosqueável tipo horizontal 2 1/2 pol</v>
          </cell>
          <cell r="C2545" t="str">
            <v>UN</v>
          </cell>
          <cell r="D2545">
            <v>119.7675</v>
          </cell>
        </row>
        <row r="2546">
          <cell r="A2546" t="str">
            <v>001.18.18620</v>
          </cell>
          <cell r="B2546" t="str">
            <v>Fornecimento, assentamento e rejuntamento de tubos de concreto com armação simples 1000 mm</v>
          </cell>
          <cell r="C2546" t="str">
            <v>ML</v>
          </cell>
          <cell r="D2546">
            <v>153.16970000000001</v>
          </cell>
        </row>
        <row r="2547">
          <cell r="A2547" t="str">
            <v>001.18.18640</v>
          </cell>
          <cell r="B2547" t="str">
            <v>Fornecimento, assentamento e rejuntamento de tubos de concreto com armação simples  800 mm</v>
          </cell>
          <cell r="C2547" t="str">
            <v>ML</v>
          </cell>
          <cell r="D2547">
            <v>111.8449</v>
          </cell>
        </row>
        <row r="2548">
          <cell r="A2548" t="str">
            <v>001.18.18660</v>
          </cell>
          <cell r="B2548" t="str">
            <v>Fornecimento, assentamento e rejuntamento de tubos de concreto com armação simples  600 mm</v>
          </cell>
          <cell r="C2548" t="str">
            <v>ML</v>
          </cell>
          <cell r="D2548">
            <v>84.959599999999995</v>
          </cell>
        </row>
        <row r="2549">
          <cell r="A2549" t="str">
            <v>001.18.18680</v>
          </cell>
          <cell r="B2549" t="str">
            <v>Fornecimento, assentamento e rejuntamento de tubos de concreto com armação simples  400 mm</v>
          </cell>
          <cell r="C2549" t="str">
            <v>ML</v>
          </cell>
          <cell r="D2549">
            <v>44.826799999999999</v>
          </cell>
        </row>
        <row r="2550">
          <cell r="A2550" t="str">
            <v>001.18.18700</v>
          </cell>
          <cell r="B2550" t="str">
            <v>Fornecimento, assentamento e rejuntamento de tubos de concreto com armação dupla 1000 mm</v>
          </cell>
          <cell r="C2550" t="str">
            <v>ML</v>
          </cell>
          <cell r="D2550">
            <v>188.16970000000001</v>
          </cell>
        </row>
        <row r="2551">
          <cell r="A2551" t="str">
            <v>001.18.18720</v>
          </cell>
          <cell r="B2551" t="str">
            <v>Fornecimento, assentamento e rejuntamento de tubos de concreto com armação dupla  800 mm</v>
          </cell>
          <cell r="C2551" t="str">
            <v>ML</v>
          </cell>
          <cell r="D2551">
            <v>135.8449</v>
          </cell>
        </row>
        <row r="2552">
          <cell r="A2552" t="str">
            <v>001.18.18740</v>
          </cell>
          <cell r="B2552" t="str">
            <v>Fornecimento, assentamento e rejuntamento de tubos de concreto sem armação  600 mm</v>
          </cell>
          <cell r="C2552" t="str">
            <v>ML</v>
          </cell>
          <cell r="D2552">
            <v>66.193399999999997</v>
          </cell>
        </row>
        <row r="2553">
          <cell r="A2553" t="str">
            <v>001.18.18760</v>
          </cell>
          <cell r="B2553" t="str">
            <v>Fornecimento, assentamento e rejuntamento de tubos de concreto sem armação  500 mm</v>
          </cell>
          <cell r="C2553" t="str">
            <v>ML</v>
          </cell>
          <cell r="D2553">
            <v>48.988999999999997</v>
          </cell>
        </row>
        <row r="2554">
          <cell r="A2554" t="str">
            <v>001.18.18780</v>
          </cell>
          <cell r="B2554" t="str">
            <v>Fornecimento, assentamento e rejuntamento de tubos de concreto sem armação  400 mm</v>
          </cell>
          <cell r="C2554" t="str">
            <v>ML</v>
          </cell>
          <cell r="D2554">
            <v>34.826799999999999</v>
          </cell>
        </row>
        <row r="2555">
          <cell r="A2555" t="str">
            <v>001.18.18800</v>
          </cell>
          <cell r="B2555" t="str">
            <v>Fornecimento, assentamento e rejuntamento de tubos de concreto sem armação  350 mm</v>
          </cell>
          <cell r="C2555" t="str">
            <v>ML</v>
          </cell>
          <cell r="D2555">
            <v>26.326799999999999</v>
          </cell>
        </row>
        <row r="2556">
          <cell r="A2556" t="str">
            <v>001.18.18820</v>
          </cell>
          <cell r="B2556" t="str">
            <v>Fornecimento, assentamento e rejuntamento de tubos de concreto sem armação  300 mm</v>
          </cell>
          <cell r="C2556" t="str">
            <v>ML</v>
          </cell>
          <cell r="D2556">
            <v>21.933299999999999</v>
          </cell>
        </row>
        <row r="2557">
          <cell r="A2557" t="str">
            <v>001.18.18840</v>
          </cell>
          <cell r="B2557" t="str">
            <v>Fornecimento, assentamento e rejuntamento de tubos de concreto sem armação  250 mm</v>
          </cell>
          <cell r="C2557" t="str">
            <v>ML</v>
          </cell>
          <cell r="D2557">
            <v>20.933299999999999</v>
          </cell>
        </row>
        <row r="2558">
          <cell r="A2558" t="str">
            <v>001.18.18860</v>
          </cell>
          <cell r="B2558" t="str">
            <v>Fornecimento, assentamento e rejuntamento de tubos de concreto sem armação  200 mm</v>
          </cell>
          <cell r="C2558" t="str">
            <v>ML</v>
          </cell>
          <cell r="D2558">
            <v>16.712299999999999</v>
          </cell>
        </row>
        <row r="2559">
          <cell r="A2559" t="str">
            <v>001.18.18880</v>
          </cell>
          <cell r="B2559" t="str">
            <v>Fornecimento, assentamento e rejuntamento de tubos de concreto sem armação  150 mm</v>
          </cell>
          <cell r="C2559" t="str">
            <v>ML</v>
          </cell>
          <cell r="D2559">
            <v>14.712300000000001</v>
          </cell>
        </row>
        <row r="2560">
          <cell r="A2560" t="str">
            <v>001.18.18900</v>
          </cell>
          <cell r="B2560" t="str">
            <v>Fornecimento, assentamento e rejuntamento de tubos de concreto sem armação  100 mm</v>
          </cell>
          <cell r="C2560" t="str">
            <v>ML</v>
          </cell>
          <cell r="D2560">
            <v>11.6637</v>
          </cell>
        </row>
        <row r="2561">
          <cell r="A2561" t="str">
            <v>001.18.18920</v>
          </cell>
          <cell r="B2561" t="str">
            <v>Fornecimento, assentamento e rejuntamento de tubo de concreto poroso mf 400 mm</v>
          </cell>
          <cell r="C2561" t="str">
            <v>ML</v>
          </cell>
          <cell r="D2561">
            <v>38.326799999999999</v>
          </cell>
        </row>
        <row r="2562">
          <cell r="A2562" t="str">
            <v>001.18.18940</v>
          </cell>
          <cell r="B2562" t="str">
            <v>Fornecimento, assentamento e rejuntamento de tubo de concreto poroso mf 350 mm</v>
          </cell>
          <cell r="C2562" t="str">
            <v>ML</v>
          </cell>
          <cell r="D2562">
            <v>28.326799999999999</v>
          </cell>
        </row>
        <row r="2563">
          <cell r="A2563" t="str">
            <v>001.18.18960</v>
          </cell>
          <cell r="B2563" t="str">
            <v>Fornecimento, assentamento e rejuntamento de tubo de concreto poroso mf 300 mm</v>
          </cell>
          <cell r="C2563" t="str">
            <v>ML</v>
          </cell>
          <cell r="D2563">
            <v>19.188600000000001</v>
          </cell>
        </row>
        <row r="2564">
          <cell r="A2564" t="str">
            <v>001.18.18980</v>
          </cell>
          <cell r="B2564" t="str">
            <v>Fornecimento, assentamento e rejuntamento de tubo de concreto poroso mf 250 mm</v>
          </cell>
          <cell r="C2564" t="str">
            <v>ML</v>
          </cell>
          <cell r="D2564">
            <v>22.433299999999999</v>
          </cell>
        </row>
        <row r="2565">
          <cell r="A2565" t="str">
            <v>001.18.19000</v>
          </cell>
          <cell r="B2565" t="str">
            <v>Fornecimento, assentamento e rejuntamento de tubo de concreto poroso mf 200 mm</v>
          </cell>
          <cell r="C2565" t="str">
            <v>ML</v>
          </cell>
          <cell r="D2565">
            <v>16.912299999999998</v>
          </cell>
        </row>
        <row r="2566">
          <cell r="A2566" t="str">
            <v>001.18.19020</v>
          </cell>
          <cell r="B2566" t="str">
            <v>Fornecimento, assentamento e rejuntamento de tubo de concreto poroso mf 150 mm</v>
          </cell>
          <cell r="C2566" t="str">
            <v>ML</v>
          </cell>
          <cell r="D2566">
            <v>16.912299999999998</v>
          </cell>
        </row>
        <row r="2567">
          <cell r="A2567" t="str">
            <v>001.18.19040</v>
          </cell>
          <cell r="B2567" t="str">
            <v>Fornecimento, assentamento e rejuntamento de tubo de concreto poroso mf 100 mm</v>
          </cell>
          <cell r="C2567" t="str">
            <v>ML</v>
          </cell>
          <cell r="D2567">
            <v>16.063700000000001</v>
          </cell>
        </row>
        <row r="2568">
          <cell r="A2568" t="str">
            <v>001.18.19060</v>
          </cell>
          <cell r="B2568" t="str">
            <v>Execução de poço de visita conf. det. do dop n.4 120x120x50 cm</v>
          </cell>
          <cell r="C2568" t="str">
            <v>UN</v>
          </cell>
          <cell r="D2568">
            <v>704.99540000000002</v>
          </cell>
        </row>
        <row r="2569">
          <cell r="A2569" t="str">
            <v>001.18.19080</v>
          </cell>
          <cell r="B2569" t="str">
            <v>Execução de poço de visita conf. det. do dop n.4 120x120x70 cm</v>
          </cell>
          <cell r="C2569" t="str">
            <v>UN</v>
          </cell>
          <cell r="D2569">
            <v>789.27530000000002</v>
          </cell>
        </row>
        <row r="2570">
          <cell r="A2570" t="str">
            <v>001.18.19100</v>
          </cell>
          <cell r="B2570" t="str">
            <v>Execução de poço de visita conf. det. do dop n.4 120x120x105 cm</v>
          </cell>
          <cell r="C2570" t="str">
            <v>UN</v>
          </cell>
          <cell r="D2570">
            <v>942.50360000000001</v>
          </cell>
        </row>
        <row r="2571">
          <cell r="A2571" t="str">
            <v>001.18.19120</v>
          </cell>
          <cell r="B2571" t="str">
            <v>Execução de poço de visita conf. det. do dop n.4 120x120x120 cm</v>
          </cell>
          <cell r="C2571" t="str">
            <v>UN</v>
          </cell>
          <cell r="D2571">
            <v>994.17240000000004</v>
          </cell>
        </row>
        <row r="2572">
          <cell r="A2572" t="str">
            <v>001.18.19140</v>
          </cell>
          <cell r="B2572" t="str">
            <v>Execução de poço de visita conf. det. do dop n.4 120x120x140 cm</v>
          </cell>
          <cell r="C2572" t="str">
            <v>UN</v>
          </cell>
          <cell r="D2572">
            <v>1426.3733999999999</v>
          </cell>
        </row>
        <row r="2573">
          <cell r="A2573" t="str">
            <v>001.18.19160</v>
          </cell>
          <cell r="B2573" t="str">
            <v>Execução de poço de visita conf. det. do dop n.4 120x120x190 cm</v>
          </cell>
          <cell r="C2573" t="str">
            <v>UN</v>
          </cell>
          <cell r="D2573">
            <v>1341.2546</v>
          </cell>
        </row>
        <row r="2574">
          <cell r="A2574" t="str">
            <v>001.18.19180</v>
          </cell>
          <cell r="B2574" t="str">
            <v>Execução de caixa de passagem conf. det. n7 do dop 30 x 30 x 30 cm</v>
          </cell>
          <cell r="C2574" t="str">
            <v>UN</v>
          </cell>
          <cell r="D2574">
            <v>37.726100000000002</v>
          </cell>
        </row>
        <row r="2575">
          <cell r="A2575" t="str">
            <v>001.18.19200</v>
          </cell>
          <cell r="B2575" t="str">
            <v>Execução de caixa de passagem conf. det. n7 do dop 40 x 40 x 40 cm</v>
          </cell>
          <cell r="C2575" t="str">
            <v>UN</v>
          </cell>
          <cell r="D2575">
            <v>56.820099999999996</v>
          </cell>
        </row>
        <row r="2576">
          <cell r="A2576" t="str">
            <v>001.18.19220</v>
          </cell>
          <cell r="B2576" t="str">
            <v>Execução de caixa de passagem conf. det. n7 do dop 50 x 50 x 50 cm</v>
          </cell>
          <cell r="C2576" t="str">
            <v>UN</v>
          </cell>
          <cell r="D2576">
            <v>81.509399999999999</v>
          </cell>
        </row>
        <row r="2577">
          <cell r="A2577" t="str">
            <v>001.18.19240</v>
          </cell>
          <cell r="B2577" t="str">
            <v>Execução de caixa de passagem conf. det. n7 do dop 60 x 60 x 60 cm</v>
          </cell>
          <cell r="C2577" t="str">
            <v>UN</v>
          </cell>
          <cell r="D2577">
            <v>108.3801</v>
          </cell>
        </row>
        <row r="2578">
          <cell r="A2578" t="str">
            <v>001.18.19260</v>
          </cell>
          <cell r="B2578" t="str">
            <v>Execução de caixa de passagem conf. det. n7 do dop 70 x 70 x 70 cm</v>
          </cell>
          <cell r="C2578" t="str">
            <v>UN</v>
          </cell>
          <cell r="D2578">
            <v>111.428</v>
          </cell>
        </row>
        <row r="2579">
          <cell r="A2579" t="str">
            <v>001.18.19280</v>
          </cell>
          <cell r="B2579" t="str">
            <v>Execução de caixa de passagem conf. det. n7 do dop 80 x 80 x 80 cm</v>
          </cell>
          <cell r="C2579" t="str">
            <v>UN</v>
          </cell>
          <cell r="D2579">
            <v>141.32990000000001</v>
          </cell>
        </row>
        <row r="2580">
          <cell r="A2580" t="str">
            <v>001.18.19300</v>
          </cell>
          <cell r="B2580" t="str">
            <v>Execução de caixa de passagem conf. det. n7 do dop 90 x 90 x 90 cm</v>
          </cell>
          <cell r="C2580" t="str">
            <v>UN</v>
          </cell>
          <cell r="D2580">
            <v>234.3383</v>
          </cell>
        </row>
        <row r="2581">
          <cell r="A2581" t="str">
            <v>001.18.19320</v>
          </cell>
          <cell r="B2581" t="str">
            <v>Execução de caixa de passagem conf. det. n7 do dop 100 x 100 x 100 cm</v>
          </cell>
          <cell r="C2581" t="str">
            <v>UN</v>
          </cell>
          <cell r="D2581">
            <v>233.61449999999999</v>
          </cell>
        </row>
        <row r="2582">
          <cell r="A2582" t="str">
            <v>001.18.19340</v>
          </cell>
          <cell r="B2582" t="str">
            <v>Execução de caixa de passagem conf. det. n7 do dop 100 x 100 x 120 cm</v>
          </cell>
          <cell r="C2582" t="str">
            <v>UND</v>
          </cell>
          <cell r="D2582">
            <v>321.45440000000002</v>
          </cell>
        </row>
        <row r="2583">
          <cell r="A2583" t="str">
            <v>001.18.19360</v>
          </cell>
          <cell r="B2583" t="str">
            <v>Execução de caixa de passagem conf. det. n7 do dop 110 x 0.60 x 0.60 cm</v>
          </cell>
          <cell r="C2583" t="str">
            <v>UN</v>
          </cell>
          <cell r="D2583">
            <v>10.5106</v>
          </cell>
        </row>
        <row r="2584">
          <cell r="A2584" t="str">
            <v>001.18.19380</v>
          </cell>
          <cell r="B2584" t="str">
            <v>Execução de caixa de areia dimensões 50 x 50 x 50 cm</v>
          </cell>
          <cell r="C2584" t="str">
            <v>UN</v>
          </cell>
          <cell r="D2584">
            <v>81.509399999999999</v>
          </cell>
        </row>
        <row r="2585">
          <cell r="A2585" t="str">
            <v>001.18.19400</v>
          </cell>
          <cell r="B2585" t="str">
            <v>Fornecimento e assentamento de grelha de ferro para caixa de passagem conf. det n.5 dop dim. 60 x 60 cm</v>
          </cell>
          <cell r="C2585" t="str">
            <v>UN</v>
          </cell>
          <cell r="D2585">
            <v>454.45699999999999</v>
          </cell>
        </row>
        <row r="2586">
          <cell r="A2586" t="str">
            <v>001.18.19420</v>
          </cell>
          <cell r="B2586" t="str">
            <v>Fornecimento e assentamento de grelha de ferro para caixa de passagem conf. det n.5 dop dim. 100 x 100 cm</v>
          </cell>
          <cell r="C2586" t="str">
            <v>UN</v>
          </cell>
          <cell r="D2586">
            <v>748.97360000000003</v>
          </cell>
        </row>
        <row r="2587">
          <cell r="A2587" t="str">
            <v>001.18.19440</v>
          </cell>
          <cell r="B2587" t="str">
            <v>Fornecimento e assentamento de grelha de ferro para caixa de passagem conf. det. n.5a dop. dim. 60 x 60 cm</v>
          </cell>
          <cell r="C2587" t="str">
            <v>UN</v>
          </cell>
          <cell r="D2587">
            <v>285.70699999999999</v>
          </cell>
        </row>
        <row r="2588">
          <cell r="A2588" t="str">
            <v>001.18.19460</v>
          </cell>
          <cell r="B2588" t="str">
            <v>Fornecimento e assentamento de grelha de ferro para caixa de passagem conf. det. n.5a dop. dim. 100 x 100 cm</v>
          </cell>
          <cell r="C2588" t="str">
            <v>UN</v>
          </cell>
          <cell r="D2588">
            <v>473.34859999999998</v>
          </cell>
        </row>
        <row r="2589">
          <cell r="A2589" t="str">
            <v>001.18.19480</v>
          </cell>
          <cell r="B2589" t="str">
            <v>Fornecimento e assentamento de grelha de ferro para canaleta conf. det. n.6 dop largura 0.56 m</v>
          </cell>
          <cell r="C2589" t="str">
            <v>ML</v>
          </cell>
          <cell r="D2589">
            <v>172.40350000000001</v>
          </cell>
        </row>
        <row r="2590">
          <cell r="A2590" t="str">
            <v>001.18.19500</v>
          </cell>
          <cell r="B2590" t="str">
            <v>Execução de canaleta para talude em concreto simples traço 1:4:8 com 8 cm espessura conf. det. n.32 e 33</v>
          </cell>
          <cell r="C2590" t="str">
            <v>ML</v>
          </cell>
          <cell r="D2590">
            <v>27.349699999999999</v>
          </cell>
        </row>
        <row r="2591">
          <cell r="A2591" t="str">
            <v>001.18.19520</v>
          </cell>
          <cell r="B2591" t="str">
            <v>Execução de canaleta de tijolo maciço 1/2 vez l=0,30 m inclusive grelha de ferro</v>
          </cell>
          <cell r="C2591" t="str">
            <v>ML</v>
          </cell>
          <cell r="D2591">
            <v>72.253500000000003</v>
          </cell>
        </row>
        <row r="2592">
          <cell r="A2592" t="str">
            <v>001.18.19540</v>
          </cell>
          <cell r="B2592" t="str">
            <v>Fornecimento e instalação de aspersor ou irrigador para jardim de metal - diamentro 3/4""""""""</v>
          </cell>
          <cell r="C2592" t="str">
            <v>UN</v>
          </cell>
          <cell r="D2592">
            <v>15</v>
          </cell>
        </row>
        <row r="2593">
          <cell r="A2593" t="str">
            <v>001.19</v>
          </cell>
          <cell r="B2593" t="str">
            <v>LIMPEZA</v>
          </cell>
          <cell r="D2593">
            <v>20.278600000000001</v>
          </cell>
        </row>
        <row r="2594">
          <cell r="A2594" t="str">
            <v>001.19.00020</v>
          </cell>
          <cell r="B2594" t="str">
            <v>Limpeza geral da obra</v>
          </cell>
          <cell r="C2594" t="str">
            <v>M2</v>
          </cell>
          <cell r="D2594">
            <v>1.9152</v>
          </cell>
        </row>
        <row r="2595">
          <cell r="A2595" t="str">
            <v>001.19.00040</v>
          </cell>
          <cell r="B2595" t="str">
            <v>Execução de limpeza geral da obra com retirada de entulhos</v>
          </cell>
          <cell r="C2595" t="str">
            <v>M2</v>
          </cell>
          <cell r="D2595">
            <v>1.9152</v>
          </cell>
        </row>
        <row r="2596">
          <cell r="A2596" t="str">
            <v>001.19.00060</v>
          </cell>
          <cell r="B2596" t="str">
            <v>Execução de Retirada de entulho em Caçamba inclusive Carga Manual distância até 30 mts</v>
          </cell>
          <cell r="C2596" t="str">
            <v>m3</v>
          </cell>
          <cell r="D2596">
            <v>16.4482</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entificação"/>
      <sheetName val="Orçamento-base"/>
      <sheetName val="Proposta"/>
      <sheetName val="Pesquisa Familia e Subfamilia"/>
      <sheetName val="Tipo de Objeto x Familia"/>
      <sheetName val="base"/>
      <sheetName val="Composições"/>
      <sheetName val="Memória de Cálculo"/>
      <sheetName val="Preço de mercado"/>
      <sheetName val="Cronograma"/>
      <sheetName val="DMT"/>
      <sheetName val="Encargos Sociais"/>
      <sheetName val="BD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entificação"/>
      <sheetName val="Orçamento-base"/>
      <sheetName val="Proposta"/>
      <sheetName val="Pesquisa Familia e Subfamilia"/>
      <sheetName val="Tipo de Objeto x Familia"/>
      <sheetName val="base"/>
      <sheetName val="Composições"/>
      <sheetName val="Memória de Cálculo"/>
      <sheetName val="Preço de mercado"/>
      <sheetName val="Cronograma"/>
      <sheetName val="DMT"/>
      <sheetName val="Encargos Sociais"/>
      <sheetName val="BD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entificação"/>
      <sheetName val="Orçamento-base"/>
      <sheetName val="Composições"/>
      <sheetName val="Cronograma"/>
      <sheetName val="Proposta"/>
      <sheetName val="Pesquisa Familia e Subfamilia"/>
      <sheetName val="base"/>
      <sheetName val="Tipo de Objeto x Familia"/>
      <sheetName val="Memória de Cálculo"/>
      <sheetName val="Mercado"/>
    </sheetNames>
    <sheetDataSet>
      <sheetData sheetId="0">
        <row r="2">
          <cell r="E2">
            <v>0</v>
          </cell>
        </row>
      </sheetData>
      <sheetData sheetId="1"/>
      <sheetData sheetId="2"/>
      <sheetData sheetId="3"/>
      <sheetData sheetId="4"/>
      <sheetData sheetId="5"/>
      <sheetData sheetId="6"/>
      <sheetData sheetId="7"/>
      <sheetData sheetId="8"/>
      <sheetData sheetId="9"/>
    </sheetDataSet>
  </externalBook>
</externalLink>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1:C12"/>
  <sheetViews>
    <sheetView showGridLines="0" zoomScaleNormal="100" workbookViewId="0">
      <selection activeCell="C27" sqref="C27"/>
    </sheetView>
  </sheetViews>
  <sheetFormatPr defaultRowHeight="15" x14ac:dyDescent="0.25"/>
  <cols>
    <col min="2" max="2" width="19" bestFit="1" customWidth="1"/>
    <col min="3" max="3" width="156.28515625" customWidth="1"/>
  </cols>
  <sheetData>
    <row r="1" spans="2:3" ht="21" customHeight="1" x14ac:dyDescent="0.25"/>
    <row r="2" spans="2:3" ht="23.25" x14ac:dyDescent="0.35">
      <c r="B2" s="535" t="s">
        <v>4112</v>
      </c>
      <c r="C2" s="535"/>
    </row>
    <row r="3" spans="2:3" x14ac:dyDescent="0.25">
      <c r="B3" s="35" t="s">
        <v>4103</v>
      </c>
      <c r="C3" s="162" t="s">
        <v>4238</v>
      </c>
    </row>
    <row r="4" spans="2:3" x14ac:dyDescent="0.25">
      <c r="B4" s="35" t="s">
        <v>4104</v>
      </c>
      <c r="C4" s="168" t="s">
        <v>4449</v>
      </c>
    </row>
    <row r="5" spans="2:3" x14ac:dyDescent="0.25">
      <c r="B5" s="35"/>
      <c r="C5" s="162" t="s">
        <v>4105</v>
      </c>
    </row>
    <row r="6" spans="2:3" x14ac:dyDescent="0.25">
      <c r="B6" s="35" t="s">
        <v>4106</v>
      </c>
      <c r="C6" s="168" t="s">
        <v>4239</v>
      </c>
    </row>
    <row r="7" spans="2:3" x14ac:dyDescent="0.25">
      <c r="B7" s="35"/>
      <c r="C7" s="168" t="s">
        <v>4107</v>
      </c>
    </row>
    <row r="8" spans="2:3" x14ac:dyDescent="0.25">
      <c r="B8" s="35" t="s">
        <v>4108</v>
      </c>
      <c r="C8" s="168" t="s">
        <v>4222</v>
      </c>
    </row>
    <row r="9" spans="2:3" x14ac:dyDescent="0.25">
      <c r="B9" s="35" t="s">
        <v>4109</v>
      </c>
      <c r="C9" s="168" t="s">
        <v>4129</v>
      </c>
    </row>
    <row r="10" spans="2:3" x14ac:dyDescent="0.25">
      <c r="B10" s="35"/>
    </row>
    <row r="11" spans="2:3" x14ac:dyDescent="0.25">
      <c r="B11" s="35" t="s">
        <v>4110</v>
      </c>
      <c r="C11" s="391" t="s">
        <v>4240</v>
      </c>
    </row>
    <row r="12" spans="2:3" x14ac:dyDescent="0.25">
      <c r="B12" s="35" t="s">
        <v>4111</v>
      </c>
      <c r="C12" s="168" t="s">
        <v>4241</v>
      </c>
    </row>
  </sheetData>
  <mergeCells count="1">
    <mergeCell ref="B2:C2"/>
  </mergeCells>
  <pageMargins left="0.511811024" right="0.511811024" top="0.78740157499999996" bottom="0.78740157499999996" header="0.31496062000000002" footer="0.31496062000000002"/>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92D050"/>
    <pageSetUpPr fitToPage="1"/>
  </sheetPr>
  <dimension ref="B1:I29"/>
  <sheetViews>
    <sheetView showGridLines="0" zoomScaleNormal="100" zoomScaleSheetLayoutView="100" workbookViewId="0">
      <selection activeCell="L17" sqref="L17"/>
    </sheetView>
  </sheetViews>
  <sheetFormatPr defaultRowHeight="15" x14ac:dyDescent="0.25"/>
  <cols>
    <col min="1" max="1" width="6.140625" style="10" customWidth="1"/>
    <col min="2" max="2" width="20.42578125" style="12" customWidth="1"/>
    <col min="3" max="3" width="53.42578125" style="11" customWidth="1"/>
    <col min="4" max="4" width="16.5703125" style="13" bestFit="1" customWidth="1"/>
    <col min="5" max="5" width="4.5703125" style="13" bestFit="1" customWidth="1"/>
    <col min="6" max="6" width="6.85546875" style="10" customWidth="1"/>
    <col min="7" max="7" width="6.85546875" style="10" bestFit="1" customWidth="1"/>
    <col min="8" max="8" width="17" style="10" customWidth="1"/>
    <col min="9" max="16384" width="9.140625" style="10"/>
  </cols>
  <sheetData>
    <row r="1" spans="2:9" ht="16.5" thickBot="1" x14ac:dyDescent="0.3">
      <c r="B1" s="542" t="s">
        <v>4041</v>
      </c>
      <c r="C1" s="543"/>
      <c r="D1" s="543"/>
      <c r="E1" s="543"/>
      <c r="F1" s="543"/>
      <c r="G1" s="543"/>
      <c r="H1" s="544"/>
    </row>
    <row r="2" spans="2:9" s="19" customFormat="1" ht="21" customHeight="1" thickBot="1" x14ac:dyDescent="0.3">
      <c r="B2" s="44" t="s">
        <v>161</v>
      </c>
      <c r="C2" s="545" t="s">
        <v>3</v>
      </c>
      <c r="D2" s="545"/>
      <c r="E2" s="15" t="s">
        <v>162</v>
      </c>
      <c r="F2" s="24"/>
      <c r="G2" s="4" t="s">
        <v>163</v>
      </c>
      <c r="H2" s="1">
        <v>2025</v>
      </c>
      <c r="I2" s="18"/>
    </row>
    <row r="3" spans="2:9" s="19" customFormat="1" ht="19.5" customHeight="1" thickBot="1" x14ac:dyDescent="0.3">
      <c r="B3" s="2" t="s">
        <v>153</v>
      </c>
      <c r="C3" s="546" t="s">
        <v>4244</v>
      </c>
      <c r="D3" s="546"/>
      <c r="E3" s="546"/>
      <c r="F3" s="546"/>
      <c r="G3" s="546"/>
      <c r="H3" s="547"/>
    </row>
    <row r="4" spans="2:9" s="19" customFormat="1" ht="15.75" thickBot="1" x14ac:dyDescent="0.3">
      <c r="B4" s="44" t="s">
        <v>174</v>
      </c>
      <c r="C4" s="548" t="s">
        <v>4033</v>
      </c>
      <c r="D4" s="548"/>
      <c r="E4" s="548"/>
      <c r="F4" s="549"/>
      <c r="G4" s="4" t="s">
        <v>178</v>
      </c>
      <c r="H4" s="139" t="s">
        <v>4034</v>
      </c>
    </row>
    <row r="5" spans="2:9" s="19" customFormat="1" ht="15.75" thickBot="1" x14ac:dyDescent="0.3">
      <c r="B5" s="44" t="s">
        <v>3771</v>
      </c>
      <c r="C5" s="33" t="s">
        <v>170</v>
      </c>
      <c r="D5" s="44" t="s">
        <v>3938</v>
      </c>
      <c r="E5" s="44"/>
      <c r="F5" s="44"/>
      <c r="G5" s="550"/>
      <c r="H5" s="551"/>
    </row>
    <row r="6" spans="2:9" s="21" customFormat="1" ht="15.75" thickBot="1" x14ac:dyDescent="0.3">
      <c r="B6" s="44" t="s">
        <v>155</v>
      </c>
      <c r="C6" s="16">
        <f>'Orçamento-base'!C6</f>
        <v>453906.90999999986</v>
      </c>
      <c r="D6" s="90"/>
      <c r="E6" s="9"/>
      <c r="F6" s="8"/>
      <c r="G6" s="9"/>
      <c r="H6" s="22"/>
      <c r="I6" s="20"/>
    </row>
    <row r="7" spans="2:9" s="21" customFormat="1" ht="15.75" thickBot="1" x14ac:dyDescent="0.3">
      <c r="B7" s="44" t="s">
        <v>172</v>
      </c>
      <c r="C7" s="16"/>
      <c r="D7" s="9"/>
      <c r="E7" s="9"/>
      <c r="F7" s="8"/>
      <c r="G7" s="9"/>
      <c r="H7" s="22"/>
      <c r="I7" s="20"/>
    </row>
    <row r="8" spans="2:9" s="21" customFormat="1" ht="15.75" thickBot="1" x14ac:dyDescent="0.3">
      <c r="B8" s="44" t="s">
        <v>3742</v>
      </c>
      <c r="C8" s="195">
        <f>COUNT('Orçamento-base'!B12:B39843)</f>
        <v>33</v>
      </c>
      <c r="D8" s="9"/>
      <c r="E8" s="9"/>
      <c r="F8" s="8"/>
      <c r="G8" s="9"/>
      <c r="H8" s="22"/>
      <c r="I8" s="20"/>
    </row>
    <row r="9" spans="2:9" s="21" customFormat="1" x14ac:dyDescent="0.25">
      <c r="B9" s="87" t="s">
        <v>3916</v>
      </c>
      <c r="C9" s="17"/>
      <c r="D9" s="9"/>
      <c r="E9" s="9"/>
      <c r="F9" s="8"/>
      <c r="G9" s="9"/>
      <c r="H9" s="22"/>
      <c r="I9" s="20"/>
    </row>
    <row r="10" spans="2:9" s="21" customFormat="1" x14ac:dyDescent="0.25">
      <c r="B10" s="7" t="s">
        <v>154</v>
      </c>
      <c r="C10" s="8"/>
      <c r="D10" s="86" t="s">
        <v>3744</v>
      </c>
      <c r="E10" s="9"/>
      <c r="F10" s="8"/>
      <c r="G10" s="9"/>
      <c r="H10" s="22"/>
      <c r="I10" s="20"/>
    </row>
    <row r="11" spans="2:9" ht="13.5" customHeight="1" x14ac:dyDescent="0.25">
      <c r="B11" s="539" t="s">
        <v>3745</v>
      </c>
      <c r="C11" s="540" t="s">
        <v>3746</v>
      </c>
      <c r="D11" s="88" t="s">
        <v>165</v>
      </c>
      <c r="E11" s="147"/>
      <c r="F11" s="148"/>
      <c r="G11" s="149"/>
      <c r="H11" s="88" t="s">
        <v>171</v>
      </c>
    </row>
    <row r="12" spans="2:9" x14ac:dyDescent="0.25">
      <c r="B12" s="539"/>
      <c r="C12" s="541"/>
      <c r="D12" s="23" t="s">
        <v>164</v>
      </c>
      <c r="E12" s="150"/>
      <c r="F12" s="151"/>
      <c r="G12" s="152"/>
      <c r="H12" s="23" t="s">
        <v>164</v>
      </c>
    </row>
    <row r="13" spans="2:9" ht="45.75" customHeight="1" x14ac:dyDescent="0.25">
      <c r="B13" s="91">
        <v>1</v>
      </c>
      <c r="C13" s="92" t="str">
        <f>C3</f>
        <v>Execução de Capeamento Asfáltico e Sinalização Viária da Rua Espírito Santo</v>
      </c>
      <c r="D13" s="93">
        <f>C6</f>
        <v>453906.90999999986</v>
      </c>
      <c r="E13" s="153"/>
      <c r="F13" s="154"/>
      <c r="G13" s="155"/>
      <c r="H13" s="93"/>
    </row>
    <row r="14" spans="2:9" ht="15.75" thickBot="1" x14ac:dyDescent="0.3"/>
    <row r="15" spans="2:9" ht="15.75" thickTop="1" x14ac:dyDescent="0.25">
      <c r="B15" s="69" t="s">
        <v>4036</v>
      </c>
      <c r="C15" s="71"/>
      <c r="D15" s="78" t="s">
        <v>4037</v>
      </c>
      <c r="E15" s="79"/>
      <c r="F15" s="80"/>
      <c r="G15" s="80"/>
      <c r="H15" s="81"/>
    </row>
    <row r="16" spans="2:9" ht="15.75" x14ac:dyDescent="0.25">
      <c r="B16" s="68"/>
      <c r="C16" s="72"/>
      <c r="D16" s="85" t="str">
        <f>Dados!C12</f>
        <v>DATA: 10 de outubro de 2025</v>
      </c>
      <c r="H16" s="82"/>
    </row>
    <row r="17" spans="2:8" x14ac:dyDescent="0.25">
      <c r="B17" s="68"/>
      <c r="C17" s="72"/>
      <c r="D17" s="74"/>
      <c r="H17" s="82"/>
    </row>
    <row r="18" spans="2:8" x14ac:dyDescent="0.25">
      <c r="B18" s="68"/>
      <c r="C18" s="286" t="s">
        <v>4242</v>
      </c>
      <c r="D18" s="74"/>
      <c r="H18" s="82"/>
    </row>
    <row r="19" spans="2:8" x14ac:dyDescent="0.25">
      <c r="B19" s="68"/>
      <c r="C19" s="287" t="s">
        <v>4243</v>
      </c>
      <c r="D19" s="74"/>
      <c r="H19" s="82"/>
    </row>
    <row r="20" spans="2:8" ht="15.75" thickBot="1" x14ac:dyDescent="0.3">
      <c r="B20" s="73"/>
      <c r="C20" s="392" t="str">
        <f>Dados!C11</f>
        <v>ART Nº 13128990</v>
      </c>
      <c r="D20" s="75"/>
      <c r="E20" s="76"/>
      <c r="F20" s="77"/>
      <c r="G20" s="77"/>
      <c r="H20" s="83"/>
    </row>
    <row r="21" spans="2:8" ht="15.75" thickTop="1" x14ac:dyDescent="0.25">
      <c r="B21" s="84" t="s">
        <v>4038</v>
      </c>
      <c r="C21" s="70"/>
      <c r="D21" s="79"/>
      <c r="E21" s="79"/>
      <c r="F21" s="80"/>
      <c r="G21" s="80"/>
      <c r="H21" s="81"/>
    </row>
    <row r="22" spans="2:8" x14ac:dyDescent="0.25">
      <c r="B22" s="166" t="str">
        <f>Dados!C3</f>
        <v>BDI Sem Desoneração: 22,07%</v>
      </c>
      <c r="H22" s="82"/>
    </row>
    <row r="23" spans="2:8" x14ac:dyDescent="0.25">
      <c r="B23" s="166" t="str">
        <f>Dados!C4</f>
        <v>BDI: 17,69 %, EXCLUSIVO PARA O INSUMO DE CBUQ (Conforme Art. 4º Portaria DNIT 1.078, de 11 de agosto de 2015);</v>
      </c>
      <c r="H23" s="82"/>
    </row>
    <row r="24" spans="2:8" x14ac:dyDescent="0.25">
      <c r="B24" s="166" t="str">
        <f>Dados!C5</f>
        <v>Preços básicos médios de mercado com Leis Sociais e BDI incluidos;</v>
      </c>
      <c r="H24" s="82"/>
    </row>
    <row r="25" spans="2:8" x14ac:dyDescent="0.25">
      <c r="B25" s="166" t="str">
        <f>Dados!C6</f>
        <v>Base de preços tabela do SINAPI Agosto/2025 e SICRO/DNIT Julho/2025 NÃO DESONERADOS;</v>
      </c>
      <c r="H25" s="82"/>
    </row>
    <row r="26" spans="2:8" x14ac:dyDescent="0.25">
      <c r="B26" s="166" t="str">
        <f>Dados!C7</f>
        <v>Distâncias médias de transporte (DMT) consideradas, em anexo; e</v>
      </c>
      <c r="H26" s="82"/>
    </row>
    <row r="27" spans="2:8" s="284" customFormat="1" ht="27" customHeight="1" x14ac:dyDescent="0.25">
      <c r="B27" s="536" t="str">
        <f>Dados!C8</f>
        <v>RR-2C - Base de preços ANP - PREÇO MÉDIO MENSAL PONDERADO PRATICADO PELOS DISTRIBUIDORES DE PRODUTOS ASFÁLTICOS (R$/KG),  acrescido 17% de ICMS - agosto/2025.</v>
      </c>
      <c r="C27" s="537"/>
      <c r="D27" s="537"/>
      <c r="E27" s="537"/>
      <c r="F27" s="537"/>
      <c r="G27" s="537"/>
      <c r="H27" s="538"/>
    </row>
    <row r="28" spans="2:8" ht="15.75" thickBot="1" x14ac:dyDescent="0.3">
      <c r="B28" s="167" t="str">
        <f>Dados!C9</f>
        <v>.</v>
      </c>
      <c r="C28" s="156"/>
      <c r="D28" s="76"/>
      <c r="E28" s="76"/>
      <c r="F28" s="77"/>
      <c r="G28" s="77"/>
      <c r="H28" s="83"/>
    </row>
    <row r="29" spans="2:8" ht="15.75" thickTop="1" x14ac:dyDescent="0.25">
      <c r="B29" s="14"/>
    </row>
  </sheetData>
  <mergeCells count="8">
    <mergeCell ref="B27:H27"/>
    <mergeCell ref="B11:B12"/>
    <mergeCell ref="C11:C12"/>
    <mergeCell ref="B1:H1"/>
    <mergeCell ref="C2:D2"/>
    <mergeCell ref="C3:H3"/>
    <mergeCell ref="C4:F4"/>
    <mergeCell ref="G5:H5"/>
  </mergeCells>
  <printOptions horizontalCentered="1"/>
  <pageMargins left="0.51181102362204722" right="0.51181102362204722" top="0.78740157480314965" bottom="0.78740157480314965" header="0.31496062992125984" footer="0.31496062992125984"/>
  <pageSetup paperSize="9" scale="73" fitToHeight="0" orientation="portrait" r:id="rId1"/>
  <ignoredErrors>
    <ignoredError sqref="B23:B28 D16" unlockedFormula="1"/>
  </ignoredErrors>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errorTitle="Modalidade Inválida" error="A modalidade informada é inválida. _x000a_Selecione a Modalidade na lista suspensa.">
          <x14:formula1>
            <xm:f>base!$K$2:$K$22</xm:f>
          </x14:formula1>
          <xm:sqref>C2:D2</xm:sqref>
        </x14:dataValidation>
        <x14:dataValidation type="list" allowBlank="1" showInputMessage="1" showErrorMessage="1" errorTitle="Tipo de Objeto Inválido" error="O tipo de objeto informado é inválido. _x000a_Selecione o Tipo de Objeto na lista suspensa.">
          <x14:formula1>
            <xm:f>base!$L$2:$L$10</xm:f>
          </x14:formula1>
          <xm:sqref>C5</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92D050"/>
    <pageSetUpPr fitToPage="1"/>
  </sheetPr>
  <dimension ref="A1:AD81"/>
  <sheetViews>
    <sheetView showGridLines="0" tabSelected="1" zoomScale="85" zoomScaleNormal="85" workbookViewId="0">
      <selection activeCell="J35" sqref="J35"/>
    </sheetView>
  </sheetViews>
  <sheetFormatPr defaultRowHeight="16.5" x14ac:dyDescent="0.3"/>
  <cols>
    <col min="1" max="1" width="11.42578125" style="98" customWidth="1"/>
    <col min="2" max="2" width="12.85546875" style="98" customWidth="1"/>
    <col min="3" max="3" width="11" style="102" customWidth="1"/>
    <col min="4" max="4" width="19.42578125" style="98" customWidth="1"/>
    <col min="5" max="5" width="10.85546875" style="98" customWidth="1"/>
    <col min="6" max="6" width="11" style="103" customWidth="1"/>
    <col min="7" max="7" width="53.5703125" style="104" customWidth="1"/>
    <col min="8" max="8" width="13.7109375" style="105" customWidth="1"/>
    <col min="9" max="9" width="9.7109375" style="106" customWidth="1"/>
    <col min="10" max="10" width="12.5703125" style="107" customWidth="1"/>
    <col min="11" max="11" width="21" style="104" customWidth="1"/>
    <col min="12" max="12" width="10.28515625" style="108" customWidth="1"/>
    <col min="13" max="13" width="12.7109375" style="109" customWidth="1"/>
    <col min="14" max="14" width="7.140625" style="110" customWidth="1"/>
    <col min="15" max="15" width="57.28515625" style="111" hidden="1" customWidth="1"/>
    <col min="16" max="16" width="10.85546875" style="111" hidden="1" customWidth="1"/>
    <col min="17" max="17" width="47.7109375" style="111" hidden="1" customWidth="1"/>
    <col min="18" max="18" width="26.85546875" style="98" customWidth="1"/>
    <col min="19" max="19" width="16.7109375" style="112" customWidth="1"/>
    <col min="20" max="20" width="21.42578125" style="112" customWidth="1"/>
    <col min="21" max="21" width="5.85546875" style="98" customWidth="1"/>
    <col min="22" max="22" width="22.140625" style="98" bestFit="1" customWidth="1"/>
    <col min="23" max="23" width="20" style="98" bestFit="1" customWidth="1"/>
    <col min="24" max="24" width="25.140625" style="10" customWidth="1"/>
    <col min="25" max="25" width="26.5703125" style="10" customWidth="1"/>
    <col min="26" max="26" width="5.5703125" style="98" customWidth="1"/>
    <col min="27" max="27" width="20" style="198" customWidth="1"/>
    <col min="28" max="28" width="9.85546875" style="98" customWidth="1"/>
    <col min="29" max="29" width="22" style="200" customWidth="1"/>
    <col min="30" max="30" width="9.5703125" style="98" bestFit="1" customWidth="1"/>
    <col min="31" max="16384" width="9.140625" style="98"/>
  </cols>
  <sheetData>
    <row r="1" spans="1:30" ht="17.25" thickBot="1" x14ac:dyDescent="0.35">
      <c r="A1" s="577" t="s">
        <v>4196</v>
      </c>
      <c r="B1" s="578"/>
      <c r="C1" s="578"/>
      <c r="D1" s="578"/>
      <c r="E1" s="578"/>
      <c r="F1" s="578"/>
      <c r="G1" s="578"/>
      <c r="H1" s="578"/>
      <c r="I1" s="578"/>
      <c r="J1" s="578"/>
      <c r="K1" s="579"/>
      <c r="S1" s="98"/>
      <c r="T1" s="98"/>
      <c r="X1" s="98"/>
      <c r="Y1" s="98"/>
    </row>
    <row r="2" spans="1:30" s="161" customFormat="1" ht="17.25" customHeight="1" thickBot="1" x14ac:dyDescent="0.35">
      <c r="A2" s="205" t="s">
        <v>0</v>
      </c>
      <c r="B2" s="206"/>
      <c r="C2" s="580" t="str">
        <f>Identificação!C2</f>
        <v>Concorrência</v>
      </c>
      <c r="D2" s="580"/>
      <c r="E2" s="580"/>
      <c r="F2" s="580"/>
      <c r="G2" s="580"/>
      <c r="H2" s="207" t="s">
        <v>151</v>
      </c>
      <c r="I2" s="208">
        <f>Identificação!F2</f>
        <v>0</v>
      </c>
      <c r="J2" s="207" t="s">
        <v>152</v>
      </c>
      <c r="K2" s="209">
        <f>Identificação!H2</f>
        <v>2025</v>
      </c>
      <c r="L2" s="210"/>
      <c r="M2" s="210"/>
      <c r="AA2" s="211"/>
      <c r="AC2" s="212"/>
    </row>
    <row r="3" spans="1:30" s="161" customFormat="1" ht="33.75" customHeight="1" thickBot="1" x14ac:dyDescent="0.35">
      <c r="A3" s="581" t="s">
        <v>153</v>
      </c>
      <c r="B3" s="582"/>
      <c r="C3" s="583" t="str">
        <f>Identificação!C3</f>
        <v>Execução de Capeamento Asfáltico e Sinalização Viária da Rua Espírito Santo</v>
      </c>
      <c r="D3" s="583"/>
      <c r="E3" s="583"/>
      <c r="F3" s="583"/>
      <c r="G3" s="583"/>
      <c r="H3" s="583"/>
      <c r="I3" s="583"/>
      <c r="J3" s="583"/>
      <c r="K3" s="584"/>
      <c r="L3" s="210"/>
      <c r="M3" s="210"/>
      <c r="AA3" s="211"/>
      <c r="AC3" s="212"/>
    </row>
    <row r="4" spans="1:30" s="161" customFormat="1" ht="17.25" thickBot="1" x14ac:dyDescent="0.35">
      <c r="A4" s="205" t="s">
        <v>175</v>
      </c>
      <c r="B4" s="206"/>
      <c r="C4" s="575" t="str">
        <f>Identificação!C4</f>
        <v>Prefeitura Municipal de Montenegro-RS</v>
      </c>
      <c r="D4" s="575"/>
      <c r="E4" s="575"/>
      <c r="F4" s="575"/>
      <c r="G4" s="575"/>
      <c r="H4" s="575"/>
      <c r="I4" s="575"/>
      <c r="J4" s="207" t="s">
        <v>173</v>
      </c>
      <c r="K4" s="213" t="str">
        <f>Identificação!H4</f>
        <v>90.895.905/0001-60</v>
      </c>
      <c r="L4" s="210"/>
      <c r="M4" s="210"/>
      <c r="AA4" s="211"/>
      <c r="AC4" s="212"/>
    </row>
    <row r="5" spans="1:30" s="161" customFormat="1" ht="17.25" thickBot="1" x14ac:dyDescent="0.35">
      <c r="A5" s="205" t="s">
        <v>169</v>
      </c>
      <c r="B5" s="206"/>
      <c r="C5" s="575" t="str">
        <f>Identificação!C5</f>
        <v>Obras e Serviços de Engenharia</v>
      </c>
      <c r="D5" s="575"/>
      <c r="E5" s="575"/>
      <c r="F5" s="575"/>
      <c r="G5" s="576"/>
      <c r="I5" s="214"/>
      <c r="J5" s="215"/>
      <c r="K5" s="216"/>
      <c r="L5" s="217"/>
      <c r="M5" s="210"/>
      <c r="S5" s="214"/>
      <c r="T5" s="214"/>
      <c r="AA5" s="211"/>
      <c r="AC5" s="212"/>
    </row>
    <row r="6" spans="1:30" s="161" customFormat="1" ht="17.25" thickBot="1" x14ac:dyDescent="0.35">
      <c r="A6" s="205" t="s">
        <v>3750</v>
      </c>
      <c r="B6" s="218"/>
      <c r="C6" s="585">
        <f>SUMIFS(K12:K39843,B12:B39843,"&gt;0",K12:K39843,"&lt;&gt;0")</f>
        <v>453906.90999999986</v>
      </c>
      <c r="D6" s="585"/>
      <c r="E6" s="585"/>
      <c r="F6" s="585"/>
      <c r="G6" s="586"/>
      <c r="I6" s="219"/>
      <c r="J6" s="219"/>
      <c r="K6" s="220"/>
      <c r="L6" s="210"/>
      <c r="M6" s="210"/>
      <c r="S6" s="219"/>
      <c r="T6" s="219"/>
      <c r="AA6" s="211"/>
      <c r="AC6" s="212"/>
    </row>
    <row r="7" spans="1:30" s="161" customFormat="1" ht="19.5" customHeight="1" x14ac:dyDescent="0.3">
      <c r="A7" s="221"/>
      <c r="B7" s="222"/>
      <c r="C7" s="222"/>
      <c r="G7" s="223"/>
      <c r="I7" s="219"/>
      <c r="J7" s="219"/>
      <c r="K7" s="220"/>
      <c r="L7" s="210"/>
      <c r="M7" s="210"/>
      <c r="S7" s="219"/>
      <c r="T7" s="219"/>
      <c r="AA7" s="211"/>
      <c r="AC7" s="212"/>
    </row>
    <row r="8" spans="1:30" s="226" customFormat="1" ht="24.75" customHeight="1" x14ac:dyDescent="0.3">
      <c r="A8" s="224"/>
      <c r="B8" s="224"/>
      <c r="C8" s="225"/>
      <c r="F8" s="227"/>
      <c r="H8" s="228"/>
      <c r="J8" s="229"/>
      <c r="K8" s="229"/>
      <c r="L8" s="230"/>
      <c r="M8" s="230"/>
      <c r="R8" s="161"/>
      <c r="V8" s="568" t="s">
        <v>4124</v>
      </c>
      <c r="W8" s="569"/>
      <c r="X8" s="566" t="s">
        <v>4122</v>
      </c>
      <c r="Y8" s="567"/>
      <c r="AA8" s="231"/>
      <c r="AC8" s="215"/>
    </row>
    <row r="9" spans="1:30" ht="18" customHeight="1" x14ac:dyDescent="0.3">
      <c r="A9" s="587" t="s">
        <v>3749</v>
      </c>
      <c r="B9" s="587" t="s">
        <v>3747</v>
      </c>
      <c r="C9" s="587" t="s">
        <v>3748</v>
      </c>
      <c r="D9" s="570" t="s">
        <v>3673</v>
      </c>
      <c r="E9" s="590" t="s">
        <v>168</v>
      </c>
      <c r="F9" s="592" t="s">
        <v>3672</v>
      </c>
      <c r="G9" s="570" t="s">
        <v>156</v>
      </c>
      <c r="H9" s="558" t="s">
        <v>165</v>
      </c>
      <c r="I9" s="559"/>
      <c r="J9" s="559"/>
      <c r="K9" s="559"/>
      <c r="L9" s="559"/>
      <c r="M9" s="560"/>
      <c r="N9" s="561" t="s">
        <v>176</v>
      </c>
      <c r="O9" s="562"/>
      <c r="P9" s="563" t="s">
        <v>177</v>
      </c>
      <c r="Q9" s="564"/>
      <c r="R9" s="557" t="s">
        <v>3674</v>
      </c>
      <c r="S9" s="557" t="s">
        <v>3955</v>
      </c>
      <c r="T9" s="557" t="s">
        <v>3954</v>
      </c>
      <c r="V9" s="557" t="s">
        <v>3955</v>
      </c>
      <c r="W9" s="557" t="s">
        <v>3954</v>
      </c>
      <c r="X9" s="571" t="s">
        <v>3955</v>
      </c>
      <c r="Y9" s="571" t="s">
        <v>3954</v>
      </c>
      <c r="AA9" s="565"/>
      <c r="AB9" s="565"/>
    </row>
    <row r="10" spans="1:30" ht="42.75" customHeight="1" x14ac:dyDescent="0.3">
      <c r="A10" s="588"/>
      <c r="B10" s="588"/>
      <c r="C10" s="588"/>
      <c r="D10" s="589"/>
      <c r="E10" s="591"/>
      <c r="F10" s="593"/>
      <c r="G10" s="589"/>
      <c r="H10" s="232" t="s">
        <v>157</v>
      </c>
      <c r="I10" s="233" t="s">
        <v>158</v>
      </c>
      <c r="J10" s="234" t="s">
        <v>159</v>
      </c>
      <c r="K10" s="234" t="s">
        <v>160</v>
      </c>
      <c r="L10" s="235" t="s">
        <v>166</v>
      </c>
      <c r="M10" s="235" t="s">
        <v>167</v>
      </c>
      <c r="N10" s="236" t="s">
        <v>3772</v>
      </c>
      <c r="O10" s="233" t="s">
        <v>184</v>
      </c>
      <c r="P10" s="236" t="s">
        <v>3772</v>
      </c>
      <c r="Q10" s="233" t="s">
        <v>184</v>
      </c>
      <c r="R10" s="557"/>
      <c r="S10" s="557"/>
      <c r="T10" s="557"/>
      <c r="V10" s="570"/>
      <c r="W10" s="570"/>
      <c r="X10" s="572"/>
      <c r="Y10" s="572"/>
      <c r="AA10" s="237" t="s">
        <v>4130</v>
      </c>
      <c r="AB10" s="238"/>
    </row>
    <row r="11" spans="1:30" customFormat="1" ht="15.75" x14ac:dyDescent="0.25">
      <c r="A11" s="552" t="s">
        <v>4266</v>
      </c>
      <c r="B11" s="553"/>
      <c r="C11" s="553"/>
      <c r="D11" s="553"/>
      <c r="E11" s="553"/>
      <c r="F11" s="553"/>
      <c r="G11" s="553"/>
      <c r="H11" s="553"/>
      <c r="I11" s="553"/>
      <c r="J11" s="553"/>
      <c r="K11" s="553"/>
      <c r="L11" s="553"/>
      <c r="M11" s="553"/>
      <c r="N11" s="553"/>
      <c r="O11" s="553"/>
      <c r="P11" s="553"/>
      <c r="Q11" s="553"/>
      <c r="R11" s="553"/>
      <c r="S11" s="553"/>
      <c r="T11" s="554"/>
    </row>
    <row r="12" spans="1:30" ht="49.5" x14ac:dyDescent="0.3">
      <c r="A12" s="94">
        <v>1</v>
      </c>
      <c r="B12" s="99">
        <f>IF(AND(G12&lt;&gt;"",H12&gt;0,I12&lt;&gt;"",J12&lt;&gt;0,K12&lt;&gt;0),COUNT($B$10:B10)+1,"")</f>
        <v>1</v>
      </c>
      <c r="C12" s="95" t="s">
        <v>4010</v>
      </c>
      <c r="D12" s="448" t="s">
        <v>3762</v>
      </c>
      <c r="E12" s="502" t="s">
        <v>4430</v>
      </c>
      <c r="F12" s="504">
        <v>45870</v>
      </c>
      <c r="G12" s="158" t="s">
        <v>4090</v>
      </c>
      <c r="H12" s="294">
        <f>TRUNC((AA12),2)</f>
        <v>2.88</v>
      </c>
      <c r="I12" s="297" t="s">
        <v>4039</v>
      </c>
      <c r="J12" s="100">
        <f>IFERROR(IF(S12+T12&lt;&gt;0,TRUNC(TRUNC(S12,4)+TRUNC(T12,4),4),""),"")</f>
        <v>564.35</v>
      </c>
      <c r="K12" s="100">
        <f>IFERROR(IF(H12*J12&lt;&gt;0,TRUNC(TRUNC(H12,4)*TRUNC(J12,4),2),""),"")</f>
        <v>1625.32</v>
      </c>
      <c r="L12" s="97">
        <f t="shared" ref="L12:L17" si="0">$Y$67</f>
        <v>0.22070000000000001</v>
      </c>
      <c r="M12" s="97">
        <v>1.1288</v>
      </c>
      <c r="N12" s="95"/>
      <c r="O12" s="101"/>
      <c r="P12" s="96"/>
      <c r="Q12" s="101"/>
      <c r="R12" s="96" t="s">
        <v>3686</v>
      </c>
      <c r="S12" s="292">
        <f>TRUNC((V12*L12)+V12,2)</f>
        <v>522.41</v>
      </c>
      <c r="T12" s="292">
        <f>TRUNC((W12*L12)+W12,2)</f>
        <v>41.94</v>
      </c>
      <c r="V12" s="506">
        <v>427.96</v>
      </c>
      <c r="W12" s="506">
        <v>34.36</v>
      </c>
      <c r="X12" s="239">
        <f>(H12*V12)</f>
        <v>1232.5247999999999</v>
      </c>
      <c r="Y12" s="240">
        <f t="shared" ref="Y12:Y17" si="1">(H12*W12)</f>
        <v>98.956800000000001</v>
      </c>
      <c r="AA12" s="241">
        <v>2.88</v>
      </c>
      <c r="AB12" s="190"/>
      <c r="AC12" s="199"/>
      <c r="AD12" s="293"/>
    </row>
    <row r="13" spans="1:30" ht="49.5" x14ac:dyDescent="0.3">
      <c r="A13" s="94">
        <v>1</v>
      </c>
      <c r="B13" s="99">
        <f>IF(AND(G13&lt;&gt;"",H13&gt;0,I13&lt;&gt;"",J13&lt;&gt;0,K13&lt;&gt;0),COUNT($B$12:B12)+1,"")</f>
        <v>2</v>
      </c>
      <c r="C13" s="95" t="s">
        <v>4270</v>
      </c>
      <c r="D13" s="448" t="s">
        <v>3762</v>
      </c>
      <c r="E13" s="502" t="s">
        <v>4431</v>
      </c>
      <c r="F13" s="504">
        <v>45870</v>
      </c>
      <c r="G13" s="158" t="s">
        <v>4091</v>
      </c>
      <c r="H13" s="294">
        <f t="shared" ref="H13:H23" si="2">TRUNC((AA13),2)</f>
        <v>2</v>
      </c>
      <c r="I13" s="297" t="s">
        <v>4049</v>
      </c>
      <c r="J13" s="100">
        <f t="shared" ref="J13:J17" si="3">IFERROR(IF(S13+T13&lt;&gt;0,TRUNC(TRUNC(S13,4)+TRUNC(T13,4),4),""),"")</f>
        <v>124.16</v>
      </c>
      <c r="K13" s="100">
        <f t="shared" ref="K13:K17" si="4">IFERROR(IF(H13*J13&lt;&gt;0,TRUNC(TRUNC(H13,4)*TRUNC(J13,4),2),""),"")</f>
        <v>248.32</v>
      </c>
      <c r="L13" s="97">
        <f t="shared" si="0"/>
        <v>0.22070000000000001</v>
      </c>
      <c r="M13" s="97">
        <v>1.1288</v>
      </c>
      <c r="N13" s="95"/>
      <c r="O13" s="101"/>
      <c r="P13" s="96"/>
      <c r="Q13" s="101"/>
      <c r="R13" s="96" t="s">
        <v>3686</v>
      </c>
      <c r="S13" s="292">
        <f t="shared" ref="S13:S17" si="5">TRUNC((V13*L13)+V13,2)</f>
        <v>84.96</v>
      </c>
      <c r="T13" s="292">
        <f t="shared" ref="T13:T17" si="6">TRUNC((W13*L13)+W13,2)</f>
        <v>39.200000000000003</v>
      </c>
      <c r="V13" s="506">
        <v>69.599999999999994</v>
      </c>
      <c r="W13" s="506">
        <v>32.119999999999997</v>
      </c>
      <c r="X13" s="239">
        <f t="shared" ref="X13:X17" si="7">(H13*V13)</f>
        <v>139.19999999999999</v>
      </c>
      <c r="Y13" s="240">
        <f t="shared" si="1"/>
        <v>64.239999999999995</v>
      </c>
      <c r="AA13" s="241">
        <v>2</v>
      </c>
      <c r="AB13" s="190"/>
      <c r="AC13" s="199"/>
      <c r="AD13" s="293"/>
    </row>
    <row r="14" spans="1:30" ht="50.25" customHeight="1" x14ac:dyDescent="0.3">
      <c r="A14" s="94">
        <v>1</v>
      </c>
      <c r="B14" s="99">
        <f>IF(AND(G14&lt;&gt;"",H14&gt;0,I14&lt;&gt;"",J14&lt;&gt;0,K14&lt;&gt;0),COUNT($B$12:B13)+1,"")</f>
        <v>3</v>
      </c>
      <c r="C14" s="95" t="s">
        <v>4271</v>
      </c>
      <c r="D14" s="448" t="s">
        <v>3766</v>
      </c>
      <c r="E14" s="502" t="s">
        <v>4432</v>
      </c>
      <c r="F14" s="504">
        <v>45839</v>
      </c>
      <c r="G14" s="158" t="s">
        <v>4194</v>
      </c>
      <c r="H14" s="294">
        <f t="shared" si="2"/>
        <v>600</v>
      </c>
      <c r="I14" s="297" t="s">
        <v>4050</v>
      </c>
      <c r="J14" s="100">
        <f t="shared" si="3"/>
        <v>1.01</v>
      </c>
      <c r="K14" s="100">
        <f t="shared" si="4"/>
        <v>606</v>
      </c>
      <c r="L14" s="97">
        <f t="shared" si="0"/>
        <v>0.22070000000000001</v>
      </c>
      <c r="M14" s="97">
        <v>1.1288</v>
      </c>
      <c r="N14" s="95"/>
      <c r="O14" s="101"/>
      <c r="P14" s="96"/>
      <c r="Q14" s="101"/>
      <c r="R14" s="96" t="s">
        <v>3685</v>
      </c>
      <c r="S14" s="292">
        <f t="shared" si="5"/>
        <v>0.95</v>
      </c>
      <c r="T14" s="292">
        <f t="shared" si="6"/>
        <v>0.06</v>
      </c>
      <c r="V14" s="506">
        <v>0.78</v>
      </c>
      <c r="W14" s="506">
        <v>0.05</v>
      </c>
      <c r="X14" s="239">
        <f t="shared" si="7"/>
        <v>468</v>
      </c>
      <c r="Y14" s="240">
        <f t="shared" si="1"/>
        <v>30</v>
      </c>
      <c r="AA14" s="241">
        <v>600</v>
      </c>
      <c r="AB14" s="190"/>
      <c r="AC14" s="199"/>
      <c r="AD14" s="293"/>
    </row>
    <row r="15" spans="1:30" ht="67.5" customHeight="1" x14ac:dyDescent="0.3">
      <c r="A15" s="94">
        <v>1</v>
      </c>
      <c r="B15" s="99">
        <f>IF(AND(G15&lt;&gt;"",H15&gt;0,I15&lt;&gt;"",J15&lt;&gt;0,K15&lt;&gt;0),COUNT($B$12:B14)+1,"")</f>
        <v>4</v>
      </c>
      <c r="C15" s="95" t="s">
        <v>4272</v>
      </c>
      <c r="D15" s="448" t="s">
        <v>3766</v>
      </c>
      <c r="E15" s="502" t="s">
        <v>4433</v>
      </c>
      <c r="F15" s="504">
        <v>45839</v>
      </c>
      <c r="G15" s="158" t="s">
        <v>4195</v>
      </c>
      <c r="H15" s="294">
        <f t="shared" si="2"/>
        <v>120</v>
      </c>
      <c r="I15" s="297" t="s">
        <v>4050</v>
      </c>
      <c r="J15" s="100">
        <f t="shared" si="3"/>
        <v>4.9800000000000004</v>
      </c>
      <c r="K15" s="100">
        <f t="shared" si="4"/>
        <v>597.6</v>
      </c>
      <c r="L15" s="97">
        <f t="shared" si="0"/>
        <v>0.22070000000000001</v>
      </c>
      <c r="M15" s="97">
        <v>1.1288</v>
      </c>
      <c r="N15" s="95"/>
      <c r="O15" s="101"/>
      <c r="P15" s="96"/>
      <c r="Q15" s="101"/>
      <c r="R15" s="96" t="s">
        <v>3685</v>
      </c>
      <c r="S15" s="292">
        <f t="shared" si="5"/>
        <v>3.73</v>
      </c>
      <c r="T15" s="292">
        <f t="shared" si="6"/>
        <v>1.25</v>
      </c>
      <c r="V15" s="506">
        <v>3.06</v>
      </c>
      <c r="W15" s="506">
        <v>1.03</v>
      </c>
      <c r="X15" s="239">
        <f t="shared" si="7"/>
        <v>367.2</v>
      </c>
      <c r="Y15" s="240">
        <f t="shared" si="1"/>
        <v>123.60000000000001</v>
      </c>
      <c r="AA15" s="241">
        <v>120</v>
      </c>
      <c r="AB15" s="190"/>
      <c r="AC15" s="199"/>
      <c r="AD15" s="293"/>
    </row>
    <row r="16" spans="1:30" ht="38.25" customHeight="1" x14ac:dyDescent="0.3">
      <c r="A16" s="94">
        <v>1</v>
      </c>
      <c r="B16" s="99">
        <f>IF(AND(G16&lt;&gt;"",H16&gt;0,I16&lt;&gt;"",J16&lt;&gt;0,K16&lt;&gt;0),COUNT($B$12:B15)+1,"")</f>
        <v>5</v>
      </c>
      <c r="C16" s="95" t="s">
        <v>4273</v>
      </c>
      <c r="D16" s="450" t="s">
        <v>3785</v>
      </c>
      <c r="E16" s="502" t="s">
        <v>4059</v>
      </c>
      <c r="F16" s="504">
        <v>45839</v>
      </c>
      <c r="G16" s="158" t="s">
        <v>4061</v>
      </c>
      <c r="H16" s="294">
        <f t="shared" si="2"/>
        <v>1</v>
      </c>
      <c r="I16" s="297" t="s">
        <v>4049</v>
      </c>
      <c r="J16" s="100">
        <f t="shared" si="3"/>
        <v>5414.21</v>
      </c>
      <c r="K16" s="100">
        <f t="shared" si="4"/>
        <v>5414.21</v>
      </c>
      <c r="L16" s="97">
        <f t="shared" si="0"/>
        <v>0.22070000000000001</v>
      </c>
      <c r="M16" s="97">
        <v>1.1288</v>
      </c>
      <c r="N16" s="95"/>
      <c r="O16" s="101"/>
      <c r="P16" s="96"/>
      <c r="Q16" s="101"/>
      <c r="R16" s="96" t="s">
        <v>3687</v>
      </c>
      <c r="S16" s="292">
        <f t="shared" si="5"/>
        <v>5414.21</v>
      </c>
      <c r="T16" s="292">
        <f t="shared" si="6"/>
        <v>0</v>
      </c>
      <c r="V16" s="506">
        <v>4435.34</v>
      </c>
      <c r="W16" s="506">
        <v>0</v>
      </c>
      <c r="X16" s="239">
        <f>(H16*V16)</f>
        <v>4435.34</v>
      </c>
      <c r="Y16" s="240">
        <f t="shared" si="1"/>
        <v>0</v>
      </c>
      <c r="AA16" s="241">
        <v>1</v>
      </c>
      <c r="AB16" s="190"/>
      <c r="AC16" s="199"/>
      <c r="AD16" s="293"/>
    </row>
    <row r="17" spans="1:30" ht="37.5" customHeight="1" x14ac:dyDescent="0.3">
      <c r="A17" s="94">
        <v>1</v>
      </c>
      <c r="B17" s="99">
        <f>IF(AND(G17&lt;&gt;"",H17&gt;0,I17&lt;&gt;"",J17&lt;&gt;0,K17&lt;&gt;0),COUNT($B$12:B16)+1,"")</f>
        <v>6</v>
      </c>
      <c r="C17" s="95" t="s">
        <v>4274</v>
      </c>
      <c r="D17" s="448" t="s">
        <v>3762</v>
      </c>
      <c r="E17" s="502" t="s">
        <v>4434</v>
      </c>
      <c r="F17" s="504">
        <v>45870</v>
      </c>
      <c r="G17" s="158" t="s">
        <v>4186</v>
      </c>
      <c r="H17" s="294">
        <f t="shared" si="2"/>
        <v>16</v>
      </c>
      <c r="I17" s="297" t="s">
        <v>4013</v>
      </c>
      <c r="J17" s="100">
        <f t="shared" si="3"/>
        <v>157.41</v>
      </c>
      <c r="K17" s="100">
        <f t="shared" si="4"/>
        <v>2518.56</v>
      </c>
      <c r="L17" s="97">
        <f t="shared" si="0"/>
        <v>0.22070000000000001</v>
      </c>
      <c r="M17" s="97">
        <v>1.1288</v>
      </c>
      <c r="N17" s="95"/>
      <c r="O17" s="101"/>
      <c r="P17" s="96"/>
      <c r="Q17" s="157"/>
      <c r="R17" s="96" t="s">
        <v>3686</v>
      </c>
      <c r="S17" s="292">
        <f t="shared" si="5"/>
        <v>2.79</v>
      </c>
      <c r="T17" s="292">
        <f t="shared" si="6"/>
        <v>154.62</v>
      </c>
      <c r="V17" s="506">
        <v>2.29</v>
      </c>
      <c r="W17" s="506">
        <v>126.67</v>
      </c>
      <c r="X17" s="239">
        <f t="shared" si="7"/>
        <v>36.64</v>
      </c>
      <c r="Y17" s="240">
        <f t="shared" si="1"/>
        <v>2026.72</v>
      </c>
      <c r="AA17" s="241">
        <v>16</v>
      </c>
      <c r="AB17" s="190"/>
      <c r="AC17" s="199"/>
      <c r="AD17" s="293"/>
    </row>
    <row r="18" spans="1:30" ht="18" x14ac:dyDescent="0.3">
      <c r="A18" s="552" t="s">
        <v>4267</v>
      </c>
      <c r="B18" s="553"/>
      <c r="C18" s="553"/>
      <c r="D18" s="553"/>
      <c r="E18" s="553"/>
      <c r="F18" s="553"/>
      <c r="G18" s="553"/>
      <c r="H18" s="553"/>
      <c r="I18" s="553"/>
      <c r="J18" s="553"/>
      <c r="K18" s="553"/>
      <c r="L18" s="553"/>
      <c r="M18" s="553"/>
      <c r="N18" s="553"/>
      <c r="O18" s="553"/>
      <c r="P18" s="553"/>
      <c r="Q18" s="553"/>
      <c r="R18" s="553"/>
      <c r="S18" s="553"/>
      <c r="T18" s="554"/>
      <c r="V18" s="242"/>
      <c r="W18" s="242"/>
      <c r="X18" s="242"/>
      <c r="Y18" s="242"/>
      <c r="Z18" s="242"/>
      <c r="AA18" s="242"/>
      <c r="AB18" s="190"/>
      <c r="AC18" s="204"/>
      <c r="AD18" s="293"/>
    </row>
    <row r="19" spans="1:30" ht="66" x14ac:dyDescent="0.3">
      <c r="A19" s="94">
        <v>1</v>
      </c>
      <c r="B19" s="99">
        <f>IF(AND(G19&lt;&gt;"",H19&gt;0,I19&lt;&gt;"",J19&lt;&gt;0,K19&lt;&gt;0),COUNT($B$10:B18)+1,"")</f>
        <v>7</v>
      </c>
      <c r="C19" s="95" t="s">
        <v>4275</v>
      </c>
      <c r="D19" s="95" t="s">
        <v>3762</v>
      </c>
      <c r="E19" s="507" t="s">
        <v>4435</v>
      </c>
      <c r="F19" s="504">
        <v>45870</v>
      </c>
      <c r="G19" s="505" t="s">
        <v>4187</v>
      </c>
      <c r="H19" s="294">
        <f t="shared" si="2"/>
        <v>8</v>
      </c>
      <c r="I19" s="503" t="s">
        <v>3689</v>
      </c>
      <c r="J19" s="100">
        <f>IFERROR(IF(S19+T19&lt;&gt;0,TRUNC(TRUNC(S19,4)+TRUNC(T19,4),4),""),"")</f>
        <v>62.1</v>
      </c>
      <c r="K19" s="100">
        <f t="shared" ref="K19:K23" si="8">IFERROR(IF(H19*J19&lt;&gt;0,TRUNC(TRUNC(H19,4)*TRUNC(J19,4),2),""),"")</f>
        <v>496.8</v>
      </c>
      <c r="L19" s="97">
        <f>$Y$67</f>
        <v>0.22070000000000001</v>
      </c>
      <c r="M19" s="97">
        <v>1.1288</v>
      </c>
      <c r="N19" s="95"/>
      <c r="O19" s="101"/>
      <c r="P19" s="96"/>
      <c r="Q19" s="101"/>
      <c r="R19" s="96" t="s">
        <v>3686</v>
      </c>
      <c r="S19" s="292">
        <f>TRUNC((V19*L19)+V19,2)</f>
        <v>50.09</v>
      </c>
      <c r="T19" s="292">
        <f>TRUNC((W19*L19)+W19,2)</f>
        <v>12.01</v>
      </c>
      <c r="V19" s="506">
        <v>41.04</v>
      </c>
      <c r="W19" s="506">
        <v>9.84</v>
      </c>
      <c r="X19" s="239">
        <f t="shared" ref="X19:X22" si="9">(H19*V19)</f>
        <v>328.32</v>
      </c>
      <c r="Y19" s="240">
        <f t="shared" ref="Y19:Y23" si="10">(H19*W19)</f>
        <v>78.72</v>
      </c>
      <c r="AA19" s="241">
        <v>8</v>
      </c>
      <c r="AB19" s="190"/>
      <c r="AC19" s="204"/>
      <c r="AD19" s="293"/>
    </row>
    <row r="20" spans="1:30" ht="33" x14ac:dyDescent="0.3">
      <c r="A20" s="94">
        <v>1</v>
      </c>
      <c r="B20" s="99">
        <f>IF(AND(G20&lt;&gt;"",H20&gt;0,I20&lt;&gt;"",J20&lt;&gt;0,K20&lt;&gt;0),COUNT($B$10:B19)+1,"")</f>
        <v>8</v>
      </c>
      <c r="C20" s="95" t="s">
        <v>4192</v>
      </c>
      <c r="D20" s="95" t="s">
        <v>4070</v>
      </c>
      <c r="E20" s="507" t="s">
        <v>4436</v>
      </c>
      <c r="F20" s="504">
        <v>45839</v>
      </c>
      <c r="G20" s="505" t="s">
        <v>4370</v>
      </c>
      <c r="H20" s="294">
        <f t="shared" si="2"/>
        <v>21.93</v>
      </c>
      <c r="I20" s="297" t="s">
        <v>4095</v>
      </c>
      <c r="J20" s="100">
        <f t="shared" ref="J20:J23" si="11">IFERROR(IF(S20+T20&lt;&gt;0,TRUNC(TRUNC(S20,4)+TRUNC(T20,4),4),""),"")</f>
        <v>1.63</v>
      </c>
      <c r="K20" s="100">
        <f t="shared" si="8"/>
        <v>35.74</v>
      </c>
      <c r="L20" s="97">
        <f>$Y$67</f>
        <v>0.22070000000000001</v>
      </c>
      <c r="M20" s="97">
        <v>1.1288</v>
      </c>
      <c r="N20" s="95"/>
      <c r="O20" s="101"/>
      <c r="P20" s="96"/>
      <c r="Q20" s="101"/>
      <c r="R20" s="96" t="s">
        <v>3685</v>
      </c>
      <c r="S20" s="292">
        <f t="shared" ref="S20:S23" si="12">TRUNC((V20*L20)+V20,2)</f>
        <v>1.63</v>
      </c>
      <c r="T20" s="292">
        <f t="shared" ref="T20:T23" si="13">TRUNC((W20*L20)+W20,2)</f>
        <v>0</v>
      </c>
      <c r="V20" s="493">
        <v>1.34</v>
      </c>
      <c r="W20" s="493">
        <v>0</v>
      </c>
      <c r="X20" s="239">
        <f t="shared" si="9"/>
        <v>29.386200000000002</v>
      </c>
      <c r="Y20" s="240">
        <f t="shared" si="10"/>
        <v>0</v>
      </c>
      <c r="AA20" s="241">
        <v>21.9328</v>
      </c>
      <c r="AB20" s="190"/>
      <c r="AC20" s="199"/>
      <c r="AD20" s="293"/>
    </row>
    <row r="21" spans="1:30" ht="49.5" x14ac:dyDescent="0.3">
      <c r="A21" s="94">
        <v>1</v>
      </c>
      <c r="B21" s="99">
        <f>IF(AND(G21&lt;&gt;"",H21&gt;0,I21&lt;&gt;"",J21&lt;&gt;0,K21&lt;&gt;0),COUNT($B$10:B20)+1,"")</f>
        <v>9</v>
      </c>
      <c r="C21" s="95" t="s">
        <v>4224</v>
      </c>
      <c r="D21" s="95" t="s">
        <v>3762</v>
      </c>
      <c r="E21" s="507" t="s">
        <v>4437</v>
      </c>
      <c r="F21" s="504">
        <v>45870</v>
      </c>
      <c r="G21" s="505" t="s">
        <v>4374</v>
      </c>
      <c r="H21" s="294">
        <f t="shared" si="2"/>
        <v>4.5</v>
      </c>
      <c r="I21" s="297" t="s">
        <v>4086</v>
      </c>
      <c r="J21" s="100">
        <f t="shared" si="11"/>
        <v>161.85</v>
      </c>
      <c r="K21" s="100">
        <f t="shared" si="8"/>
        <v>728.32</v>
      </c>
      <c r="L21" s="97">
        <f>$Y$67</f>
        <v>0.22070000000000001</v>
      </c>
      <c r="M21" s="97">
        <v>1.1288</v>
      </c>
      <c r="N21" s="95"/>
      <c r="O21" s="101"/>
      <c r="P21" s="96"/>
      <c r="Q21" s="101"/>
      <c r="R21" s="96" t="s">
        <v>3686</v>
      </c>
      <c r="S21" s="292">
        <f t="shared" si="12"/>
        <v>73.13</v>
      </c>
      <c r="T21" s="292">
        <f t="shared" si="13"/>
        <v>88.72</v>
      </c>
      <c r="V21" s="493">
        <v>59.91</v>
      </c>
      <c r="W21" s="493">
        <v>72.680000000000007</v>
      </c>
      <c r="X21" s="239">
        <f t="shared" si="9"/>
        <v>269.59499999999997</v>
      </c>
      <c r="Y21" s="240">
        <f t="shared" si="10"/>
        <v>327.06000000000006</v>
      </c>
      <c r="AA21" s="241">
        <v>4.5</v>
      </c>
      <c r="AB21" s="190"/>
      <c r="AC21" s="204"/>
      <c r="AD21" s="293"/>
    </row>
    <row r="22" spans="1:30" ht="49.5" x14ac:dyDescent="0.3">
      <c r="A22" s="94">
        <v>1</v>
      </c>
      <c r="B22" s="99">
        <f>IF(AND(G22&lt;&gt;"",H22&gt;0,I22&lt;&gt;"",J22&lt;&gt;0,K22&lt;&gt;0),COUNT($B$10:B21)+1,"")</f>
        <v>10</v>
      </c>
      <c r="C22" s="95" t="s">
        <v>4276</v>
      </c>
      <c r="D22" s="95" t="s">
        <v>4070</v>
      </c>
      <c r="E22" s="507" t="s">
        <v>4438</v>
      </c>
      <c r="F22" s="504">
        <v>45839</v>
      </c>
      <c r="G22" s="505" t="s">
        <v>4378</v>
      </c>
      <c r="H22" s="294">
        <f t="shared" si="2"/>
        <v>11.25</v>
      </c>
      <c r="I22" s="297" t="s">
        <v>3694</v>
      </c>
      <c r="J22" s="100">
        <f t="shared" si="11"/>
        <v>3.63</v>
      </c>
      <c r="K22" s="100">
        <f t="shared" si="8"/>
        <v>40.83</v>
      </c>
      <c r="L22" s="97">
        <f>$Y$67</f>
        <v>0.22070000000000001</v>
      </c>
      <c r="M22" s="97">
        <v>1.1288</v>
      </c>
      <c r="N22" s="95"/>
      <c r="O22" s="101"/>
      <c r="P22" s="96"/>
      <c r="Q22" s="101"/>
      <c r="R22" s="96" t="s">
        <v>3685</v>
      </c>
      <c r="S22" s="292">
        <f t="shared" si="12"/>
        <v>3.63</v>
      </c>
      <c r="T22" s="292">
        <f t="shared" si="13"/>
        <v>0</v>
      </c>
      <c r="V22" s="493">
        <v>2.98</v>
      </c>
      <c r="W22" s="493">
        <v>0</v>
      </c>
      <c r="X22" s="239">
        <f t="shared" si="9"/>
        <v>33.524999999999999</v>
      </c>
      <c r="Y22" s="240">
        <f t="shared" si="10"/>
        <v>0</v>
      </c>
      <c r="AA22" s="241">
        <v>11.25</v>
      </c>
      <c r="AB22" s="190"/>
      <c r="AC22" s="204"/>
      <c r="AD22" s="293"/>
    </row>
    <row r="23" spans="1:30" ht="49.5" x14ac:dyDescent="0.3">
      <c r="A23" s="94">
        <v>1</v>
      </c>
      <c r="B23" s="99">
        <f>IF(AND(G23&lt;&gt;"",H23&gt;0,I23&lt;&gt;"",J23&lt;&gt;0,K23&lt;&gt;0),COUNT($B$10:B22)+1,"")</f>
        <v>11</v>
      </c>
      <c r="C23" s="95" t="s">
        <v>4277</v>
      </c>
      <c r="D23" s="95" t="s">
        <v>3762</v>
      </c>
      <c r="E23" s="507" t="s">
        <v>4439</v>
      </c>
      <c r="F23" s="504">
        <v>45870</v>
      </c>
      <c r="G23" s="505" t="s">
        <v>4382</v>
      </c>
      <c r="H23" s="294">
        <f t="shared" si="2"/>
        <v>38.47</v>
      </c>
      <c r="I23" s="297" t="s">
        <v>3751</v>
      </c>
      <c r="J23" s="100">
        <f t="shared" si="11"/>
        <v>3.84</v>
      </c>
      <c r="K23" s="100">
        <f t="shared" si="8"/>
        <v>147.72</v>
      </c>
      <c r="L23" s="97">
        <f>$Y$67</f>
        <v>0.22070000000000001</v>
      </c>
      <c r="M23" s="97">
        <v>1.1288</v>
      </c>
      <c r="N23" s="95"/>
      <c r="O23" s="101"/>
      <c r="P23" s="96"/>
      <c r="Q23" s="101"/>
      <c r="R23" s="96" t="s">
        <v>3686</v>
      </c>
      <c r="S23" s="292">
        <f t="shared" si="12"/>
        <v>3.27</v>
      </c>
      <c r="T23" s="292">
        <f t="shared" si="13"/>
        <v>0.56999999999999995</v>
      </c>
      <c r="V23" s="493">
        <v>2.68</v>
      </c>
      <c r="W23" s="493">
        <v>0.47</v>
      </c>
      <c r="X23" s="239">
        <f>(H23*V23)</f>
        <v>103.09960000000001</v>
      </c>
      <c r="Y23" s="240">
        <f t="shared" si="10"/>
        <v>18.0809</v>
      </c>
      <c r="AA23" s="241">
        <v>38.475000000000001</v>
      </c>
      <c r="AB23" s="190"/>
      <c r="AC23" s="204"/>
      <c r="AD23" s="293"/>
    </row>
    <row r="24" spans="1:30" ht="18" x14ac:dyDescent="0.3">
      <c r="A24" s="552" t="s">
        <v>4268</v>
      </c>
      <c r="B24" s="555"/>
      <c r="C24" s="553"/>
      <c r="D24" s="553"/>
      <c r="E24" s="553"/>
      <c r="F24" s="553"/>
      <c r="G24" s="553"/>
      <c r="H24" s="553"/>
      <c r="I24" s="553"/>
      <c r="J24" s="555"/>
      <c r="K24" s="555"/>
      <c r="L24" s="555"/>
      <c r="M24" s="555"/>
      <c r="N24" s="555"/>
      <c r="O24" s="555"/>
      <c r="P24" s="555"/>
      <c r="Q24" s="555"/>
      <c r="R24" s="555"/>
      <c r="S24" s="555"/>
      <c r="T24" s="556"/>
      <c r="V24" s="242"/>
      <c r="W24" s="242"/>
      <c r="X24" s="239"/>
      <c r="Y24" s="240"/>
      <c r="AA24" s="201"/>
      <c r="AB24" s="190"/>
      <c r="AC24" s="204"/>
      <c r="AD24" s="293"/>
    </row>
    <row r="25" spans="1:30" ht="28.5" x14ac:dyDescent="0.3">
      <c r="A25" s="94">
        <v>1</v>
      </c>
      <c r="B25" s="99">
        <f>IF(AND(G25&lt;&gt;"",H25&gt;0,I25&lt;&gt;"",J25&lt;&gt;0,K25&lt;&gt;0),COUNT($B$10:B24)+1,"")</f>
        <v>12</v>
      </c>
      <c r="C25" s="449" t="s">
        <v>4278</v>
      </c>
      <c r="D25" s="450" t="s">
        <v>3785</v>
      </c>
      <c r="E25" s="295" t="s">
        <v>4074</v>
      </c>
      <c r="F25" s="504">
        <v>45870</v>
      </c>
      <c r="G25" s="508" t="s">
        <v>4052</v>
      </c>
      <c r="H25" s="294">
        <f t="shared" ref="H25:H35" si="14">TRUNC((AA25),2)</f>
        <v>52.5</v>
      </c>
      <c r="I25" s="297" t="s">
        <v>4039</v>
      </c>
      <c r="J25" s="100">
        <f t="shared" ref="J25:J36" si="15">IFERROR(IF(S25+T25&lt;&gt;0,TRUNC(TRUNC(S25,4)+TRUNC(T25,4),4),""),"")</f>
        <v>2.65</v>
      </c>
      <c r="K25" s="100">
        <f t="shared" ref="K25:K36" si="16">IFERROR(IF(H25*J25&lt;&gt;0,TRUNC(TRUNC(H25,4)*TRUNC(J25,4),2),""),"")</f>
        <v>139.12</v>
      </c>
      <c r="L25" s="97">
        <f>$Y$67</f>
        <v>0.22070000000000001</v>
      </c>
      <c r="M25" s="97">
        <v>1.1288</v>
      </c>
      <c r="N25" s="95"/>
      <c r="O25" s="101"/>
      <c r="P25" s="96"/>
      <c r="Q25" s="101"/>
      <c r="R25" s="96" t="s">
        <v>3686</v>
      </c>
      <c r="S25" s="292">
        <f>TRUNC((V25*L25)+V25,2)</f>
        <v>0.64</v>
      </c>
      <c r="T25" s="292">
        <f>TRUNC((W25*L25)+W25,2)</f>
        <v>2.0099999999999998</v>
      </c>
      <c r="V25" s="493">
        <v>0.53</v>
      </c>
      <c r="W25" s="493">
        <v>1.65</v>
      </c>
      <c r="X25" s="239">
        <f t="shared" ref="X25:X28" si="17">(H25*V25)</f>
        <v>27.825000000000003</v>
      </c>
      <c r="Y25" s="240">
        <f t="shared" ref="Y25:Y36" si="18">(H25*W25)</f>
        <v>86.625</v>
      </c>
      <c r="AA25" s="241">
        <v>52.5</v>
      </c>
      <c r="AB25" s="190"/>
      <c r="AC25" s="204"/>
      <c r="AD25" s="293"/>
    </row>
    <row r="26" spans="1:30" ht="28.5" x14ac:dyDescent="0.3">
      <c r="A26" s="94">
        <v>1</v>
      </c>
      <c r="B26" s="99">
        <f>IF(AND(G26&lt;&gt;"",H26&gt;0,I26&lt;&gt;"",J26&lt;&gt;0,K26&lt;&gt;0),COUNT($B$10:B25)+1,"")</f>
        <v>13</v>
      </c>
      <c r="C26" s="95" t="s">
        <v>4235</v>
      </c>
      <c r="D26" s="450" t="s">
        <v>3785</v>
      </c>
      <c r="E26" s="295" t="s">
        <v>4077</v>
      </c>
      <c r="F26" s="504">
        <v>45870</v>
      </c>
      <c r="G26" s="508" t="s">
        <v>4078</v>
      </c>
      <c r="H26" s="294">
        <f t="shared" si="14"/>
        <v>2806.75</v>
      </c>
      <c r="I26" s="297" t="s">
        <v>4039</v>
      </c>
      <c r="J26" s="100">
        <f t="shared" si="15"/>
        <v>1.48</v>
      </c>
      <c r="K26" s="100">
        <f t="shared" si="16"/>
        <v>4153.99</v>
      </c>
      <c r="L26" s="97">
        <f>$Y$67</f>
        <v>0.22070000000000001</v>
      </c>
      <c r="M26" s="97">
        <v>1.1288</v>
      </c>
      <c r="N26" s="95"/>
      <c r="O26" s="101"/>
      <c r="P26" s="96"/>
      <c r="Q26" s="101"/>
      <c r="R26" s="96" t="s">
        <v>3686</v>
      </c>
      <c r="S26" s="292">
        <f t="shared" ref="S26:S36" si="19">TRUNC((V26*L26)+V26,2)</f>
        <v>1.03</v>
      </c>
      <c r="T26" s="292">
        <f t="shared" ref="T26:T36" si="20">TRUNC((W26*L26)+W26,2)</f>
        <v>0.45</v>
      </c>
      <c r="V26" s="493">
        <v>0.85</v>
      </c>
      <c r="W26" s="493">
        <v>0.37</v>
      </c>
      <c r="X26" s="239">
        <f t="shared" si="17"/>
        <v>2385.7374999999997</v>
      </c>
      <c r="Y26" s="240">
        <f t="shared" si="18"/>
        <v>1038.4974999999999</v>
      </c>
      <c r="AA26" s="241">
        <v>2806.75</v>
      </c>
      <c r="AB26" s="190"/>
      <c r="AC26" s="199"/>
      <c r="AD26" s="293"/>
    </row>
    <row r="27" spans="1:30" ht="28.5" x14ac:dyDescent="0.3">
      <c r="A27" s="94">
        <v>1</v>
      </c>
      <c r="B27" s="99">
        <f>IF(AND(G27&lt;&gt;"",H27&gt;0,I27&lt;&gt;"",J27&lt;&gt;0,K27&lt;&gt;0),COUNT($B$10:B26)+1,"")</f>
        <v>14</v>
      </c>
      <c r="C27" s="95" t="s">
        <v>4279</v>
      </c>
      <c r="D27" s="448" t="s">
        <v>3785</v>
      </c>
      <c r="E27" s="295" t="s">
        <v>4348</v>
      </c>
      <c r="F27" s="504">
        <v>45870</v>
      </c>
      <c r="G27" s="508" t="s">
        <v>4084</v>
      </c>
      <c r="H27" s="294">
        <f t="shared" si="14"/>
        <v>2419.9699999999998</v>
      </c>
      <c r="I27" s="297" t="s">
        <v>4039</v>
      </c>
      <c r="J27" s="100">
        <f t="shared" si="15"/>
        <v>3.6</v>
      </c>
      <c r="K27" s="100">
        <f t="shared" si="16"/>
        <v>8711.89</v>
      </c>
      <c r="L27" s="97">
        <f>$Y$67</f>
        <v>0.22070000000000001</v>
      </c>
      <c r="M27" s="97">
        <v>1.1288</v>
      </c>
      <c r="N27" s="95"/>
      <c r="O27" s="101"/>
      <c r="P27" s="96"/>
      <c r="Q27" s="101"/>
      <c r="R27" s="96" t="s">
        <v>3686</v>
      </c>
      <c r="S27" s="292">
        <f t="shared" si="19"/>
        <v>3.34</v>
      </c>
      <c r="T27" s="292">
        <f t="shared" si="20"/>
        <v>0.26</v>
      </c>
      <c r="V27" s="493">
        <v>2.74</v>
      </c>
      <c r="W27" s="493">
        <v>0.22</v>
      </c>
      <c r="X27" s="239">
        <f t="shared" si="17"/>
        <v>6630.7178000000004</v>
      </c>
      <c r="Y27" s="240">
        <f t="shared" si="18"/>
        <v>532.39339999999993</v>
      </c>
      <c r="AA27" s="241">
        <v>2419.9699999999998</v>
      </c>
      <c r="AB27" s="190"/>
      <c r="AC27" s="204"/>
      <c r="AD27" s="293"/>
    </row>
    <row r="28" spans="1:30" ht="33" customHeight="1" x14ac:dyDescent="0.3">
      <c r="A28" s="94">
        <v>1</v>
      </c>
      <c r="B28" s="99">
        <f>IF(AND(G28&lt;&gt;"",H28&gt;0,I28&lt;&gt;"",J28&lt;&gt;0,K28&lt;&gt;0),COUNT($B$10:B27)+1,"")</f>
        <v>15</v>
      </c>
      <c r="C28" s="95" t="s">
        <v>4280</v>
      </c>
      <c r="D28" s="448" t="s">
        <v>3766</v>
      </c>
      <c r="E28" s="295" t="s">
        <v>4440</v>
      </c>
      <c r="F28" s="504">
        <v>45839</v>
      </c>
      <c r="G28" s="508" t="s">
        <v>4094</v>
      </c>
      <c r="H28" s="294">
        <f t="shared" si="14"/>
        <v>57.38</v>
      </c>
      <c r="I28" s="297" t="s">
        <v>4095</v>
      </c>
      <c r="J28" s="100">
        <f t="shared" si="15"/>
        <v>2.69</v>
      </c>
      <c r="K28" s="100">
        <f t="shared" si="16"/>
        <v>154.35</v>
      </c>
      <c r="L28" s="97">
        <f>$Y$67</f>
        <v>0.22070000000000001</v>
      </c>
      <c r="M28" s="97">
        <v>1.1288</v>
      </c>
      <c r="N28" s="95"/>
      <c r="O28" s="101"/>
      <c r="P28" s="96"/>
      <c r="Q28" s="101"/>
      <c r="R28" s="96" t="s">
        <v>3685</v>
      </c>
      <c r="S28" s="292">
        <f t="shared" si="19"/>
        <v>2.69</v>
      </c>
      <c r="T28" s="292">
        <f t="shared" si="20"/>
        <v>0</v>
      </c>
      <c r="V28" s="493">
        <v>2.21</v>
      </c>
      <c r="W28" s="493">
        <v>0</v>
      </c>
      <c r="X28" s="239">
        <f t="shared" si="17"/>
        <v>126.80980000000001</v>
      </c>
      <c r="Y28" s="240">
        <f t="shared" si="18"/>
        <v>0</v>
      </c>
      <c r="AA28" s="241">
        <v>57.389588500000002</v>
      </c>
      <c r="AB28" s="190"/>
      <c r="AC28" s="204"/>
      <c r="AD28" s="293"/>
    </row>
    <row r="29" spans="1:30" ht="64.5" customHeight="1" x14ac:dyDescent="0.3">
      <c r="A29" s="94">
        <v>1</v>
      </c>
      <c r="B29" s="99">
        <f>IF(AND(G29&lt;&gt;"",H29&gt;0,I29&lt;&gt;"",J29&lt;&gt;0,K29&lt;&gt;0),COUNT($B$10:B28)+1,"")</f>
        <v>16</v>
      </c>
      <c r="C29" s="95" t="s">
        <v>4281</v>
      </c>
      <c r="D29" s="448" t="s">
        <v>3785</v>
      </c>
      <c r="E29" s="295" t="s">
        <v>4322</v>
      </c>
      <c r="F29" s="504">
        <v>45870</v>
      </c>
      <c r="G29" s="508" t="s">
        <v>4085</v>
      </c>
      <c r="H29" s="294">
        <f t="shared" si="14"/>
        <v>72.59</v>
      </c>
      <c r="I29" s="297" t="s">
        <v>4086</v>
      </c>
      <c r="J29" s="100">
        <f t="shared" si="15"/>
        <v>159.94</v>
      </c>
      <c r="K29" s="100">
        <f t="shared" si="16"/>
        <v>11610.04</v>
      </c>
      <c r="L29" s="97">
        <f>$Y$67</f>
        <v>0.22070000000000001</v>
      </c>
      <c r="M29" s="97">
        <v>1.1288</v>
      </c>
      <c r="N29" s="95"/>
      <c r="O29" s="101"/>
      <c r="P29" s="96"/>
      <c r="Q29" s="101"/>
      <c r="R29" s="96" t="s">
        <v>3686</v>
      </c>
      <c r="S29" s="292">
        <f t="shared" si="19"/>
        <v>107.36</v>
      </c>
      <c r="T29" s="292">
        <f t="shared" si="20"/>
        <v>52.58</v>
      </c>
      <c r="V29" s="493">
        <v>87.95</v>
      </c>
      <c r="W29" s="493">
        <v>43.08</v>
      </c>
      <c r="X29" s="239">
        <f>(H29*V29)</f>
        <v>6384.2905000000001</v>
      </c>
      <c r="Y29" s="240">
        <f t="shared" si="18"/>
        <v>3127.1772000000001</v>
      </c>
      <c r="AA29" s="241">
        <v>72.599100000000007</v>
      </c>
      <c r="AB29" s="190"/>
      <c r="AC29" s="204"/>
      <c r="AD29" s="293"/>
    </row>
    <row r="30" spans="1:30" ht="63" customHeight="1" x14ac:dyDescent="0.3">
      <c r="A30" s="94">
        <v>1</v>
      </c>
      <c r="B30" s="99">
        <f>IF(AND(G30&lt;&gt;"",H30&gt;0,I30&lt;&gt;"",J30&lt;&gt;0,K30&lt;&gt;0),COUNT($B$10:B29)+1,"")</f>
        <v>17</v>
      </c>
      <c r="C30" s="95" t="s">
        <v>4282</v>
      </c>
      <c r="D30" s="448" t="s">
        <v>3762</v>
      </c>
      <c r="E30" s="295" t="s">
        <v>4441</v>
      </c>
      <c r="F30" s="504">
        <v>45870</v>
      </c>
      <c r="G30" s="508" t="s">
        <v>4096</v>
      </c>
      <c r="H30" s="294">
        <f t="shared" si="14"/>
        <v>185.47</v>
      </c>
      <c r="I30" s="297" t="s">
        <v>4097</v>
      </c>
      <c r="J30" s="100">
        <f t="shared" si="15"/>
        <v>956.23</v>
      </c>
      <c r="K30" s="100">
        <f t="shared" si="16"/>
        <v>177351.97</v>
      </c>
      <c r="L30" s="285">
        <f>Y68</f>
        <v>0.1769</v>
      </c>
      <c r="M30" s="97">
        <v>1.1288</v>
      </c>
      <c r="N30" s="95"/>
      <c r="O30" s="101"/>
      <c r="P30" s="96"/>
      <c r="Q30" s="101"/>
      <c r="R30" s="96" t="s">
        <v>3685</v>
      </c>
      <c r="S30" s="292">
        <f t="shared" si="19"/>
        <v>956.23</v>
      </c>
      <c r="T30" s="292">
        <f t="shared" si="20"/>
        <v>0</v>
      </c>
      <c r="V30" s="493">
        <v>812.5</v>
      </c>
      <c r="W30" s="493">
        <v>0</v>
      </c>
      <c r="X30" s="239">
        <f t="shared" ref="X30:X36" si="21">(H30*V30)</f>
        <v>150694.375</v>
      </c>
      <c r="Y30" s="240">
        <f t="shared" si="18"/>
        <v>0</v>
      </c>
      <c r="AA30" s="241">
        <v>185.47592520000001</v>
      </c>
      <c r="AB30" s="190"/>
      <c r="AC30" s="204"/>
      <c r="AD30" s="293"/>
    </row>
    <row r="31" spans="1:30" ht="42.75" x14ac:dyDescent="0.3">
      <c r="A31" s="94">
        <v>1</v>
      </c>
      <c r="B31" s="99">
        <f>IF(AND(G31&lt;&gt;"",H31&gt;0,I31&lt;&gt;"",J31&lt;&gt;0,K31&lt;&gt;0),COUNT($B$10:B30)+1,"")</f>
        <v>18</v>
      </c>
      <c r="C31" s="95" t="s">
        <v>4283</v>
      </c>
      <c r="D31" s="448" t="s">
        <v>3766</v>
      </c>
      <c r="E31" s="295" t="s">
        <v>4442</v>
      </c>
      <c r="F31" s="504">
        <v>45839</v>
      </c>
      <c r="G31" s="508" t="s">
        <v>4098</v>
      </c>
      <c r="H31" s="294">
        <f t="shared" si="14"/>
        <v>4104.58</v>
      </c>
      <c r="I31" s="297" t="s">
        <v>4095</v>
      </c>
      <c r="J31" s="100">
        <f t="shared" si="15"/>
        <v>1.08</v>
      </c>
      <c r="K31" s="100">
        <f t="shared" si="16"/>
        <v>4432.9399999999996</v>
      </c>
      <c r="L31" s="97">
        <f>$Y$67</f>
        <v>0.22070000000000001</v>
      </c>
      <c r="M31" s="97">
        <v>1.1288</v>
      </c>
      <c r="N31" s="95"/>
      <c r="O31" s="101"/>
      <c r="P31" s="96"/>
      <c r="Q31" s="101"/>
      <c r="R31" s="96" t="s">
        <v>3685</v>
      </c>
      <c r="S31" s="292">
        <f t="shared" si="19"/>
        <v>1.08</v>
      </c>
      <c r="T31" s="292">
        <f t="shared" si="20"/>
        <v>0</v>
      </c>
      <c r="V31" s="493">
        <v>0.89</v>
      </c>
      <c r="W31" s="493">
        <v>0</v>
      </c>
      <c r="X31" s="239">
        <f t="shared" si="21"/>
        <v>3653.0762</v>
      </c>
      <c r="Y31" s="240">
        <f t="shared" si="18"/>
        <v>0</v>
      </c>
      <c r="AA31" s="241">
        <v>4104.5816670000004</v>
      </c>
      <c r="AB31" s="190"/>
      <c r="AC31" s="204"/>
      <c r="AD31" s="293"/>
    </row>
    <row r="32" spans="1:30" ht="28.5" x14ac:dyDescent="0.3">
      <c r="A32" s="94">
        <v>1</v>
      </c>
      <c r="B32" s="99">
        <f>IF(AND(G32&lt;&gt;"",H32&gt;0,I32&lt;&gt;"",J32&lt;&gt;0,K32&lt;&gt;0),COUNT($B$10:B31)+1,"")</f>
        <v>19</v>
      </c>
      <c r="C32" s="95" t="s">
        <v>4284</v>
      </c>
      <c r="D32" s="448" t="s">
        <v>3785</v>
      </c>
      <c r="E32" s="295" t="s">
        <v>4348</v>
      </c>
      <c r="F32" s="504">
        <v>45870</v>
      </c>
      <c r="G32" s="508" t="s">
        <v>4084</v>
      </c>
      <c r="H32" s="294">
        <f t="shared" si="14"/>
        <v>2645.58</v>
      </c>
      <c r="I32" s="297" t="s">
        <v>4039</v>
      </c>
      <c r="J32" s="100">
        <f t="shared" si="15"/>
        <v>3.6</v>
      </c>
      <c r="K32" s="100">
        <f t="shared" si="16"/>
        <v>9524.08</v>
      </c>
      <c r="L32" s="97">
        <f>$Y$67</f>
        <v>0.22070000000000001</v>
      </c>
      <c r="M32" s="97">
        <v>1.1288</v>
      </c>
      <c r="N32" s="95"/>
      <c r="O32" s="101"/>
      <c r="P32" s="96"/>
      <c r="Q32" s="101"/>
      <c r="R32" s="96" t="s">
        <v>3686</v>
      </c>
      <c r="S32" s="292">
        <f t="shared" si="19"/>
        <v>3.34</v>
      </c>
      <c r="T32" s="292">
        <f t="shared" si="20"/>
        <v>0.26</v>
      </c>
      <c r="V32" s="493">
        <v>2.74</v>
      </c>
      <c r="W32" s="493">
        <v>0.22</v>
      </c>
      <c r="X32" s="239">
        <f t="shared" si="21"/>
        <v>7248.8892000000005</v>
      </c>
      <c r="Y32" s="240">
        <f t="shared" si="18"/>
        <v>582.02760000000001</v>
      </c>
      <c r="AA32" s="241">
        <v>2645.58</v>
      </c>
      <c r="AB32" s="190"/>
      <c r="AC32" s="204"/>
      <c r="AD32" s="293"/>
    </row>
    <row r="33" spans="1:30" ht="28.5" x14ac:dyDescent="0.3">
      <c r="A33" s="94">
        <v>1</v>
      </c>
      <c r="B33" s="99">
        <f>IF(AND(G33&lt;&gt;"",H33&gt;0,I33&lt;&gt;"",J33&lt;&gt;0,K33&lt;&gt;0),COUNT($B$10:B32)+1,"")</f>
        <v>20</v>
      </c>
      <c r="C33" s="95" t="s">
        <v>4285</v>
      </c>
      <c r="D33" s="448" t="s">
        <v>3766</v>
      </c>
      <c r="E33" s="295" t="s">
        <v>4440</v>
      </c>
      <c r="F33" s="504">
        <v>45839</v>
      </c>
      <c r="G33" s="508" t="s">
        <v>4094</v>
      </c>
      <c r="H33" s="294">
        <f t="shared" si="14"/>
        <v>62.73</v>
      </c>
      <c r="I33" s="297" t="s">
        <v>4095</v>
      </c>
      <c r="J33" s="100">
        <f t="shared" si="15"/>
        <v>2.69</v>
      </c>
      <c r="K33" s="100">
        <f t="shared" si="16"/>
        <v>168.74</v>
      </c>
      <c r="L33" s="97">
        <f>$Y$67</f>
        <v>0.22070000000000001</v>
      </c>
      <c r="M33" s="97">
        <v>1.1288</v>
      </c>
      <c r="N33" s="95"/>
      <c r="O33" s="101"/>
      <c r="P33" s="96"/>
      <c r="Q33" s="101"/>
      <c r="R33" s="96" t="s">
        <v>3685</v>
      </c>
      <c r="S33" s="292">
        <f t="shared" si="19"/>
        <v>2.69</v>
      </c>
      <c r="T33" s="292">
        <f t="shared" si="20"/>
        <v>0</v>
      </c>
      <c r="V33" s="493">
        <v>2.21</v>
      </c>
      <c r="W33" s="493">
        <v>0</v>
      </c>
      <c r="X33" s="239">
        <f t="shared" si="21"/>
        <v>138.63329999999999</v>
      </c>
      <c r="Y33" s="240">
        <f t="shared" si="18"/>
        <v>0</v>
      </c>
      <c r="AA33" s="241">
        <v>62.739929699999998</v>
      </c>
      <c r="AB33" s="190"/>
      <c r="AC33" s="204"/>
      <c r="AD33" s="293"/>
    </row>
    <row r="34" spans="1:30" ht="57" x14ac:dyDescent="0.3">
      <c r="A34" s="94">
        <v>1</v>
      </c>
      <c r="B34" s="99">
        <f>IF(AND(G34&lt;&gt;"",H34&gt;0,I34&lt;&gt;"",J34&lt;&gt;0,K34&lt;&gt;0),COUNT($B$10:B33)+1,"")</f>
        <v>21</v>
      </c>
      <c r="C34" s="95" t="s">
        <v>4286</v>
      </c>
      <c r="D34" s="448" t="s">
        <v>3785</v>
      </c>
      <c r="E34" s="295" t="s">
        <v>4322</v>
      </c>
      <c r="F34" s="504">
        <v>45870</v>
      </c>
      <c r="G34" s="508" t="s">
        <v>4085</v>
      </c>
      <c r="H34" s="294">
        <f t="shared" si="14"/>
        <v>79.36</v>
      </c>
      <c r="I34" s="297" t="s">
        <v>4086</v>
      </c>
      <c r="J34" s="100">
        <f t="shared" si="15"/>
        <v>159.94</v>
      </c>
      <c r="K34" s="100">
        <f t="shared" si="16"/>
        <v>12692.83</v>
      </c>
      <c r="L34" s="97">
        <f>$Y$67</f>
        <v>0.22070000000000001</v>
      </c>
      <c r="M34" s="97">
        <v>1.1288</v>
      </c>
      <c r="N34" s="95"/>
      <c r="O34" s="101"/>
      <c r="P34" s="96"/>
      <c r="Q34" s="101"/>
      <c r="R34" s="96" t="s">
        <v>3686</v>
      </c>
      <c r="S34" s="292">
        <f t="shared" si="19"/>
        <v>107.36</v>
      </c>
      <c r="T34" s="292">
        <f t="shared" si="20"/>
        <v>52.58</v>
      </c>
      <c r="V34" s="493">
        <v>87.95</v>
      </c>
      <c r="W34" s="493">
        <v>43.08</v>
      </c>
      <c r="X34" s="239">
        <f t="shared" si="21"/>
        <v>6979.7120000000004</v>
      </c>
      <c r="Y34" s="240">
        <f t="shared" si="18"/>
        <v>3418.8287999999998</v>
      </c>
      <c r="AA34" s="241">
        <v>79.367400000000004</v>
      </c>
      <c r="AB34" s="190"/>
      <c r="AC34" s="204"/>
      <c r="AD34" s="293"/>
    </row>
    <row r="35" spans="1:30" ht="57" x14ac:dyDescent="0.3">
      <c r="A35" s="94">
        <v>1</v>
      </c>
      <c r="B35" s="99">
        <f>IF(AND(G35&lt;&gt;"",H35&gt;0,I35&lt;&gt;"",J35&lt;&gt;0,K35&lt;&gt;0),COUNT($B$10:B34)+1,"")</f>
        <v>22</v>
      </c>
      <c r="C35" s="95" t="s">
        <v>4287</v>
      </c>
      <c r="D35" s="448" t="s">
        <v>3762</v>
      </c>
      <c r="E35" s="295" t="s">
        <v>4441</v>
      </c>
      <c r="F35" s="504">
        <v>45870</v>
      </c>
      <c r="G35" s="508" t="s">
        <v>4096</v>
      </c>
      <c r="H35" s="294">
        <f t="shared" si="14"/>
        <v>202.76</v>
      </c>
      <c r="I35" s="297" t="s">
        <v>4097</v>
      </c>
      <c r="J35" s="100">
        <f t="shared" si="15"/>
        <v>956.23</v>
      </c>
      <c r="K35" s="100">
        <f t="shared" si="16"/>
        <v>193885.19</v>
      </c>
      <c r="L35" s="285">
        <f>Y68</f>
        <v>0.1769</v>
      </c>
      <c r="M35" s="97">
        <v>1.1288</v>
      </c>
      <c r="N35" s="95"/>
      <c r="O35" s="101"/>
      <c r="P35" s="96"/>
      <c r="Q35" s="101"/>
      <c r="R35" s="96" t="s">
        <v>3685</v>
      </c>
      <c r="S35" s="292">
        <f t="shared" si="19"/>
        <v>956.23</v>
      </c>
      <c r="T35" s="292">
        <f t="shared" si="20"/>
        <v>0</v>
      </c>
      <c r="V35" s="493">
        <v>812.5</v>
      </c>
      <c r="W35" s="493">
        <v>0</v>
      </c>
      <c r="X35" s="239">
        <f t="shared" si="21"/>
        <v>164742.5</v>
      </c>
      <c r="Y35" s="240">
        <f t="shared" si="18"/>
        <v>0</v>
      </c>
      <c r="AA35" s="241">
        <v>202.76783349999999</v>
      </c>
      <c r="AB35" s="190"/>
      <c r="AC35" s="204"/>
      <c r="AD35" s="293"/>
    </row>
    <row r="36" spans="1:30" ht="42.75" x14ac:dyDescent="0.3">
      <c r="A36" s="94">
        <v>1</v>
      </c>
      <c r="B36" s="99">
        <f>IF(AND(G36&lt;&gt;"",H36&gt;0,I36&lt;&gt;"",J36&lt;&gt;0,K36&lt;&gt;0),COUNT($B$10:B35)+1,"")</f>
        <v>23</v>
      </c>
      <c r="C36" s="95" t="s">
        <v>4288</v>
      </c>
      <c r="D36" s="448" t="s">
        <v>3766</v>
      </c>
      <c r="E36" s="295" t="s">
        <v>4442</v>
      </c>
      <c r="F36" s="504">
        <v>45839</v>
      </c>
      <c r="G36" s="508" t="s">
        <v>4098</v>
      </c>
      <c r="H36" s="294">
        <f t="shared" ref="H36:H47" si="22">TRUNC((AA36),2)</f>
        <v>4487.25</v>
      </c>
      <c r="I36" s="297" t="s">
        <v>4095</v>
      </c>
      <c r="J36" s="100">
        <f t="shared" si="15"/>
        <v>1.08</v>
      </c>
      <c r="K36" s="100">
        <f t="shared" si="16"/>
        <v>4846.2299999999996</v>
      </c>
      <c r="L36" s="97">
        <f>$Y$67</f>
        <v>0.22070000000000001</v>
      </c>
      <c r="M36" s="97">
        <v>1.1288</v>
      </c>
      <c r="N36" s="95"/>
      <c r="O36" s="101"/>
      <c r="P36" s="96"/>
      <c r="Q36" s="101"/>
      <c r="R36" s="96" t="s">
        <v>3685</v>
      </c>
      <c r="S36" s="292">
        <f t="shared" si="19"/>
        <v>1.08</v>
      </c>
      <c r="T36" s="292">
        <f t="shared" si="20"/>
        <v>0</v>
      </c>
      <c r="V36" s="493">
        <v>0.89</v>
      </c>
      <c r="W36" s="493">
        <v>0</v>
      </c>
      <c r="X36" s="239">
        <f t="shared" si="21"/>
        <v>3993.6525000000001</v>
      </c>
      <c r="Y36" s="240">
        <f t="shared" si="18"/>
        <v>0</v>
      </c>
      <c r="AA36" s="241">
        <v>4487.2514140000003</v>
      </c>
      <c r="AB36" s="190"/>
      <c r="AC36" s="204"/>
      <c r="AD36" s="293"/>
    </row>
    <row r="37" spans="1:30" ht="18" x14ac:dyDescent="0.3">
      <c r="A37" s="552" t="s">
        <v>4269</v>
      </c>
      <c r="B37" s="553"/>
      <c r="C37" s="553"/>
      <c r="D37" s="553"/>
      <c r="E37" s="553"/>
      <c r="F37" s="553"/>
      <c r="G37" s="553"/>
      <c r="H37" s="553"/>
      <c r="I37" s="553"/>
      <c r="J37" s="553"/>
      <c r="K37" s="553"/>
      <c r="L37" s="553"/>
      <c r="M37" s="553"/>
      <c r="N37" s="553"/>
      <c r="O37" s="553"/>
      <c r="P37" s="553"/>
      <c r="Q37" s="553"/>
      <c r="R37" s="553"/>
      <c r="S37" s="553"/>
      <c r="T37" s="554"/>
      <c r="V37" s="242"/>
      <c r="W37" s="242"/>
      <c r="X37" s="239"/>
      <c r="Y37" s="240"/>
      <c r="AA37" s="201"/>
      <c r="AB37" s="190"/>
      <c r="AC37" s="204"/>
      <c r="AD37" s="293"/>
    </row>
    <row r="38" spans="1:30" ht="35.25" customHeight="1" x14ac:dyDescent="0.3">
      <c r="A38" s="94">
        <v>1</v>
      </c>
      <c r="B38" s="99">
        <f>IF(AND(G38&lt;&gt;"",H38&gt;0,I38&lt;&gt;"",J38&lt;&gt;0,K38&lt;&gt;0),COUNT($B$10:B37)+1,"")</f>
        <v>24</v>
      </c>
      <c r="C38" s="95" t="s">
        <v>4290</v>
      </c>
      <c r="D38" s="448" t="s">
        <v>3785</v>
      </c>
      <c r="E38" s="295" t="s">
        <v>4223</v>
      </c>
      <c r="F38" s="504">
        <v>45870</v>
      </c>
      <c r="G38" s="509" t="s">
        <v>4323</v>
      </c>
      <c r="H38" s="294">
        <f t="shared" si="22"/>
        <v>296.32</v>
      </c>
      <c r="I38" s="295" t="s">
        <v>4039</v>
      </c>
      <c r="J38" s="100">
        <f t="shared" ref="J38:J47" si="23">IFERROR(IF(S38+T38&lt;&gt;0,TRUNC(TRUNC(S38,4)+TRUNC(T38,4),4),""),"")</f>
        <v>1.33</v>
      </c>
      <c r="K38" s="100">
        <f t="shared" ref="K38:K47" si="24">IFERROR(IF(H38*J38&lt;&gt;0,TRUNC(TRUNC(H38,4)*TRUNC(J38,4),2),""),"")</f>
        <v>394.1</v>
      </c>
      <c r="L38" s="97">
        <f t="shared" ref="L38:L47" si="25">$Y$67</f>
        <v>0.22070000000000001</v>
      </c>
      <c r="M38" s="97">
        <v>1.1288</v>
      </c>
      <c r="N38" s="95"/>
      <c r="O38" s="101"/>
      <c r="P38" s="96"/>
      <c r="Q38" s="101"/>
      <c r="R38" s="96" t="s">
        <v>3686</v>
      </c>
      <c r="S38" s="292">
        <f t="shared" ref="S38:S47" si="26">TRUNC((V38*L38)+V38,2)</f>
        <v>0.04</v>
      </c>
      <c r="T38" s="292">
        <f t="shared" ref="T38:T47" si="27">TRUNC((W38*L38)+W38,2)</f>
        <v>1.29</v>
      </c>
      <c r="V38" s="493">
        <v>0.04</v>
      </c>
      <c r="W38" s="493">
        <v>1.06</v>
      </c>
      <c r="X38" s="239">
        <f t="shared" ref="X38:X44" si="28">(H38*V38)</f>
        <v>11.8528</v>
      </c>
      <c r="Y38" s="240">
        <f t="shared" ref="Y38:Y44" si="29">(H38*W38)</f>
        <v>314.0992</v>
      </c>
      <c r="AA38" s="241">
        <v>296.32</v>
      </c>
      <c r="AB38" s="190"/>
      <c r="AC38" s="204"/>
      <c r="AD38" s="293"/>
    </row>
    <row r="39" spans="1:30" ht="51" x14ac:dyDescent="0.3">
      <c r="A39" s="94">
        <v>1</v>
      </c>
      <c r="B39" s="99">
        <f>IF(AND(G39&lt;&gt;"",H39&gt;0,I39&lt;&gt;"",J39&lt;&gt;0,K39&lt;&gt;0),COUNT($B$10:B38)+1,"")</f>
        <v>25</v>
      </c>
      <c r="C39" s="95" t="s">
        <v>4291</v>
      </c>
      <c r="D39" s="448" t="s">
        <v>3762</v>
      </c>
      <c r="E39" s="295" t="s">
        <v>4444</v>
      </c>
      <c r="F39" s="504">
        <v>45870</v>
      </c>
      <c r="G39" s="509" t="s">
        <v>4415</v>
      </c>
      <c r="H39" s="294">
        <f t="shared" ref="H39:H43" si="30">TRUNC((AA39),2)</f>
        <v>340.73</v>
      </c>
      <c r="I39" s="295" t="s">
        <v>3689</v>
      </c>
      <c r="J39" s="100">
        <f t="shared" ref="J39:J43" si="31">IFERROR(IF(S39+T39&lt;&gt;0,TRUNC(TRUNC(S39,4)+TRUNC(T39,4),4),""),"")</f>
        <v>8.5500000000000007</v>
      </c>
      <c r="K39" s="100">
        <f t="shared" ref="K39:K43" si="32">IFERROR(IF(H39*J39&lt;&gt;0,TRUNC(TRUNC(H39,4)*TRUNC(J39,4),2),""),"")</f>
        <v>2913.24</v>
      </c>
      <c r="L39" s="97">
        <f t="shared" si="25"/>
        <v>0.22070000000000001</v>
      </c>
      <c r="M39" s="97">
        <v>1.1288</v>
      </c>
      <c r="N39" s="95"/>
      <c r="O39" s="101"/>
      <c r="P39" s="96"/>
      <c r="Q39" s="101"/>
      <c r="R39" s="96" t="s">
        <v>3686</v>
      </c>
      <c r="S39" s="292">
        <f t="shared" ref="S39:S43" si="33">TRUNC((V39*L39)+V39,2)</f>
        <v>5.7</v>
      </c>
      <c r="T39" s="292">
        <f t="shared" ref="T39:T43" si="34">TRUNC((W39*L39)+W39,2)</f>
        <v>2.85</v>
      </c>
      <c r="V39" s="493">
        <v>4.67</v>
      </c>
      <c r="W39" s="493">
        <v>2.34</v>
      </c>
      <c r="X39" s="239">
        <f t="shared" ref="X39:X43" si="35">(H39*V39)</f>
        <v>1591.2091</v>
      </c>
      <c r="Y39" s="240">
        <f t="shared" ref="Y39:Y43" si="36">(H39*W39)</f>
        <v>797.30819999999994</v>
      </c>
      <c r="AA39" s="241">
        <v>340.73</v>
      </c>
      <c r="AB39" s="190"/>
      <c r="AC39" s="204"/>
      <c r="AD39" s="293"/>
    </row>
    <row r="40" spans="1:30" ht="51" x14ac:dyDescent="0.3">
      <c r="A40" s="94">
        <v>1</v>
      </c>
      <c r="B40" s="99">
        <f>IF(AND(G40&lt;&gt;"",H40&gt;0,I40&lt;&gt;"",J40&lt;&gt;0,K40&lt;&gt;0),COUNT($B$10:B39)+1,"")</f>
        <v>26</v>
      </c>
      <c r="C40" s="95" t="s">
        <v>4292</v>
      </c>
      <c r="D40" s="448" t="s">
        <v>3762</v>
      </c>
      <c r="E40" s="295" t="s">
        <v>4445</v>
      </c>
      <c r="F40" s="504">
        <v>45870</v>
      </c>
      <c r="G40" s="509" t="s">
        <v>4417</v>
      </c>
      <c r="H40" s="294">
        <f t="shared" si="30"/>
        <v>71.8</v>
      </c>
      <c r="I40" s="295" t="s">
        <v>4039</v>
      </c>
      <c r="J40" s="100">
        <f t="shared" si="31"/>
        <v>36.44</v>
      </c>
      <c r="K40" s="100">
        <f t="shared" si="32"/>
        <v>2616.39</v>
      </c>
      <c r="L40" s="97">
        <f t="shared" si="25"/>
        <v>0.22070000000000001</v>
      </c>
      <c r="M40" s="97">
        <v>1.1288</v>
      </c>
      <c r="N40" s="95"/>
      <c r="O40" s="101"/>
      <c r="P40" s="96"/>
      <c r="Q40" s="101"/>
      <c r="R40" s="96" t="s">
        <v>3686</v>
      </c>
      <c r="S40" s="292">
        <f t="shared" si="33"/>
        <v>22.79</v>
      </c>
      <c r="T40" s="292">
        <f t="shared" si="34"/>
        <v>13.65</v>
      </c>
      <c r="V40" s="493">
        <v>18.670000000000002</v>
      </c>
      <c r="W40" s="493">
        <v>11.19</v>
      </c>
      <c r="X40" s="239">
        <f t="shared" si="35"/>
        <v>1340.5060000000001</v>
      </c>
      <c r="Y40" s="240">
        <f t="shared" si="36"/>
        <v>803.44199999999989</v>
      </c>
      <c r="AA40" s="241">
        <v>71.8</v>
      </c>
      <c r="AB40" s="190"/>
      <c r="AC40" s="204"/>
      <c r="AD40" s="293"/>
    </row>
    <row r="41" spans="1:30" ht="25.5" x14ac:dyDescent="0.3">
      <c r="A41" s="94">
        <v>1</v>
      </c>
      <c r="B41" s="99">
        <f>IF(AND(G41&lt;&gt;"",H41&gt;0,I41&lt;&gt;"",J41&lt;&gt;0,K41&lt;&gt;0),COUNT($B$10:B40)+1,"")</f>
        <v>27</v>
      </c>
      <c r="C41" s="95" t="s">
        <v>4293</v>
      </c>
      <c r="D41" s="448" t="s">
        <v>3762</v>
      </c>
      <c r="E41" s="295" t="s">
        <v>4446</v>
      </c>
      <c r="F41" s="504">
        <v>45870</v>
      </c>
      <c r="G41" s="509" t="s">
        <v>4099</v>
      </c>
      <c r="H41" s="294">
        <f t="shared" si="30"/>
        <v>698</v>
      </c>
      <c r="I41" s="295" t="s">
        <v>3689</v>
      </c>
      <c r="J41" s="100">
        <f t="shared" si="31"/>
        <v>2.0699999999999998</v>
      </c>
      <c r="K41" s="100">
        <f t="shared" si="32"/>
        <v>1444.86</v>
      </c>
      <c r="L41" s="97">
        <f t="shared" si="25"/>
        <v>0.22070000000000001</v>
      </c>
      <c r="M41" s="97">
        <v>1.1288</v>
      </c>
      <c r="N41" s="95"/>
      <c r="O41" s="101"/>
      <c r="P41" s="96"/>
      <c r="Q41" s="101"/>
      <c r="R41" s="96" t="s">
        <v>3686</v>
      </c>
      <c r="S41" s="292">
        <f t="shared" si="33"/>
        <v>0.68</v>
      </c>
      <c r="T41" s="292">
        <f t="shared" si="34"/>
        <v>1.39</v>
      </c>
      <c r="V41" s="493">
        <v>0.56000000000000005</v>
      </c>
      <c r="W41" s="493">
        <v>1.1399999999999999</v>
      </c>
      <c r="X41" s="239">
        <f t="shared" si="35"/>
        <v>390.88000000000005</v>
      </c>
      <c r="Y41" s="240">
        <f t="shared" si="36"/>
        <v>795.71999999999991</v>
      </c>
      <c r="AA41" s="241">
        <v>698</v>
      </c>
      <c r="AB41" s="190"/>
      <c r="AC41" s="204"/>
      <c r="AD41" s="293"/>
    </row>
    <row r="42" spans="1:30" ht="35.25" customHeight="1" x14ac:dyDescent="0.3">
      <c r="A42" s="94">
        <v>1</v>
      </c>
      <c r="B42" s="99">
        <f>IF(AND(G42&lt;&gt;"",H42&gt;0,I42&lt;&gt;"",J42&lt;&gt;0,K42&lt;&gt;0),COUNT($B$10:B41)+1,"")</f>
        <v>28</v>
      </c>
      <c r="C42" s="451" t="s">
        <v>4294</v>
      </c>
      <c r="D42" s="448" t="s">
        <v>3762</v>
      </c>
      <c r="E42" s="295" t="s">
        <v>4446</v>
      </c>
      <c r="F42" s="504">
        <v>45870</v>
      </c>
      <c r="G42" s="509" t="s">
        <v>4100</v>
      </c>
      <c r="H42" s="294">
        <f t="shared" si="30"/>
        <v>64</v>
      </c>
      <c r="I42" s="295" t="s">
        <v>3689</v>
      </c>
      <c r="J42" s="100">
        <f t="shared" si="31"/>
        <v>2.0699999999999998</v>
      </c>
      <c r="K42" s="100">
        <f t="shared" si="32"/>
        <v>132.47999999999999</v>
      </c>
      <c r="L42" s="97">
        <f t="shared" si="25"/>
        <v>0.22070000000000001</v>
      </c>
      <c r="M42" s="97">
        <v>1.1288</v>
      </c>
      <c r="N42" s="95"/>
      <c r="O42" s="101"/>
      <c r="P42" s="96"/>
      <c r="Q42" s="101"/>
      <c r="R42" s="96" t="s">
        <v>3686</v>
      </c>
      <c r="S42" s="292">
        <f t="shared" si="33"/>
        <v>0.68</v>
      </c>
      <c r="T42" s="292">
        <f t="shared" si="34"/>
        <v>1.39</v>
      </c>
      <c r="V42" s="493">
        <v>0.56000000000000005</v>
      </c>
      <c r="W42" s="493">
        <v>1.1399999999999999</v>
      </c>
      <c r="X42" s="239">
        <f t="shared" si="35"/>
        <v>35.840000000000003</v>
      </c>
      <c r="Y42" s="240">
        <f t="shared" si="36"/>
        <v>72.959999999999994</v>
      </c>
      <c r="AA42" s="241">
        <v>64</v>
      </c>
      <c r="AB42" s="190"/>
      <c r="AC42" s="204"/>
      <c r="AD42" s="293"/>
    </row>
    <row r="43" spans="1:30" ht="35.25" customHeight="1" x14ac:dyDescent="0.3">
      <c r="A43" s="94">
        <v>1</v>
      </c>
      <c r="B43" s="99">
        <f>IF(AND(G43&lt;&gt;"",H43&gt;0,I43&lt;&gt;"",J43&lt;&gt;0,K43&lt;&gt;0),COUNT($B$10:B42)+1,"")</f>
        <v>29</v>
      </c>
      <c r="C43" s="452" t="s">
        <v>4295</v>
      </c>
      <c r="D43" s="448" t="s">
        <v>3766</v>
      </c>
      <c r="E43" s="295" t="s">
        <v>4447</v>
      </c>
      <c r="F43" s="504">
        <v>45839</v>
      </c>
      <c r="G43" s="509" t="s">
        <v>4424</v>
      </c>
      <c r="H43" s="294">
        <f t="shared" si="30"/>
        <v>1</v>
      </c>
      <c r="I43" s="296" t="s">
        <v>3696</v>
      </c>
      <c r="J43" s="100">
        <f t="shared" si="31"/>
        <v>343.08</v>
      </c>
      <c r="K43" s="100">
        <f t="shared" si="32"/>
        <v>343.08</v>
      </c>
      <c r="L43" s="97">
        <f t="shared" si="25"/>
        <v>0.22070000000000001</v>
      </c>
      <c r="M43" s="97">
        <v>1.1288</v>
      </c>
      <c r="N43" s="95"/>
      <c r="O43" s="101"/>
      <c r="P43" s="96"/>
      <c r="Q43" s="101"/>
      <c r="R43" s="96" t="s">
        <v>3686</v>
      </c>
      <c r="S43" s="292">
        <f t="shared" si="33"/>
        <v>290.83</v>
      </c>
      <c r="T43" s="292">
        <f t="shared" si="34"/>
        <v>52.25</v>
      </c>
      <c r="V43" s="493">
        <v>238.25</v>
      </c>
      <c r="W43" s="493">
        <v>42.81</v>
      </c>
      <c r="X43" s="239">
        <f t="shared" si="35"/>
        <v>238.25</v>
      </c>
      <c r="Y43" s="240">
        <f t="shared" si="36"/>
        <v>42.81</v>
      </c>
      <c r="AA43" s="241">
        <v>1</v>
      </c>
      <c r="AB43" s="190"/>
      <c r="AC43" s="204"/>
      <c r="AD43" s="293"/>
    </row>
    <row r="44" spans="1:30" ht="44.25" customHeight="1" x14ac:dyDescent="0.3">
      <c r="A44" s="94">
        <v>1</v>
      </c>
      <c r="B44" s="99">
        <f>IF(AND(G44&lt;&gt;"",H44&gt;0,I44&lt;&gt;"",J44&lt;&gt;0,K44&lt;&gt;0),COUNT($B$10:B43)+1,"")</f>
        <v>30</v>
      </c>
      <c r="C44" s="95" t="s">
        <v>4296</v>
      </c>
      <c r="D44" s="448" t="s">
        <v>3785</v>
      </c>
      <c r="E44" s="295" t="s">
        <v>4333</v>
      </c>
      <c r="F44" s="504">
        <v>45839</v>
      </c>
      <c r="G44" s="509" t="s">
        <v>4425</v>
      </c>
      <c r="H44" s="294">
        <f t="shared" si="22"/>
        <v>3</v>
      </c>
      <c r="I44" s="296" t="s">
        <v>3696</v>
      </c>
      <c r="J44" s="100">
        <f t="shared" si="23"/>
        <v>261.49</v>
      </c>
      <c r="K44" s="100">
        <f t="shared" si="24"/>
        <v>784.47</v>
      </c>
      <c r="L44" s="97">
        <f t="shared" si="25"/>
        <v>0.22070000000000001</v>
      </c>
      <c r="M44" s="97">
        <v>1.1288</v>
      </c>
      <c r="N44" s="95"/>
      <c r="O44" s="101"/>
      <c r="P44" s="96"/>
      <c r="Q44" s="101"/>
      <c r="R44" s="96" t="s">
        <v>3686</v>
      </c>
      <c r="S44" s="292">
        <f t="shared" si="26"/>
        <v>220.76</v>
      </c>
      <c r="T44" s="292">
        <f t="shared" si="27"/>
        <v>40.729999999999997</v>
      </c>
      <c r="V44" s="493">
        <v>180.85</v>
      </c>
      <c r="W44" s="493">
        <v>33.369999999999997</v>
      </c>
      <c r="X44" s="239">
        <f t="shared" si="28"/>
        <v>542.54999999999995</v>
      </c>
      <c r="Y44" s="240">
        <f t="shared" si="29"/>
        <v>100.10999999999999</v>
      </c>
      <c r="AA44" s="241">
        <v>3</v>
      </c>
      <c r="AB44" s="190"/>
      <c r="AC44" s="204"/>
      <c r="AD44" s="293"/>
    </row>
    <row r="45" spans="1:30" ht="44.25" customHeight="1" x14ac:dyDescent="0.3">
      <c r="A45" s="94">
        <v>1</v>
      </c>
      <c r="B45" s="99">
        <f>IF(AND(G45&lt;&gt;"",H45&gt;0,I45&lt;&gt;"",J45&lt;&gt;0,K45&lt;&gt;0),COUNT($B$10:B44)+1,"")</f>
        <v>31</v>
      </c>
      <c r="C45" s="95" t="s">
        <v>4297</v>
      </c>
      <c r="D45" s="448" t="s">
        <v>3785</v>
      </c>
      <c r="E45" s="295" t="s">
        <v>4088</v>
      </c>
      <c r="F45" s="504">
        <v>45839</v>
      </c>
      <c r="G45" s="509" t="s">
        <v>4426</v>
      </c>
      <c r="H45" s="294">
        <f t="shared" ref="H45" si="37">TRUNC((AA45),2)</f>
        <v>2</v>
      </c>
      <c r="I45" s="296" t="s">
        <v>3696</v>
      </c>
      <c r="J45" s="100">
        <f t="shared" ref="J45" si="38">IFERROR(IF(S45+T45&lt;&gt;0,TRUNC(TRUNC(S45,4)+TRUNC(T45,4),4),""),"")</f>
        <v>204.14</v>
      </c>
      <c r="K45" s="100">
        <f t="shared" ref="K45" si="39">IFERROR(IF(H45*J45&lt;&gt;0,TRUNC(TRUNC(H45,4)*TRUNC(J45,4),2),""),"")</f>
        <v>408.28</v>
      </c>
      <c r="L45" s="97">
        <f t="shared" si="25"/>
        <v>0.22070000000000001</v>
      </c>
      <c r="M45" s="97">
        <v>1.1288</v>
      </c>
      <c r="N45" s="95"/>
      <c r="O45" s="101"/>
      <c r="P45" s="96"/>
      <c r="Q45" s="101"/>
      <c r="R45" s="96" t="s">
        <v>3686</v>
      </c>
      <c r="S45" s="292">
        <f t="shared" ref="S45" si="40">TRUNC((V45*L45)+V45,2)</f>
        <v>181.07</v>
      </c>
      <c r="T45" s="292">
        <f t="shared" ref="T45" si="41">TRUNC((W45*L45)+W45,2)</f>
        <v>23.07</v>
      </c>
      <c r="V45" s="493">
        <v>148.34</v>
      </c>
      <c r="W45" s="493">
        <v>18.899999999999999</v>
      </c>
      <c r="X45" s="239">
        <f t="shared" ref="X45" si="42">(H45*V45)</f>
        <v>296.68</v>
      </c>
      <c r="Y45" s="240">
        <f t="shared" ref="Y45" si="43">(H45*W45)</f>
        <v>37.799999999999997</v>
      </c>
      <c r="AA45" s="241">
        <v>2</v>
      </c>
      <c r="AB45" s="190"/>
      <c r="AC45" s="204"/>
      <c r="AD45" s="293"/>
    </row>
    <row r="46" spans="1:30" ht="38.25" x14ac:dyDescent="0.3">
      <c r="A46" s="94">
        <v>1</v>
      </c>
      <c r="B46" s="99">
        <f>IF(AND(G46&lt;&gt;"",H46&gt;0,I46&lt;&gt;"",J46&lt;&gt;0,K46&lt;&gt;0),COUNT($B$10:B45)+1,"")</f>
        <v>32</v>
      </c>
      <c r="C46" s="95" t="s">
        <v>4298</v>
      </c>
      <c r="D46" s="448" t="s">
        <v>3766</v>
      </c>
      <c r="E46" s="295" t="s">
        <v>4448</v>
      </c>
      <c r="F46" s="504">
        <v>45839</v>
      </c>
      <c r="G46" s="509" t="s">
        <v>4118</v>
      </c>
      <c r="H46" s="294">
        <f t="shared" si="22"/>
        <v>6</v>
      </c>
      <c r="I46" s="296" t="s">
        <v>3696</v>
      </c>
      <c r="J46" s="100">
        <f t="shared" si="23"/>
        <v>601.12</v>
      </c>
      <c r="K46" s="100">
        <f t="shared" si="24"/>
        <v>3606.72</v>
      </c>
      <c r="L46" s="97">
        <f t="shared" si="25"/>
        <v>0.22070000000000001</v>
      </c>
      <c r="M46" s="97">
        <v>1.1288</v>
      </c>
      <c r="N46" s="95"/>
      <c r="O46" s="101"/>
      <c r="P46" s="96"/>
      <c r="Q46" s="101"/>
      <c r="R46" s="96" t="s">
        <v>3686</v>
      </c>
      <c r="S46" s="292">
        <f t="shared" si="26"/>
        <v>577.30999999999995</v>
      </c>
      <c r="T46" s="292">
        <f t="shared" si="27"/>
        <v>23.81</v>
      </c>
      <c r="V46" s="493">
        <v>472.94</v>
      </c>
      <c r="W46" s="493">
        <v>19.510000000000002</v>
      </c>
      <c r="X46" s="239">
        <f t="shared" ref="X46:X47" si="44">(H46*V46)</f>
        <v>2837.64</v>
      </c>
      <c r="Y46" s="240">
        <f t="shared" ref="Y46:Y47" si="45">(H46*W46)</f>
        <v>117.06</v>
      </c>
      <c r="AA46" s="241">
        <v>6</v>
      </c>
      <c r="AB46" s="190"/>
      <c r="AC46" s="199"/>
      <c r="AD46" s="293"/>
    </row>
    <row r="47" spans="1:30" ht="38.25" x14ac:dyDescent="0.3">
      <c r="A47" s="94">
        <v>1</v>
      </c>
      <c r="B47" s="99">
        <f>IF(AND(G47&lt;&gt;"",H47&gt;0,I47&lt;&gt;"",J47&lt;&gt;0,K47&lt;&gt;0),COUNT($B$10:B46)+1,"")</f>
        <v>33</v>
      </c>
      <c r="C47" s="95" t="s">
        <v>4443</v>
      </c>
      <c r="D47" s="448" t="s">
        <v>3785</v>
      </c>
      <c r="E47" s="295" t="s">
        <v>4173</v>
      </c>
      <c r="F47" s="504">
        <v>45870</v>
      </c>
      <c r="G47" s="509" t="s">
        <v>4174</v>
      </c>
      <c r="H47" s="294">
        <f t="shared" si="22"/>
        <v>2</v>
      </c>
      <c r="I47" s="296" t="s">
        <v>3696</v>
      </c>
      <c r="J47" s="100">
        <f t="shared" si="23"/>
        <v>566.25</v>
      </c>
      <c r="K47" s="100">
        <f t="shared" si="24"/>
        <v>1132.5</v>
      </c>
      <c r="L47" s="97">
        <f t="shared" si="25"/>
        <v>0.22070000000000001</v>
      </c>
      <c r="M47" s="97">
        <v>1.1288</v>
      </c>
      <c r="N47" s="95"/>
      <c r="O47" s="101"/>
      <c r="P47" s="96"/>
      <c r="Q47" s="101"/>
      <c r="R47" s="96" t="s">
        <v>3686</v>
      </c>
      <c r="S47" s="292">
        <f t="shared" si="26"/>
        <v>544.15</v>
      </c>
      <c r="T47" s="292">
        <f t="shared" si="27"/>
        <v>22.1</v>
      </c>
      <c r="V47" s="493">
        <v>445.77</v>
      </c>
      <c r="W47" s="493">
        <v>18.11</v>
      </c>
      <c r="X47" s="239">
        <f t="shared" si="44"/>
        <v>891.54</v>
      </c>
      <c r="Y47" s="240">
        <f t="shared" si="45"/>
        <v>36.22</v>
      </c>
      <c r="AA47" s="241">
        <v>2</v>
      </c>
      <c r="AB47" s="190"/>
      <c r="AC47" s="199"/>
      <c r="AD47" s="293"/>
    </row>
    <row r="48" spans="1:30" ht="15" customHeight="1" thickBot="1" x14ac:dyDescent="0.35">
      <c r="D48" s="283"/>
      <c r="AA48" s="196"/>
      <c r="AB48" s="174"/>
      <c r="AC48" s="199"/>
    </row>
    <row r="49" spans="1:29" ht="17.25" thickTop="1" x14ac:dyDescent="0.3">
      <c r="A49" s="113" t="s">
        <v>4036</v>
      </c>
      <c r="B49" s="114"/>
      <c r="C49" s="115"/>
      <c r="D49" s="116"/>
      <c r="E49" s="116"/>
      <c r="F49" s="117"/>
      <c r="G49" s="176" t="str">
        <f>Identificação!D15</f>
        <v>LOCAL: MONTENEGRO/RS</v>
      </c>
      <c r="H49" s="180"/>
      <c r="I49" s="181"/>
      <c r="J49" s="182"/>
      <c r="K49" s="183"/>
      <c r="L49" s="184"/>
      <c r="M49" s="182"/>
      <c r="N49" s="185"/>
      <c r="O49" s="186"/>
      <c r="P49" s="186"/>
      <c r="Q49" s="186"/>
      <c r="R49" s="187"/>
      <c r="S49" s="180"/>
      <c r="T49" s="179"/>
      <c r="U49" s="188"/>
      <c r="V49" s="260"/>
      <c r="W49" s="260"/>
      <c r="X49" s="261">
        <f>SUM(X12:X47)</f>
        <v>368625.99729999999</v>
      </c>
      <c r="Y49" s="261">
        <f>SUM(Y12:Y47)</f>
        <v>14670.456599999996</v>
      </c>
      <c r="AA49" s="197"/>
      <c r="AC49" s="199"/>
    </row>
    <row r="50" spans="1:29" x14ac:dyDescent="0.3">
      <c r="A50" s="118"/>
      <c r="B50" s="119"/>
      <c r="C50" s="120"/>
      <c r="D50" s="121"/>
      <c r="E50" s="122"/>
      <c r="F50" s="123"/>
      <c r="G50" s="177" t="str">
        <f>Dados!C12</f>
        <v>DATA: 10 de outubro de 2025</v>
      </c>
      <c r="J50" s="125"/>
      <c r="K50" s="110"/>
      <c r="L50" s="124"/>
      <c r="M50" s="125"/>
      <c r="U50" s="188"/>
      <c r="AA50" s="197"/>
      <c r="AC50" s="199"/>
    </row>
    <row r="51" spans="1:29" x14ac:dyDescent="0.3">
      <c r="A51" s="118"/>
      <c r="B51" s="122"/>
      <c r="C51" s="121"/>
      <c r="D51" s="126" t="str">
        <f>Identificação!C18</f>
        <v>GUILHERME COSTA DE OLIVEIRA</v>
      </c>
      <c r="E51" s="122"/>
      <c r="F51" s="123"/>
      <c r="G51" s="178"/>
      <c r="J51" s="125"/>
      <c r="K51" s="110"/>
      <c r="L51" s="124"/>
      <c r="M51" s="125"/>
      <c r="U51" s="188"/>
      <c r="X51" s="573">
        <f>SUM(X49,Y49)</f>
        <v>383296.45389999996</v>
      </c>
      <c r="Y51" s="574"/>
      <c r="AA51" s="197"/>
      <c r="AC51" s="199"/>
    </row>
    <row r="52" spans="1:29" x14ac:dyDescent="0.3">
      <c r="A52" s="118"/>
      <c r="B52" s="122"/>
      <c r="C52" s="121"/>
      <c r="D52" s="127" t="str">
        <f>Identificação!C19</f>
        <v>Eng. Civil - CREA RS219467</v>
      </c>
      <c r="E52" s="122"/>
      <c r="F52" s="123"/>
      <c r="G52" s="178"/>
      <c r="J52" s="125"/>
      <c r="K52" s="110"/>
      <c r="L52" s="124"/>
      <c r="M52" s="125"/>
      <c r="U52" s="188"/>
      <c r="Y52" s="353"/>
      <c r="AA52" s="197"/>
      <c r="AB52" s="175"/>
    </row>
    <row r="53" spans="1:29" ht="17.25" thickBot="1" x14ac:dyDescent="0.35">
      <c r="A53" s="118"/>
      <c r="B53" s="122"/>
      <c r="C53" s="121"/>
      <c r="D53" s="298" t="str">
        <f>Dados!C11</f>
        <v>ART Nº 13128990</v>
      </c>
      <c r="E53" s="122"/>
      <c r="F53" s="123"/>
      <c r="G53" s="178"/>
      <c r="J53" s="125"/>
      <c r="K53" s="110"/>
      <c r="L53" s="124"/>
      <c r="M53" s="125"/>
      <c r="U53" s="188"/>
      <c r="Y53" s="261"/>
    </row>
    <row r="54" spans="1:29" ht="17.25" thickTop="1" x14ac:dyDescent="0.3">
      <c r="A54" s="159" t="s">
        <v>4038</v>
      </c>
      <c r="B54" s="130"/>
      <c r="C54" s="131"/>
      <c r="D54" s="131"/>
      <c r="E54" s="132"/>
      <c r="F54" s="132"/>
      <c r="G54" s="132"/>
      <c r="H54" s="180"/>
      <c r="I54" s="181"/>
      <c r="J54" s="182"/>
      <c r="K54" s="185"/>
      <c r="L54" s="184"/>
      <c r="M54" s="182"/>
      <c r="N54" s="185"/>
      <c r="O54" s="186"/>
      <c r="P54" s="186"/>
      <c r="Q54" s="186"/>
      <c r="R54" s="187"/>
      <c r="S54" s="179"/>
      <c r="T54" s="299"/>
    </row>
    <row r="55" spans="1:29" x14ac:dyDescent="0.3">
      <c r="A55" s="166" t="str">
        <f>Dados!C3</f>
        <v>BDI Sem Desoneração: 22,07%</v>
      </c>
      <c r="B55" s="133"/>
      <c r="C55" s="134"/>
      <c r="D55" s="134"/>
      <c r="E55" s="135"/>
      <c r="F55" s="135"/>
      <c r="G55" s="135"/>
      <c r="J55" s="125"/>
      <c r="K55" s="110"/>
      <c r="L55" s="124"/>
      <c r="M55" s="125"/>
      <c r="T55" s="300"/>
    </row>
    <row r="56" spans="1:29" x14ac:dyDescent="0.3">
      <c r="A56" s="166" t="str">
        <f>Dados!C4</f>
        <v>BDI: 17,69 %, EXCLUSIVO PARA O INSUMO DE CBUQ (Conforme Art. 4º Portaria DNIT 1.078, de 11 de agosto de 2015);</v>
      </c>
      <c r="B56" s="133"/>
      <c r="C56" s="134"/>
      <c r="D56" s="134"/>
      <c r="E56" s="135"/>
      <c r="F56" s="135"/>
      <c r="G56" s="135"/>
      <c r="J56" s="125"/>
      <c r="K56" s="110"/>
      <c r="L56" s="124"/>
      <c r="M56" s="125"/>
      <c r="T56" s="300"/>
    </row>
    <row r="57" spans="1:29" x14ac:dyDescent="0.3">
      <c r="A57" s="166" t="str">
        <f>Dados!C5</f>
        <v>Preços básicos médios de mercado com Leis Sociais e BDI incluidos;</v>
      </c>
      <c r="B57" s="133"/>
      <c r="C57" s="134"/>
      <c r="D57" s="134"/>
      <c r="E57" s="135"/>
      <c r="F57" s="135"/>
      <c r="G57" s="135"/>
      <c r="J57" s="125"/>
      <c r="K57" s="110"/>
      <c r="L57" s="124"/>
      <c r="M57" s="125"/>
      <c r="T57" s="300"/>
    </row>
    <row r="58" spans="1:29" x14ac:dyDescent="0.3">
      <c r="A58" s="166" t="str">
        <f>Dados!C6</f>
        <v>Base de preços tabela do SINAPI Agosto/2025 e SICRO/DNIT Julho/2025 NÃO DESONERADOS;</v>
      </c>
      <c r="B58" s="133"/>
      <c r="C58" s="134"/>
      <c r="D58" s="134"/>
      <c r="E58" s="135"/>
      <c r="F58" s="135"/>
      <c r="G58" s="135"/>
      <c r="J58" s="125"/>
      <c r="K58" s="110"/>
      <c r="L58" s="124"/>
      <c r="M58" s="125"/>
      <c r="T58" s="300"/>
    </row>
    <row r="59" spans="1:29" x14ac:dyDescent="0.3">
      <c r="A59" s="166" t="str">
        <f>Dados!C7</f>
        <v>Distâncias médias de transporte (DMT) consideradas, em anexo; e</v>
      </c>
      <c r="B59" s="133"/>
      <c r="C59" s="134"/>
      <c r="D59" s="134"/>
      <c r="E59" s="135"/>
      <c r="F59" s="135"/>
      <c r="G59" s="135"/>
      <c r="J59" s="125"/>
      <c r="K59" s="110"/>
      <c r="L59" s="124"/>
      <c r="M59" s="125"/>
      <c r="T59" s="300"/>
    </row>
    <row r="60" spans="1:29" x14ac:dyDescent="0.3">
      <c r="A60" s="166" t="str">
        <f>Dados!C8</f>
        <v>RR-2C - Base de preços ANP - PREÇO MÉDIO MENSAL PONDERADO PRATICADO PELOS DISTRIBUIDORES DE PRODUTOS ASFÁLTICOS (R$/KG),  acrescido 17% de ICMS - agosto/2025.</v>
      </c>
      <c r="B60" s="133"/>
      <c r="C60" s="134"/>
      <c r="D60" s="134"/>
      <c r="E60" s="135"/>
      <c r="F60" s="135"/>
      <c r="G60" s="135"/>
      <c r="J60" s="125"/>
      <c r="K60" s="110"/>
      <c r="L60" s="124"/>
      <c r="M60" s="125"/>
      <c r="T60" s="300"/>
    </row>
    <row r="61" spans="1:29" ht="17.25" thickBot="1" x14ac:dyDescent="0.35">
      <c r="A61" s="167" t="str">
        <f>Dados!C9</f>
        <v>.</v>
      </c>
      <c r="B61" s="136"/>
      <c r="C61" s="137"/>
      <c r="D61" s="137"/>
      <c r="E61" s="138"/>
      <c r="F61" s="138"/>
      <c r="G61" s="301"/>
      <c r="H61" s="302"/>
      <c r="I61" s="303"/>
      <c r="J61" s="301"/>
      <c r="K61" s="304"/>
      <c r="L61" s="305"/>
      <c r="M61" s="301"/>
      <c r="N61" s="304"/>
      <c r="O61" s="306"/>
      <c r="P61" s="306"/>
      <c r="Q61" s="306"/>
      <c r="R61" s="307"/>
      <c r="S61" s="308"/>
      <c r="T61" s="309"/>
    </row>
    <row r="62" spans="1:29" ht="17.25" thickTop="1" x14ac:dyDescent="0.3">
      <c r="J62" s="125"/>
      <c r="K62" s="110"/>
      <c r="L62" s="124"/>
      <c r="M62" s="125"/>
      <c r="X62" s="243" t="s">
        <v>4043</v>
      </c>
      <c r="Y62" s="243" t="s">
        <v>4044</v>
      </c>
    </row>
    <row r="63" spans="1:29" x14ac:dyDescent="0.3">
      <c r="W63" s="161" t="s">
        <v>4042</v>
      </c>
      <c r="X63" s="244">
        <f>SUM(X12:X47)</f>
        <v>368625.99729999999</v>
      </c>
      <c r="Y63" s="244">
        <f>SUM(Y12:Y47)</f>
        <v>14670.456599999996</v>
      </c>
    </row>
    <row r="64" spans="1:29" x14ac:dyDescent="0.3">
      <c r="W64" s="161"/>
    </row>
    <row r="65" spans="10:25" ht="18.75" x14ac:dyDescent="0.3">
      <c r="X65" s="245" t="s">
        <v>4123</v>
      </c>
      <c r="Y65" s="246">
        <f>Y63/(X63+Y63)</f>
        <v>3.8274438625063412E-2</v>
      </c>
    </row>
    <row r="66" spans="10:25" x14ac:dyDescent="0.3">
      <c r="J66" s="173"/>
      <c r="K66" s="172">
        <f>SUM(K12:K17,K19:K23,K25:K36,K38:K47)</f>
        <v>453906.90999999986</v>
      </c>
      <c r="X66" s="247"/>
    </row>
    <row r="67" spans="10:25" x14ac:dyDescent="0.3">
      <c r="W67" s="161"/>
      <c r="X67" s="189" t="s">
        <v>4125</v>
      </c>
      <c r="Y67" s="248">
        <v>0.22070000000000001</v>
      </c>
    </row>
    <row r="68" spans="10:25" x14ac:dyDescent="0.3">
      <c r="W68" s="161"/>
      <c r="X68" s="189" t="s">
        <v>4045</v>
      </c>
      <c r="Y68" s="248">
        <v>0.1769</v>
      </c>
    </row>
    <row r="69" spans="10:25" x14ac:dyDescent="0.3">
      <c r="T69" s="104"/>
    </row>
    <row r="71" spans="10:25" x14ac:dyDescent="0.3">
      <c r="V71" s="249" t="s">
        <v>4113</v>
      </c>
      <c r="W71" s="249" t="s">
        <v>4114</v>
      </c>
      <c r="X71" s="163" t="s">
        <v>4025</v>
      </c>
      <c r="Y71" s="163" t="s">
        <v>4115</v>
      </c>
    </row>
    <row r="72" spans="10:25" x14ac:dyDescent="0.3">
      <c r="V72" s="250" t="s">
        <v>4126</v>
      </c>
      <c r="W72" s="251">
        <f>SUM(K12:K17)-K17</f>
        <v>8491.4500000000007</v>
      </c>
      <c r="X72" s="164">
        <f>(W72/$W$77)</f>
        <v>1.8707470216745545E-2</v>
      </c>
      <c r="Y72" s="169" t="s">
        <v>4131</v>
      </c>
    </row>
    <row r="73" spans="10:25" x14ac:dyDescent="0.3">
      <c r="V73" s="252" t="s">
        <v>4121</v>
      </c>
      <c r="W73" s="253">
        <f>K17</f>
        <v>2518.56</v>
      </c>
      <c r="X73" s="111">
        <f>(W73/$W$77)</f>
        <v>5.5486266996904723E-3</v>
      </c>
      <c r="Y73" s="170" t="s">
        <v>4120</v>
      </c>
    </row>
    <row r="74" spans="10:25" x14ac:dyDescent="0.3">
      <c r="V74" s="252" t="s">
        <v>4193</v>
      </c>
      <c r="W74" s="253">
        <f>SUM(K19:K23)</f>
        <v>1449.41</v>
      </c>
      <c r="X74" s="111">
        <f>W74/W77</f>
        <v>3.1931877838123242E-3</v>
      </c>
      <c r="Y74" s="170" t="s">
        <v>4120</v>
      </c>
    </row>
    <row r="75" spans="10:25" x14ac:dyDescent="0.3">
      <c r="V75" s="252" t="s">
        <v>4127</v>
      </c>
      <c r="W75" s="253">
        <f>SUM(K25:K36)</f>
        <v>427671.36999999994</v>
      </c>
      <c r="X75" s="111">
        <f>(W75/$W$77)</f>
        <v>0.94220061554030976</v>
      </c>
      <c r="Y75" s="170" t="s">
        <v>4120</v>
      </c>
    </row>
    <row r="76" spans="10:25" x14ac:dyDescent="0.3">
      <c r="V76" s="254" t="s">
        <v>4128</v>
      </c>
      <c r="W76" s="255">
        <f>SUM(K38:K47)</f>
        <v>13776.119999999999</v>
      </c>
      <c r="X76" s="165">
        <f>(W76/$W$77)</f>
        <v>3.0350099759441865E-2</v>
      </c>
      <c r="Y76" s="171" t="s">
        <v>4131</v>
      </c>
    </row>
    <row r="77" spans="10:25" x14ac:dyDescent="0.3">
      <c r="V77" s="256" t="s">
        <v>4116</v>
      </c>
      <c r="W77" s="257">
        <f>TRUNC(SUM(W72:W76),2)</f>
        <v>453906.91</v>
      </c>
      <c r="X77" s="258">
        <f>TRUNC(SUM(X72:X76),2)</f>
        <v>1</v>
      </c>
      <c r="Y77" s="98"/>
    </row>
    <row r="78" spans="10:25" x14ac:dyDescent="0.3">
      <c r="Y78" s="98"/>
    </row>
    <row r="79" spans="10:25" x14ac:dyDescent="0.3">
      <c r="V79" s="10"/>
      <c r="W79" s="10"/>
      <c r="X79" s="98"/>
      <c r="Y79" s="98"/>
    </row>
    <row r="80" spans="10:25" ht="23.25" x14ac:dyDescent="0.35">
      <c r="V80" s="10"/>
      <c r="W80" s="10"/>
      <c r="X80" s="259" t="s">
        <v>4101</v>
      </c>
      <c r="Y80" s="202">
        <f>X73+X75+X74</f>
        <v>0.95094243002381251</v>
      </c>
    </row>
    <row r="81" spans="22:25" ht="23.25" x14ac:dyDescent="0.35">
      <c r="V81" s="10"/>
      <c r="W81" s="10"/>
      <c r="X81" s="259" t="s">
        <v>4102</v>
      </c>
      <c r="Y81" s="202">
        <f>X72+X76</f>
        <v>4.9057569976187411E-2</v>
      </c>
    </row>
  </sheetData>
  <mergeCells count="32">
    <mergeCell ref="X51:Y51"/>
    <mergeCell ref="Y9:Y10"/>
    <mergeCell ref="C5:G5"/>
    <mergeCell ref="A1:K1"/>
    <mergeCell ref="C2:G2"/>
    <mergeCell ref="A3:B3"/>
    <mergeCell ref="C3:K3"/>
    <mergeCell ref="C4:I4"/>
    <mergeCell ref="C6:G6"/>
    <mergeCell ref="A9:A10"/>
    <mergeCell ref="B9:B10"/>
    <mergeCell ref="C9:C10"/>
    <mergeCell ref="D9:D10"/>
    <mergeCell ref="E9:E10"/>
    <mergeCell ref="F9:F10"/>
    <mergeCell ref="G9:G10"/>
    <mergeCell ref="AA9:AB9"/>
    <mergeCell ref="X8:Y8"/>
    <mergeCell ref="V8:W8"/>
    <mergeCell ref="V9:V10"/>
    <mergeCell ref="W9:W10"/>
    <mergeCell ref="X9:X10"/>
    <mergeCell ref="A11:T11"/>
    <mergeCell ref="A18:T18"/>
    <mergeCell ref="A24:T24"/>
    <mergeCell ref="A37:T37"/>
    <mergeCell ref="T9:T10"/>
    <mergeCell ref="H9:M9"/>
    <mergeCell ref="N9:O9"/>
    <mergeCell ref="P9:Q9"/>
    <mergeCell ref="R9:R10"/>
    <mergeCell ref="S9:S10"/>
  </mergeCells>
  <phoneticPr fontId="43" type="noConversion"/>
  <conditionalFormatting sqref="Y72:Y76">
    <cfRule type="containsText" dxfId="1" priority="1" operator="containsText" text="NÃO">
      <formula>NOT(ISERROR(SEARCH("NÃO",Y72)))</formula>
    </cfRule>
    <cfRule type="containsText" dxfId="0" priority="2" operator="containsText" text="SIM">
      <formula>NOT(ISERROR(SEARCH("SIM",Y72)))</formula>
    </cfRule>
  </conditionalFormatting>
  <dataValidations count="3">
    <dataValidation type="list" allowBlank="1" showInputMessage="1" showErrorMessage="1" errorTitle="Código de Subfamília Inválido" error="O código de Subfamília informado é inválido. _x000a_Selecione o código na lista suspensa. Para pesquisar Subfamília, utilize a planilha Pesquisa Familia e Subfamilia. _x000a_Informe a Subfamília de acordo com a Família." sqref="P12:P17 P25:P36 P19:P23 P38:P63 P65:P1048576">
      <formula1>INDIRECT(CONCATENATE("F_",N12))</formula1>
    </dataValidation>
    <dataValidation type="list" allowBlank="1" showInputMessage="1" showErrorMessage="1" errorTitle="Número de Lote Inválido" error="O número de lote informado é inválido. _x000a_Cadastre o lote na planilha Identificação e selecione na lista suspensa." sqref="A12:A17 A63 A19:A23 A65:A1048576 A38:A53 A25:A36">
      <formula1>#REF!</formula1>
    </dataValidation>
    <dataValidation type="list" allowBlank="1" showInputMessage="1" showErrorMessage="1" sqref="K50:K62 N48:N63 N65:N1048576">
      <formula1>INDIRECT("'Tipo de Objeto x Familia'!G2:G"&amp;ROWS(#REF!)-COUNTBLANK(#REF!)+1)</formula1>
    </dataValidation>
  </dataValidations>
  <printOptions horizontalCentered="1"/>
  <pageMargins left="0.51181102362204722" right="0.51181102362204722" top="0.59055118110236227" bottom="0.59055118110236227" header="0.31496062992125984" footer="0.31496062992125984"/>
  <pageSetup paperSize="9" scale="48" fitToHeight="0" orientation="landscape" r:id="rId1"/>
  <rowBreaks count="1" manualBreakCount="1">
    <brk id="47" max="19" man="1"/>
  </rowBreaks>
  <ignoredErrors>
    <ignoredError sqref="G49 D52 A50:G50 A53:G60 A51:C52 E51:G52 A61:F61" unlockedFormula="1"/>
    <ignoredError sqref="E12:E17 E19:E23" numberStoredAsText="1"/>
  </ignoredErrors>
  <legacyDrawing r:id="rId2"/>
  <extLst>
    <ext xmlns:x14="http://schemas.microsoft.com/office/spreadsheetml/2009/9/main" uri="{CCE6A557-97BC-4b89-ADB6-D9C93CAAB3DF}">
      <x14:dataValidations xmlns:xm="http://schemas.microsoft.com/office/excel/2006/main" count="7">
        <x14:dataValidation type="list" allowBlank="1" showInputMessage="1" showErrorMessage="1" errorTitle="Tipo de Orçamento Inválido" error="O tipo de orçamento informado é inválido._x000a_Selecione o tipo de orçamento na lista suspensa.">
          <x14:formula1>
            <xm:f>base!$M$2:$M$6</xm:f>
          </x14:formula1>
          <xm:sqref>R12:R17 R65:R1048576 R38:R63 R19:R23 R25:R36</xm:sqref>
        </x14:dataValidation>
        <x14:dataValidation type="list" allowBlank="1" showInputMessage="1" showErrorMessage="1" errorTitle="Unidade de Medida Inválida" error="A unidade de medida informada é inválida._x000a_Selecione uma unidade na lista suspensa. Para cadastrar nova unidade de medida, entre em contato com o TCE. ">
          <x14:formula1>
            <xm:f>base!$I$2:$I$126</xm:f>
          </x14:formula1>
          <xm:sqref>I65:I1048576 I12:I17 I19:I23 I25:I36 I38:I63</xm:sqref>
        </x14:dataValidation>
        <x14:dataValidation type="list" allowBlank="1" showInputMessage="1" showErrorMessage="1" errorTitle="Fonte de Referência Inválida" error="A fonte de referência informada é inválida. _x000a_Selecione a fonte de referência na lista suspensa. Para cadastrar nova fonte de referência, entre em contato com o TCE.">
          <x14:formula1>
            <xm:f>base!$N$2:$N$36</xm:f>
          </x14:formula1>
          <xm:sqref>D63 D65:D1048576 D50 D48</xm:sqref>
        </x14:dataValidation>
        <x14:dataValidation type="list" allowBlank="1" showInputMessage="1" showErrorMessage="1">
          <x14:formula1>
            <xm:f>base!$I$2:$I$126</xm:f>
          </x14:formula1>
          <xm:sqref>I9 I1 I3:I4</xm:sqref>
        </x14:dataValidation>
        <x14:dataValidation type="list" allowBlank="1" showInputMessage="1" showErrorMessage="1">
          <x14:formula1>
            <xm:f>base!#REF!</xm:f>
          </x14:formula1>
          <xm:sqref>D3:D6 D1</xm:sqref>
        </x14:dataValidation>
        <x14:dataValidation type="list" allowBlank="1" showInputMessage="1" showErrorMessage="1">
          <x14:formula1>
            <xm:f>'Tipo de Objeto x Familia'!$G$2:$G$12</xm:f>
          </x14:formula1>
          <xm:sqref>N19:N23 N12:N17 N25:N36 N38:N47</xm:sqref>
        </x14:dataValidation>
        <x14:dataValidation type="list" allowBlank="1" showInputMessage="1" showErrorMessage="1" errorTitle="Fonte de Referência Inválida" error="A fonte de referência informada é inválida. _x000a_Selecione a fonte de referência na lista suspensa. Para cadastrar nova fonte de referência, entre em contato com o TCE.">
          <x14:formula1>
            <xm:f>[1]base!#REF!</xm:f>
          </x14:formula1>
          <xm:sqref>D12:D17 D19:D23 D25:D36 D38:D47</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I59"/>
  <sheetViews>
    <sheetView showGridLines="0" zoomScale="70" zoomScaleNormal="70" workbookViewId="0">
      <selection activeCell="B3" sqref="B3:C3"/>
    </sheetView>
  </sheetViews>
  <sheetFormatPr defaultRowHeight="20.25" x14ac:dyDescent="0.3"/>
  <cols>
    <col min="1" max="1" width="21.42578125" style="49" customWidth="1"/>
    <col min="2" max="2" width="103.7109375" style="48" customWidth="1"/>
    <col min="3" max="3" width="23" style="50" bestFit="1" customWidth="1"/>
    <col min="4" max="4" width="19.7109375" style="50" customWidth="1"/>
    <col min="5" max="5" width="13.5703125" style="50" customWidth="1"/>
    <col min="6" max="6" width="19.7109375" style="50" customWidth="1"/>
    <col min="7" max="7" width="13.7109375" style="50" customWidth="1"/>
    <col min="8" max="8" width="6.28515625" style="50" customWidth="1"/>
    <col min="9" max="16384" width="9.140625" style="47"/>
  </cols>
  <sheetData>
    <row r="1" spans="1:9" customFormat="1" ht="51" customHeight="1" x14ac:dyDescent="0.25">
      <c r="A1" s="596" t="s">
        <v>4035</v>
      </c>
      <c r="B1" s="597"/>
      <c r="C1" s="597"/>
      <c r="D1" s="597"/>
      <c r="E1" s="597"/>
      <c r="F1" s="597"/>
      <c r="G1" s="597"/>
      <c r="H1" s="530"/>
    </row>
    <row r="2" spans="1:9" customFormat="1" ht="26.25" customHeight="1" x14ac:dyDescent="0.25">
      <c r="A2" s="368" t="s">
        <v>0</v>
      </c>
      <c r="B2" s="371" t="str">
        <f>Identificação!C2</f>
        <v>Concorrência</v>
      </c>
      <c r="C2" s="371"/>
      <c r="D2" s="380" t="s">
        <v>151</v>
      </c>
      <c r="E2" s="369">
        <f>Identificação!F2</f>
        <v>0</v>
      </c>
      <c r="F2" s="370" t="s">
        <v>152</v>
      </c>
      <c r="G2" s="483">
        <f>Identificação!H2</f>
        <v>2025</v>
      </c>
    </row>
    <row r="3" spans="1:9" customFormat="1" ht="29.25" customHeight="1" thickBot="1" x14ac:dyDescent="0.3">
      <c r="A3" s="366" t="s">
        <v>153</v>
      </c>
      <c r="B3" s="608" t="str">
        <f>Identificação!C3</f>
        <v>Execução de Capeamento Asfáltico e Sinalização Viária da Rua Espírito Santo</v>
      </c>
      <c r="C3" s="609"/>
      <c r="D3" s="529"/>
      <c r="E3" s="529"/>
      <c r="F3" s="529"/>
      <c r="G3" s="529"/>
    </row>
    <row r="4" spans="1:9" customFormat="1" ht="26.25" customHeight="1" thickBot="1" x14ac:dyDescent="0.3">
      <c r="A4" s="67" t="s">
        <v>175</v>
      </c>
      <c r="B4" s="374" t="str">
        <f>Identificação!C4</f>
        <v>Prefeitura Municipal de Montenegro-RS</v>
      </c>
      <c r="C4" s="375"/>
      <c r="D4" s="375"/>
      <c r="E4" s="367" t="s">
        <v>173</v>
      </c>
      <c r="F4" s="594" t="str">
        <f>Identificação!H4</f>
        <v>90.895.905/0001-60</v>
      </c>
      <c r="G4" s="595"/>
    </row>
    <row r="5" spans="1:9" customFormat="1" ht="26.25" customHeight="1" thickBot="1" x14ac:dyDescent="0.3">
      <c r="A5" s="373" t="s">
        <v>169</v>
      </c>
      <c r="B5" s="376" t="str">
        <f>Identificação!C5</f>
        <v>Obras e Serviços de Engenharia</v>
      </c>
      <c r="C5" s="377"/>
      <c r="D5" s="377"/>
      <c r="E5" s="377"/>
      <c r="F5" s="377"/>
      <c r="G5" s="385"/>
      <c r="I5" s="531"/>
    </row>
    <row r="6" spans="1:9" customFormat="1" ht="26.25" customHeight="1" thickBot="1" x14ac:dyDescent="0.3">
      <c r="A6" s="372" t="s">
        <v>3750</v>
      </c>
      <c r="B6" s="532">
        <f>Identificação!C6</f>
        <v>453906.90999999986</v>
      </c>
      <c r="C6" s="533"/>
      <c r="D6" s="533"/>
      <c r="E6" s="533"/>
      <c r="F6" s="533"/>
      <c r="G6" s="534"/>
    </row>
    <row r="7" spans="1:9" ht="21" thickBot="1" x14ac:dyDescent="0.35">
      <c r="A7" s="64"/>
      <c r="B7" s="62"/>
      <c r="C7" s="64"/>
      <c r="D7" s="64"/>
      <c r="E7" s="64"/>
      <c r="F7" s="64"/>
      <c r="G7" s="64"/>
      <c r="H7" s="63"/>
    </row>
    <row r="8" spans="1:9" ht="21" thickTop="1" x14ac:dyDescent="0.25">
      <c r="A8" s="602" t="s">
        <v>4021</v>
      </c>
      <c r="B8" s="602" t="s">
        <v>4029</v>
      </c>
      <c r="C8" s="65" t="s">
        <v>4028</v>
      </c>
      <c r="D8" s="604" t="s">
        <v>4027</v>
      </c>
      <c r="E8" s="604" t="s">
        <v>4025</v>
      </c>
      <c r="F8" s="611" t="s">
        <v>4026</v>
      </c>
      <c r="G8" s="604" t="s">
        <v>4025</v>
      </c>
      <c r="H8" s="610"/>
    </row>
    <row r="9" spans="1:9" ht="21" thickBot="1" x14ac:dyDescent="0.3">
      <c r="A9" s="603"/>
      <c r="B9" s="603"/>
      <c r="C9" s="522" t="s">
        <v>4024</v>
      </c>
      <c r="D9" s="605"/>
      <c r="E9" s="605"/>
      <c r="F9" s="612"/>
      <c r="G9" s="605"/>
      <c r="H9" s="610"/>
    </row>
    <row r="10" spans="1:9" ht="23.25" customHeight="1" thickTop="1" x14ac:dyDescent="0.25">
      <c r="A10" s="606" t="s">
        <v>4266</v>
      </c>
      <c r="B10" s="607"/>
      <c r="C10" s="354"/>
      <c r="D10" s="354"/>
      <c r="E10" s="355"/>
      <c r="F10" s="354"/>
      <c r="G10" s="355"/>
      <c r="H10" s="512"/>
    </row>
    <row r="11" spans="1:9" s="519" customFormat="1" ht="40.5" x14ac:dyDescent="0.25">
      <c r="A11" s="515" t="str">
        <f>'Orçamento-base'!C12</f>
        <v>1.1</v>
      </c>
      <c r="B11" s="51" t="str">
        <f>'Orçamento-base'!G12</f>
        <v>FORNECIMENTO E INSTALAÇÃO DE PLACA DE OBRA COM CHAPA GALVANIZADA E ESTRUTURA DE MADEIRA. AF_03/2022_PS</v>
      </c>
      <c r="C11" s="516">
        <f>'Orçamento-base'!K12</f>
        <v>1625.32</v>
      </c>
      <c r="D11" s="516">
        <f>C11*E11</f>
        <v>1625.32</v>
      </c>
      <c r="E11" s="517">
        <v>1</v>
      </c>
      <c r="F11" s="516">
        <f>C11*G11</f>
        <v>0</v>
      </c>
      <c r="G11" s="520"/>
      <c r="H11" s="518"/>
    </row>
    <row r="12" spans="1:9" s="519" customFormat="1" ht="40.5" x14ac:dyDescent="0.25">
      <c r="A12" s="515" t="str">
        <f>'Orçamento-base'!C13</f>
        <v>1.2</v>
      </c>
      <c r="B12" s="51" t="str">
        <f>'Orçamento-base'!G13</f>
        <v>FORNECIMENTO E INSTALAÇÃO DE SUPORTE DE MADEIRA PARA PLACAS DE SINALIZAÇÃO, EM SOLO, COM H= DE 2,0 M E SEÇÃO DE 7,5 X 7,5 CM. AF_03/2022</v>
      </c>
      <c r="C12" s="516">
        <f>'Orçamento-base'!K13</f>
        <v>248.32</v>
      </c>
      <c r="D12" s="516">
        <f t="shared" ref="D12:D37" si="0">C12*E12</f>
        <v>248.32</v>
      </c>
      <c r="E12" s="517">
        <v>1</v>
      </c>
      <c r="F12" s="516">
        <f t="shared" ref="F12:F16" si="1">C12*G12</f>
        <v>0</v>
      </c>
      <c r="G12" s="520"/>
      <c r="H12" s="518"/>
    </row>
    <row r="13" spans="1:9" s="519" customFormat="1" ht="40.5" x14ac:dyDescent="0.25">
      <c r="A13" s="515" t="str">
        <f>'Orçamento-base'!C14</f>
        <v>1.3</v>
      </c>
      <c r="B13" s="51" t="str">
        <f>'Orçamento-base'!G14</f>
        <v>CONE PLÁSTICO PARA CANALIZAÇÃO DE TRÂNSITO - UTILIZAÇÃO DE 150 CICLOS - FORNECIMENTO, 01 IMPLANTAÇÃO E 01 RETIRADA DIÁRIA</v>
      </c>
      <c r="C13" s="516">
        <f>'Orçamento-base'!K14</f>
        <v>606</v>
      </c>
      <c r="D13" s="516">
        <f t="shared" si="0"/>
        <v>606</v>
      </c>
      <c r="E13" s="517">
        <v>1</v>
      </c>
      <c r="F13" s="516">
        <f t="shared" si="1"/>
        <v>0</v>
      </c>
      <c r="G13" s="520"/>
      <c r="H13" s="518"/>
    </row>
    <row r="14" spans="1:9" s="519" customFormat="1" ht="60.75" x14ac:dyDescent="0.25">
      <c r="A14" s="515" t="str">
        <f>'Orçamento-base'!C15</f>
        <v>1.4</v>
      </c>
      <c r="B14" s="51" t="str">
        <f>'Orçamento-base'!G15</f>
        <v>PLACA DE ADVERTÊNCIA PARA SINALIZAÇÃO DE OBRAS MONTADA EM SUPORTE METÁLICO MÓVEL, LADO 1,00 M - UTILIZAÇÃO DE 600 CICLOS - FORNECIMENTO, 01 IMPLANTAÇÃO E 01 RETIRADA DIÁRIA</v>
      </c>
      <c r="C14" s="516">
        <f>'Orçamento-base'!K15</f>
        <v>597.6</v>
      </c>
      <c r="D14" s="516">
        <f t="shared" si="0"/>
        <v>597.6</v>
      </c>
      <c r="E14" s="517">
        <v>1</v>
      </c>
      <c r="F14" s="516">
        <f t="shared" si="1"/>
        <v>0</v>
      </c>
      <c r="G14" s="520"/>
      <c r="H14" s="518"/>
    </row>
    <row r="15" spans="1:9" s="519" customFormat="1" ht="40.5" x14ac:dyDescent="0.25">
      <c r="A15" s="515" t="str">
        <f>'Orçamento-base'!C16</f>
        <v>1.5</v>
      </c>
      <c r="B15" s="51" t="str">
        <f>'Orçamento-base'!G16</f>
        <v>MOBILIZAÇÃO E DESMOBILIZAÇÃO DE EQUIPES E EQUIPAMENTOS PARA CAPEAMENTO</v>
      </c>
      <c r="C15" s="516">
        <f>'Orçamento-base'!K16</f>
        <v>5414.21</v>
      </c>
      <c r="D15" s="516">
        <f t="shared" si="0"/>
        <v>2707.105</v>
      </c>
      <c r="E15" s="517">
        <v>0.5</v>
      </c>
      <c r="F15" s="516">
        <f t="shared" si="1"/>
        <v>2707.105</v>
      </c>
      <c r="G15" s="520">
        <v>0.5</v>
      </c>
      <c r="H15" s="518"/>
    </row>
    <row r="16" spans="1:9" s="519" customFormat="1" ht="25.5" customHeight="1" x14ac:dyDescent="0.25">
      <c r="A16" s="515" t="str">
        <f>'Orçamento-base'!C17</f>
        <v>1.6</v>
      </c>
      <c r="B16" s="51" t="str">
        <f>'Orçamento-base'!G17</f>
        <v>RESPONSÁVEL TÉCNICO</v>
      </c>
      <c r="C16" s="516">
        <f>'Orçamento-base'!K17</f>
        <v>2518.56</v>
      </c>
      <c r="D16" s="516">
        <f t="shared" si="0"/>
        <v>1259.28</v>
      </c>
      <c r="E16" s="517">
        <v>0.5</v>
      </c>
      <c r="F16" s="516">
        <f t="shared" si="1"/>
        <v>1259.28</v>
      </c>
      <c r="G16" s="520">
        <v>0.5</v>
      </c>
      <c r="H16" s="518"/>
    </row>
    <row r="17" spans="1:8" x14ac:dyDescent="0.25">
      <c r="A17" s="66"/>
      <c r="B17" s="51"/>
      <c r="C17" s="288">
        <f>SUM(C11:C16)</f>
        <v>11010.01</v>
      </c>
      <c r="D17" s="289"/>
      <c r="E17" s="290"/>
      <c r="F17" s="289"/>
      <c r="G17" s="54"/>
      <c r="H17" s="513"/>
    </row>
    <row r="18" spans="1:8" x14ac:dyDescent="0.25">
      <c r="A18" s="606" t="s">
        <v>4267</v>
      </c>
      <c r="B18" s="607"/>
      <c r="C18" s="356"/>
      <c r="D18" s="191"/>
      <c r="E18" s="192"/>
      <c r="F18" s="193"/>
      <c r="G18" s="191"/>
      <c r="H18" s="513"/>
    </row>
    <row r="19" spans="1:8" s="519" customFormat="1" ht="60.75" x14ac:dyDescent="0.25">
      <c r="A19" s="515" t="str">
        <f>'Orçamento-base'!C19</f>
        <v>2.1</v>
      </c>
      <c r="B19" s="51" t="str">
        <f>'Orçamento-base'!G19</f>
        <v>ASSENTAMENTO DE GUIA (MEIO-FIO) EM TRECHO RETO, CONFECCIONADA EM CONCRETO PRÉ-FABRICADO, DIMENSÕES 100X15X13X30 CM (COMPRIMENTO X BASE INFERIOR X BASE SUPERIOR X ALTURA). AF_01/2024</v>
      </c>
      <c r="C19" s="516">
        <f>'Orçamento-base'!K19</f>
        <v>496.8</v>
      </c>
      <c r="D19" s="516">
        <f t="shared" si="0"/>
        <v>496.8</v>
      </c>
      <c r="E19" s="517">
        <v>1</v>
      </c>
      <c r="F19" s="516">
        <f t="shared" ref="F19" si="2">C19*G19</f>
        <v>0</v>
      </c>
      <c r="G19" s="520"/>
      <c r="H19" s="518"/>
    </row>
    <row r="20" spans="1:8" s="519" customFormat="1" ht="40.5" x14ac:dyDescent="0.25">
      <c r="A20" s="515" t="str">
        <f>'Orçamento-base'!C20</f>
        <v>2.2</v>
      </c>
      <c r="B20" s="51" t="str">
        <f>'Orçamento-base'!G20</f>
        <v>Transporte com caminhão carroceria com capacidade de 11 t e com guindauto de 45 t.m - rodovia pavimentada</v>
      </c>
      <c r="C20" s="516">
        <f>'Orçamento-base'!K20</f>
        <v>35.74</v>
      </c>
      <c r="D20" s="516">
        <f t="shared" si="0"/>
        <v>35.74</v>
      </c>
      <c r="E20" s="517">
        <v>1</v>
      </c>
      <c r="F20" s="516">
        <f t="shared" ref="F20:F23" si="3">C20*G20</f>
        <v>0</v>
      </c>
      <c r="G20" s="520"/>
      <c r="H20" s="518"/>
    </row>
    <row r="21" spans="1:8" s="519" customFormat="1" ht="40.5" x14ac:dyDescent="0.25">
      <c r="A21" s="515" t="str">
        <f>'Orçamento-base'!C21</f>
        <v>2.3</v>
      </c>
      <c r="B21" s="51" t="str">
        <f>'Orçamento-base'!G21</f>
        <v>DEMOLIÇÃO DE PISO DE CONCRETO SIMPLES, DE FORMA MECANIZADA COM MARTELETE, SEM REAPROVEITAMENTO. AF_09/2023</v>
      </c>
      <c r="C21" s="516">
        <f>'Orçamento-base'!K21</f>
        <v>728.32</v>
      </c>
      <c r="D21" s="516">
        <f t="shared" si="0"/>
        <v>728.32</v>
      </c>
      <c r="E21" s="517">
        <v>1</v>
      </c>
      <c r="F21" s="516">
        <f t="shared" si="3"/>
        <v>0</v>
      </c>
      <c r="G21" s="520"/>
      <c r="H21" s="518"/>
    </row>
    <row r="22" spans="1:8" s="519" customFormat="1" ht="40.5" x14ac:dyDescent="0.25">
      <c r="A22" s="515" t="str">
        <f>'Orçamento-base'!C22</f>
        <v>2.4</v>
      </c>
      <c r="B22" s="51" t="str">
        <f>'Orçamento-base'!G22</f>
        <v>Carga, manobra e descarga de agregados ou solos em caminhão basculante de 10 m³ - carga com carregadeira de 3,40 m³ e descarga livre</v>
      </c>
      <c r="C22" s="516">
        <f>'Orçamento-base'!K22</f>
        <v>40.83</v>
      </c>
      <c r="D22" s="516">
        <f t="shared" si="0"/>
        <v>40.83</v>
      </c>
      <c r="E22" s="517">
        <v>1</v>
      </c>
      <c r="F22" s="516">
        <f t="shared" si="3"/>
        <v>0</v>
      </c>
      <c r="G22" s="520"/>
      <c r="H22" s="518"/>
    </row>
    <row r="23" spans="1:8" s="519" customFormat="1" ht="40.5" x14ac:dyDescent="0.25">
      <c r="A23" s="515" t="str">
        <f>'Orçamento-base'!C23</f>
        <v>2.5</v>
      </c>
      <c r="B23" s="51" t="str">
        <f>'Orçamento-base'!G23</f>
        <v>TRANSPORTE COM CAMINHÃO BASCULANTE DE 6 M³, EM VIA URBANA PAVIMENTADA, DMT ATÉ 30 KM (UNIDADE: M3XKM). AF_07/2020</v>
      </c>
      <c r="C23" s="516">
        <f>'Orçamento-base'!K23</f>
        <v>147.72</v>
      </c>
      <c r="D23" s="516">
        <f t="shared" si="0"/>
        <v>147.72</v>
      </c>
      <c r="E23" s="517">
        <v>1</v>
      </c>
      <c r="F23" s="516">
        <f t="shared" si="3"/>
        <v>0</v>
      </c>
      <c r="G23" s="520"/>
      <c r="H23" s="518"/>
    </row>
    <row r="24" spans="1:8" x14ac:dyDescent="0.25">
      <c r="A24" s="66"/>
      <c r="B24" s="51"/>
      <c r="C24" s="288">
        <f>SUM(C19:C23)</f>
        <v>1449.41</v>
      </c>
      <c r="D24" s="289"/>
      <c r="E24" s="290"/>
      <c r="F24" s="289"/>
      <c r="G24" s="54"/>
      <c r="H24" s="513"/>
    </row>
    <row r="25" spans="1:8" x14ac:dyDescent="0.25">
      <c r="A25" s="606" t="s">
        <v>4268</v>
      </c>
      <c r="B25" s="607"/>
      <c r="C25" s="291"/>
      <c r="D25" s="193"/>
      <c r="E25" s="194"/>
      <c r="F25" s="193"/>
      <c r="G25" s="192"/>
      <c r="H25" s="513"/>
    </row>
    <row r="26" spans="1:8" s="519" customFormat="1" x14ac:dyDescent="0.25">
      <c r="A26" s="515" t="str">
        <f>'Orçamento-base'!C25</f>
        <v>3.1</v>
      </c>
      <c r="B26" s="51" t="str">
        <f>'Orçamento-base'!G25</f>
        <v>CAPINA E LIMPEZA MANUAL DE SUPERFÍCIE BASÁLTICA</v>
      </c>
      <c r="C26" s="516">
        <f>'Orçamento-base'!K25</f>
        <v>139.12</v>
      </c>
      <c r="D26" s="516">
        <f t="shared" si="0"/>
        <v>139.12</v>
      </c>
      <c r="E26" s="517">
        <v>1</v>
      </c>
      <c r="F26" s="516">
        <f t="shared" ref="F26" si="4">C26*G26</f>
        <v>0</v>
      </c>
      <c r="G26" s="520"/>
      <c r="H26" s="518"/>
    </row>
    <row r="27" spans="1:8" s="519" customFormat="1" x14ac:dyDescent="0.25">
      <c r="A27" s="515" t="str">
        <f>'Orçamento-base'!C26</f>
        <v>3.2</v>
      </c>
      <c r="B27" s="51" t="str">
        <f>'Orçamento-base'!G26</f>
        <v>VARRIÇÃO E LIMPEZA DA PISTA COM VASSOURA MECÂNICA ACOPLADA - M²</v>
      </c>
      <c r="C27" s="516">
        <f>'Orçamento-base'!K26</f>
        <v>4153.99</v>
      </c>
      <c r="D27" s="516">
        <f t="shared" si="0"/>
        <v>4153.99</v>
      </c>
      <c r="E27" s="517">
        <v>1</v>
      </c>
      <c r="F27" s="516">
        <f t="shared" ref="F27:F37" si="5">C27*G27</f>
        <v>0</v>
      </c>
      <c r="G27" s="520"/>
      <c r="H27" s="518"/>
    </row>
    <row r="28" spans="1:8" s="519" customFormat="1" x14ac:dyDescent="0.25">
      <c r="A28" s="515" t="str">
        <f>'Orçamento-base'!C27</f>
        <v>3.3</v>
      </c>
      <c r="B28" s="51" t="str">
        <f>'Orçamento-base'!G27</f>
        <v>EXECUÇÃO DE PINTURA DE LIGAÇÃO COM EMULSÃO ASFÁLTICA RR-2C - M²</v>
      </c>
      <c r="C28" s="516">
        <f>'Orçamento-base'!K27</f>
        <v>8711.89</v>
      </c>
      <c r="D28" s="516">
        <f t="shared" si="0"/>
        <v>8711.89</v>
      </c>
      <c r="E28" s="517">
        <v>1</v>
      </c>
      <c r="F28" s="516">
        <f t="shared" si="5"/>
        <v>0</v>
      </c>
      <c r="G28" s="520"/>
      <c r="H28" s="518"/>
    </row>
    <row r="29" spans="1:8" s="519" customFormat="1" ht="40.5" x14ac:dyDescent="0.25">
      <c r="A29" s="515" t="str">
        <f>'Orçamento-base'!C28</f>
        <v>3.4</v>
      </c>
      <c r="B29" s="51" t="str">
        <f>'Orçamento-base'!G28</f>
        <v>Transporte de material betuminoso com caminhão tanque distribuidor - rodovia pavimentada</v>
      </c>
      <c r="C29" s="516">
        <f>'Orçamento-base'!K28</f>
        <v>154.35</v>
      </c>
      <c r="D29" s="516">
        <f t="shared" si="0"/>
        <v>154.35</v>
      </c>
      <c r="E29" s="517">
        <v>1</v>
      </c>
      <c r="F29" s="516">
        <f t="shared" si="5"/>
        <v>0</v>
      </c>
      <c r="G29" s="520"/>
      <c r="H29" s="518"/>
    </row>
    <row r="30" spans="1:8" s="519" customFormat="1" ht="60.75" x14ac:dyDescent="0.25">
      <c r="A30" s="515" t="str">
        <f>'Orçamento-base'!C29</f>
        <v>3.5</v>
      </c>
      <c r="B30" s="51" t="str">
        <f>'Orçamento-base'!G29</f>
        <v>EXECUÇÃO DE PAVIMENTO COM APLICAÇÃO DE CONCRETO ASFÁLTICO - EXCLUSIVE FORNECIMENTO DE MATERIAL, CARGA E TRANSPORTE (COMPOSIÇÃO 95995)</v>
      </c>
      <c r="C30" s="516">
        <f>'Orçamento-base'!K29</f>
        <v>11610.04</v>
      </c>
      <c r="D30" s="516">
        <f t="shared" si="0"/>
        <v>11610.04</v>
      </c>
      <c r="E30" s="517">
        <v>1</v>
      </c>
      <c r="F30" s="516">
        <f t="shared" si="5"/>
        <v>0</v>
      </c>
      <c r="G30" s="520"/>
      <c r="H30" s="518"/>
    </row>
    <row r="31" spans="1:8" s="519" customFormat="1" ht="40.5" x14ac:dyDescent="0.25">
      <c r="A31" s="515" t="str">
        <f>'Orçamento-base'!C30</f>
        <v>3.6</v>
      </c>
      <c r="B31" s="51" t="str">
        <f>'Orçamento-base'!G30</f>
        <v>CONCRETO BETUMINOSO USINADO A QUENTE (CBUQ) PARA PAVIMENTACAO ASFALTICA, PADRAO DNIT, FAIXA C, COM CAP 50/70 - AQUISICAO POSTO USINA</v>
      </c>
      <c r="C31" s="516">
        <f>'Orçamento-base'!K30</f>
        <v>177351.97</v>
      </c>
      <c r="D31" s="516">
        <f t="shared" si="0"/>
        <v>177351.97</v>
      </c>
      <c r="E31" s="517">
        <v>1</v>
      </c>
      <c r="F31" s="516">
        <f t="shared" si="5"/>
        <v>0</v>
      </c>
      <c r="G31" s="520"/>
      <c r="H31" s="518"/>
    </row>
    <row r="32" spans="1:8" s="519" customFormat="1" ht="40.5" x14ac:dyDescent="0.25">
      <c r="A32" s="515" t="str">
        <f>'Orçamento-base'!C31</f>
        <v>3.7</v>
      </c>
      <c r="B32" s="51" t="str">
        <f>'Orçamento-base'!G31</f>
        <v>Transporte de mistura betuminosa a quente com caminhão com caçamba térmica de 6 m³ - rodovia pavimentada</v>
      </c>
      <c r="C32" s="516">
        <f>'Orçamento-base'!K31</f>
        <v>4432.9399999999996</v>
      </c>
      <c r="D32" s="516">
        <f t="shared" si="0"/>
        <v>4432.9399999999996</v>
      </c>
      <c r="E32" s="517">
        <v>1</v>
      </c>
      <c r="F32" s="516">
        <f t="shared" si="5"/>
        <v>0</v>
      </c>
      <c r="G32" s="520"/>
      <c r="H32" s="518"/>
    </row>
    <row r="33" spans="1:8" s="519" customFormat="1" x14ac:dyDescent="0.25">
      <c r="A33" s="515" t="str">
        <f>'Orçamento-base'!C32</f>
        <v>3.8</v>
      </c>
      <c r="B33" s="51" t="str">
        <f>'Orçamento-base'!G32</f>
        <v>EXECUÇÃO DE PINTURA DE LIGAÇÃO COM EMULSÃO ASFÁLTICA RR-2C - M²</v>
      </c>
      <c r="C33" s="516">
        <f>'Orçamento-base'!K32</f>
        <v>9524.08</v>
      </c>
      <c r="D33" s="516">
        <f t="shared" si="0"/>
        <v>9524.08</v>
      </c>
      <c r="E33" s="517">
        <v>1</v>
      </c>
      <c r="F33" s="516">
        <f t="shared" si="5"/>
        <v>0</v>
      </c>
      <c r="G33" s="520"/>
      <c r="H33" s="518"/>
    </row>
    <row r="34" spans="1:8" s="519" customFormat="1" ht="40.5" x14ac:dyDescent="0.25">
      <c r="A34" s="515" t="str">
        <f>'Orçamento-base'!C33</f>
        <v>3.9</v>
      </c>
      <c r="B34" s="51" t="str">
        <f>'Orçamento-base'!G33</f>
        <v>Transporte de material betuminoso com caminhão tanque distribuidor - rodovia pavimentada</v>
      </c>
      <c r="C34" s="516">
        <f>'Orçamento-base'!K33</f>
        <v>168.74</v>
      </c>
      <c r="D34" s="516">
        <f t="shared" si="0"/>
        <v>168.74</v>
      </c>
      <c r="E34" s="517">
        <v>1</v>
      </c>
      <c r="F34" s="516">
        <f t="shared" si="5"/>
        <v>0</v>
      </c>
      <c r="G34" s="520"/>
      <c r="H34" s="518"/>
    </row>
    <row r="35" spans="1:8" s="519" customFormat="1" ht="60.75" x14ac:dyDescent="0.25">
      <c r="A35" s="515" t="str">
        <f>'Orçamento-base'!C34</f>
        <v>3.10</v>
      </c>
      <c r="B35" s="51" t="str">
        <f>'Orçamento-base'!G34</f>
        <v>EXECUÇÃO DE PAVIMENTO COM APLICAÇÃO DE CONCRETO ASFÁLTICO - EXCLUSIVE FORNECIMENTO DE MATERIAL, CARGA E TRANSPORTE (COMPOSIÇÃO 95995)</v>
      </c>
      <c r="C35" s="516">
        <f>'Orçamento-base'!K34</f>
        <v>12692.83</v>
      </c>
      <c r="D35" s="516">
        <f t="shared" si="0"/>
        <v>12692.83</v>
      </c>
      <c r="E35" s="517">
        <v>1</v>
      </c>
      <c r="F35" s="516">
        <f t="shared" si="5"/>
        <v>0</v>
      </c>
      <c r="G35" s="520"/>
      <c r="H35" s="518"/>
    </row>
    <row r="36" spans="1:8" s="519" customFormat="1" ht="40.5" x14ac:dyDescent="0.25">
      <c r="A36" s="515" t="str">
        <f>'Orçamento-base'!C35</f>
        <v>3.11</v>
      </c>
      <c r="B36" s="51" t="str">
        <f>'Orçamento-base'!G35</f>
        <v>CONCRETO BETUMINOSO USINADO A QUENTE (CBUQ) PARA PAVIMENTACAO ASFALTICA, PADRAO DNIT, FAIXA C, COM CAP 50/70 - AQUISICAO POSTO USINA</v>
      </c>
      <c r="C36" s="516">
        <f>'Orçamento-base'!K35</f>
        <v>193885.19</v>
      </c>
      <c r="D36" s="516">
        <f t="shared" si="0"/>
        <v>193885.19</v>
      </c>
      <c r="E36" s="517">
        <v>1</v>
      </c>
      <c r="F36" s="516">
        <f t="shared" si="5"/>
        <v>0</v>
      </c>
      <c r="G36" s="520"/>
      <c r="H36" s="518"/>
    </row>
    <row r="37" spans="1:8" s="519" customFormat="1" ht="40.5" x14ac:dyDescent="0.25">
      <c r="A37" s="515" t="str">
        <f>'Orçamento-base'!C36</f>
        <v>3.12</v>
      </c>
      <c r="B37" s="51" t="str">
        <f>'Orçamento-base'!G36</f>
        <v>Transporte de mistura betuminosa a quente com caminhão com caçamba térmica de 6 m³ - rodovia pavimentada</v>
      </c>
      <c r="C37" s="516">
        <f>'Orçamento-base'!K36</f>
        <v>4846.2299999999996</v>
      </c>
      <c r="D37" s="516">
        <f t="shared" si="0"/>
        <v>4846.2299999999996</v>
      </c>
      <c r="E37" s="517">
        <v>1</v>
      </c>
      <c r="F37" s="516">
        <f t="shared" si="5"/>
        <v>0</v>
      </c>
      <c r="G37" s="520"/>
      <c r="H37" s="518"/>
    </row>
    <row r="38" spans="1:8" x14ac:dyDescent="0.25">
      <c r="A38" s="66"/>
      <c r="B38" s="51"/>
      <c r="C38" s="288">
        <f>SUM(C26:C37)</f>
        <v>427671.36999999994</v>
      </c>
      <c r="D38" s="289"/>
      <c r="E38" s="290"/>
      <c r="F38" s="289"/>
      <c r="G38" s="54"/>
      <c r="H38" s="513"/>
    </row>
    <row r="39" spans="1:8" x14ac:dyDescent="0.25">
      <c r="A39" s="606" t="s">
        <v>4269</v>
      </c>
      <c r="B39" s="607"/>
      <c r="C39" s="291"/>
      <c r="D39" s="193"/>
      <c r="E39" s="194"/>
      <c r="F39" s="193"/>
      <c r="G39" s="192"/>
      <c r="H39" s="513"/>
    </row>
    <row r="40" spans="1:8" x14ac:dyDescent="0.25">
      <c r="A40" s="66" t="str">
        <f>'Orçamento-base'!C38</f>
        <v>4.1</v>
      </c>
      <c r="B40" s="51" t="str">
        <f>'Orçamento-base'!G38</f>
        <v>Limpeza de superfície asfáltica com soprador de ar</v>
      </c>
      <c r="C40" s="52">
        <f>'Orçamento-base'!K38</f>
        <v>394.1</v>
      </c>
      <c r="D40" s="52">
        <f t="shared" ref="D40:D49" si="6">C40*E40</f>
        <v>0</v>
      </c>
      <c r="E40" s="53"/>
      <c r="F40" s="52">
        <f t="shared" ref="F40:F49" si="7">C40*G40</f>
        <v>394.1</v>
      </c>
      <c r="G40" s="54">
        <v>1</v>
      </c>
      <c r="H40" s="513"/>
    </row>
    <row r="41" spans="1:8" ht="60.75" x14ac:dyDescent="0.25">
      <c r="A41" s="66" t="str">
        <f>'Orçamento-base'!C39</f>
        <v>4.2</v>
      </c>
      <c r="B41" s="51" t="str">
        <f>'Orçamento-base'!G39</f>
        <v>PINTURA DE EIXO VIÁRIO SOBRE ASFALTO COM TINTA RETRORREFLETIVA A BASE DE RESINA ACRÍLICA COM MICROESFERAS DE VIDRO, APLICAÇÃO MECÂNICA COM DEMARCADORA AUTOPROPELIDA. AF_05/2021</v>
      </c>
      <c r="C41" s="52">
        <f>'Orçamento-base'!K39</f>
        <v>2913.24</v>
      </c>
      <c r="D41" s="52">
        <f t="shared" si="6"/>
        <v>0</v>
      </c>
      <c r="E41" s="53"/>
      <c r="F41" s="52">
        <f t="shared" si="7"/>
        <v>2913.24</v>
      </c>
      <c r="G41" s="54">
        <v>1</v>
      </c>
      <c r="H41" s="513"/>
    </row>
    <row r="42" spans="1:8" ht="60.75" x14ac:dyDescent="0.25">
      <c r="A42" s="66" t="str">
        <f>'Orçamento-base'!C40</f>
        <v>4.3</v>
      </c>
      <c r="B42" s="51" t="str">
        <f>'Orçamento-base'!G40</f>
        <v>PINTURA DE FAIXA DE PEDESTRE, RETENÇÃO, TEXTOS E SÍMBOLOS COM TINTA RETRORREFLETIVA A BASE DE RESINA ACRÍLICA COM MICROESFERAS DE VIDRO, E = 30 CM, APLICAÇÃO MANUAL. AF_05/2021</v>
      </c>
      <c r="C42" s="52">
        <f>'Orçamento-base'!K40</f>
        <v>2616.39</v>
      </c>
      <c r="D42" s="52">
        <f t="shared" si="6"/>
        <v>0</v>
      </c>
      <c r="E42" s="53"/>
      <c r="F42" s="52">
        <f t="shared" si="7"/>
        <v>2616.39</v>
      </c>
      <c r="G42" s="54">
        <v>1</v>
      </c>
      <c r="H42" s="513"/>
    </row>
    <row r="43" spans="1:8" ht="27.75" customHeight="1" x14ac:dyDescent="0.25">
      <c r="A43" s="66" t="str">
        <f>'Orçamento-base'!C41</f>
        <v>4.4</v>
      </c>
      <c r="B43" s="51" t="str">
        <f>'Orçamento-base'!G41</f>
        <v>PINTURA DE MEIO-FIO COM TINTA BRANCA A BASE DE CAL (CAIAÇÃO). AF_05/2021</v>
      </c>
      <c r="C43" s="52">
        <f>'Orçamento-base'!K41</f>
        <v>1444.86</v>
      </c>
      <c r="D43" s="52">
        <f t="shared" si="6"/>
        <v>0</v>
      </c>
      <c r="E43" s="53"/>
      <c r="F43" s="52">
        <f t="shared" si="7"/>
        <v>1444.86</v>
      </c>
      <c r="G43" s="54">
        <v>1</v>
      </c>
      <c r="H43" s="513"/>
    </row>
    <row r="44" spans="1:8" ht="28.5" customHeight="1" x14ac:dyDescent="0.25">
      <c r="A44" s="66" t="str">
        <f>'Orçamento-base'!C42</f>
        <v>4.5</v>
      </c>
      <c r="B44" s="51" t="str">
        <f>'Orçamento-base'!G42</f>
        <v>PINTURA DE MEIO-FIO COM TINTA AMARELA A BASE DE CAL (CAIAÇÃO). AF_05/2021</v>
      </c>
      <c r="C44" s="52">
        <f>'Orçamento-base'!K42</f>
        <v>132.47999999999999</v>
      </c>
      <c r="D44" s="52">
        <f t="shared" si="6"/>
        <v>0</v>
      </c>
      <c r="E44" s="53"/>
      <c r="F44" s="52">
        <f t="shared" si="7"/>
        <v>132.47999999999999</v>
      </c>
      <c r="G44" s="54">
        <v>1</v>
      </c>
      <c r="H44" s="513"/>
    </row>
    <row r="45" spans="1:8" ht="40.5" x14ac:dyDescent="0.25">
      <c r="A45" s="66" t="str">
        <f>'Orçamento-base'!C43</f>
        <v>4.6</v>
      </c>
      <c r="B45" s="51" t="str">
        <f>'Orçamento-base'!G43</f>
        <v>Placa de regulamentação em aço "PARE", R1 lado 0,248 m - película retrorrefletiva tipo I + SI - fornecimento e implantação</v>
      </c>
      <c r="C45" s="52">
        <f>'Orçamento-base'!K43</f>
        <v>343.08</v>
      </c>
      <c r="D45" s="52">
        <f t="shared" si="6"/>
        <v>0</v>
      </c>
      <c r="E45" s="53"/>
      <c r="F45" s="52">
        <f t="shared" si="7"/>
        <v>343.08</v>
      </c>
      <c r="G45" s="54">
        <v>1</v>
      </c>
      <c r="H45" s="513"/>
    </row>
    <row r="46" spans="1:8" ht="40.5" x14ac:dyDescent="0.25">
      <c r="A46" s="66" t="str">
        <f>'Orçamento-base'!C44</f>
        <v>4.7</v>
      </c>
      <c r="B46" s="51" t="str">
        <f>'Orçamento-base'!G44</f>
        <v>PLACA DE ADVERTÊNCIA EM AÇO, LADO DE 0,50m "PASSAGEM SINALIZADA DE PEDESTRES" A-32b</v>
      </c>
      <c r="C46" s="52">
        <f>'Orçamento-base'!K44</f>
        <v>784.47</v>
      </c>
      <c r="D46" s="52">
        <f t="shared" si="6"/>
        <v>0</v>
      </c>
      <c r="E46" s="53"/>
      <c r="F46" s="52">
        <f t="shared" si="7"/>
        <v>784.47</v>
      </c>
      <c r="G46" s="54">
        <v>1</v>
      </c>
      <c r="H46" s="513"/>
    </row>
    <row r="47" spans="1:8" ht="40.5" x14ac:dyDescent="0.25">
      <c r="A47" s="66" t="str">
        <f>'Orçamento-base'!C45</f>
        <v>4.8</v>
      </c>
      <c r="B47" s="51" t="str">
        <f>'Orçamento-base'!G45</f>
        <v>PLACA DE REGULAMENTAÇÃO EM AÇO COM DIÂMETRO DE 50cm, "VELOCIDADE MÁXIMA PERMITIDA" R-19</v>
      </c>
      <c r="C47" s="52">
        <f>'Orçamento-base'!K45</f>
        <v>408.28</v>
      </c>
      <c r="D47" s="52">
        <f t="shared" si="6"/>
        <v>0</v>
      </c>
      <c r="E47" s="53"/>
      <c r="F47" s="52">
        <f t="shared" si="7"/>
        <v>408.28</v>
      </c>
      <c r="G47" s="54">
        <v>1</v>
      </c>
      <c r="H47" s="513"/>
    </row>
    <row r="48" spans="1:8" ht="40.5" x14ac:dyDescent="0.25">
      <c r="A48" s="66" t="str">
        <f>'Orçamento-base'!C46</f>
        <v>4.9</v>
      </c>
      <c r="B48" s="51" t="str">
        <f>'Orçamento-base'!G46</f>
        <v>Suporte metálico galvanizado para placa de advertência ou regulamentação - lado ou diâmetro de 0,60 m - fornecimento e implantação</v>
      </c>
      <c r="C48" s="52">
        <f>'Orçamento-base'!K46</f>
        <v>3606.72</v>
      </c>
      <c r="D48" s="52">
        <f t="shared" si="6"/>
        <v>0</v>
      </c>
      <c r="E48" s="53"/>
      <c r="F48" s="52">
        <f t="shared" si="7"/>
        <v>3606.72</v>
      </c>
      <c r="G48" s="54">
        <v>1</v>
      </c>
      <c r="H48" s="513"/>
    </row>
    <row r="49" spans="1:8" ht="40.5" x14ac:dyDescent="0.25">
      <c r="A49" s="66" t="str">
        <f>'Orçamento-base'!C47</f>
        <v>4.10</v>
      </c>
      <c r="B49" s="51" t="str">
        <f>'Orçamento-base'!G47</f>
        <v>FORNECIMENTO E INSTALAÇÃO DE PLACA DE SINALIZAÇÃO DE IDENTIFICAÇÃO DE RUAS E  SUPORTE METÁLICO, COM H= DE 2,5 M E DIÂMETRO DE 2''</v>
      </c>
      <c r="C49" s="52">
        <f>'Orçamento-base'!K47</f>
        <v>1132.5</v>
      </c>
      <c r="D49" s="52">
        <f t="shared" si="6"/>
        <v>0</v>
      </c>
      <c r="E49" s="53"/>
      <c r="F49" s="52">
        <f t="shared" si="7"/>
        <v>1132.5</v>
      </c>
      <c r="G49" s="54">
        <v>1</v>
      </c>
      <c r="H49" s="513"/>
    </row>
    <row r="50" spans="1:8" ht="21" thickBot="1" x14ac:dyDescent="0.3">
      <c r="A50" s="66"/>
      <c r="B50" s="51"/>
      <c r="C50" s="288">
        <f>SUM(C40:C49)</f>
        <v>13776.119999999999</v>
      </c>
      <c r="D50" s="289"/>
      <c r="E50" s="290"/>
      <c r="F50" s="289"/>
      <c r="G50" s="521"/>
      <c r="H50" s="513"/>
    </row>
    <row r="51" spans="1:8" ht="21.75" thickTop="1" thickBot="1" x14ac:dyDescent="0.3">
      <c r="A51" s="598" t="s">
        <v>4023</v>
      </c>
      <c r="B51" s="599"/>
      <c r="C51" s="55">
        <f>C17+C24+C38+C50</f>
        <v>453906.90999999992</v>
      </c>
      <c r="D51" s="56">
        <f>SUM(D11:D50)</f>
        <v>436164.40499999991</v>
      </c>
      <c r="E51" s="57">
        <f>D51/C51</f>
        <v>0.96091157766247703</v>
      </c>
      <c r="F51" s="55">
        <f>SUM(F11:F50)</f>
        <v>17742.505000000001</v>
      </c>
      <c r="G51" s="510">
        <f>F51/C51</f>
        <v>3.9088422337522917E-2</v>
      </c>
      <c r="H51" s="514"/>
    </row>
    <row r="52" spans="1:8" ht="21.75" thickTop="1" thickBot="1" x14ac:dyDescent="0.3">
      <c r="A52" s="600" t="s">
        <v>4022</v>
      </c>
      <c r="B52" s="601"/>
      <c r="C52" s="601"/>
      <c r="D52" s="58">
        <f>D51</f>
        <v>436164.40499999991</v>
      </c>
      <c r="E52" s="59">
        <f>D52/C51</f>
        <v>0.96091157766247703</v>
      </c>
      <c r="F52" s="60">
        <f>D52+F51</f>
        <v>453906.90999999992</v>
      </c>
      <c r="G52" s="511">
        <f>F52/C51</f>
        <v>1</v>
      </c>
      <c r="H52" s="514"/>
    </row>
    <row r="53" spans="1:8" ht="21" thickTop="1" x14ac:dyDescent="0.3"/>
    <row r="54" spans="1:8" x14ac:dyDescent="0.3">
      <c r="C54" s="357"/>
    </row>
    <row r="56" spans="1:8" x14ac:dyDescent="0.3">
      <c r="C56" s="358"/>
    </row>
    <row r="57" spans="1:8" ht="20.25" customHeight="1" x14ac:dyDescent="0.25">
      <c r="A57" s="613"/>
      <c r="B57" s="613"/>
      <c r="C57" s="613"/>
      <c r="D57" s="613"/>
      <c r="E57" s="613"/>
      <c r="F57" s="613"/>
      <c r="G57" s="613"/>
      <c r="H57" s="613"/>
    </row>
    <row r="58" spans="1:8" ht="15.75" x14ac:dyDescent="0.25">
      <c r="A58" s="613"/>
      <c r="B58" s="613"/>
      <c r="C58" s="613"/>
      <c r="D58" s="613"/>
      <c r="E58" s="613"/>
      <c r="F58" s="613"/>
      <c r="G58" s="613"/>
      <c r="H58" s="613"/>
    </row>
    <row r="59" spans="1:8" ht="15.75" x14ac:dyDescent="0.25">
      <c r="A59" s="613"/>
      <c r="B59" s="613"/>
      <c r="C59" s="613"/>
      <c r="D59" s="613"/>
      <c r="E59" s="613"/>
      <c r="F59" s="613"/>
      <c r="G59" s="613"/>
      <c r="H59" s="613"/>
    </row>
  </sheetData>
  <mergeCells count="19">
    <mergeCell ref="A57:H57"/>
    <mergeCell ref="A58:H58"/>
    <mergeCell ref="A59:H59"/>
    <mergeCell ref="A25:B25"/>
    <mergeCell ref="A39:B39"/>
    <mergeCell ref="H8:H9"/>
    <mergeCell ref="E8:E9"/>
    <mergeCell ref="F8:F9"/>
    <mergeCell ref="G8:G9"/>
    <mergeCell ref="A10:B10"/>
    <mergeCell ref="F4:G4"/>
    <mergeCell ref="A1:G1"/>
    <mergeCell ref="A51:B51"/>
    <mergeCell ref="A52:C52"/>
    <mergeCell ref="A8:A9"/>
    <mergeCell ref="B8:B9"/>
    <mergeCell ref="D8:D9"/>
    <mergeCell ref="A18:B18"/>
    <mergeCell ref="B3:C3"/>
  </mergeCells>
  <phoneticPr fontId="43" type="noConversion"/>
  <printOptions horizontalCentered="1"/>
  <pageMargins left="0" right="0" top="0.39370078740157483" bottom="0" header="0" footer="0"/>
  <pageSetup paperSize="9" scale="46" orientation="portrait" r:id="rId1"/>
  <rowBreaks count="1" manualBreakCount="1">
    <brk id="52" max="10"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J137"/>
  <sheetViews>
    <sheetView showGridLines="0" topLeftCell="A46" zoomScale="70" zoomScaleNormal="70" workbookViewId="0">
      <selection activeCell="E72" sqref="E72"/>
    </sheetView>
  </sheetViews>
  <sheetFormatPr defaultRowHeight="15" x14ac:dyDescent="0.25"/>
  <cols>
    <col min="1" max="1" width="19.42578125" bestFit="1" customWidth="1"/>
    <col min="2" max="2" width="10.42578125" customWidth="1"/>
    <col min="3" max="3" width="68.5703125" bestFit="1" customWidth="1"/>
    <col min="4" max="4" width="9.85546875" customWidth="1"/>
    <col min="5" max="5" width="11.42578125" bestFit="1" customWidth="1"/>
    <col min="6" max="6" width="6" customWidth="1"/>
    <col min="7" max="7" width="7.28515625" style="129" customWidth="1"/>
    <col min="8" max="8" width="20.42578125" customWidth="1"/>
  </cols>
  <sheetData>
    <row r="1" spans="1:10" ht="26.25" x14ac:dyDescent="0.25">
      <c r="A1" s="596" t="s">
        <v>4429</v>
      </c>
      <c r="B1" s="597"/>
      <c r="C1" s="597"/>
      <c r="D1" s="597"/>
      <c r="E1" s="597"/>
      <c r="F1" s="597"/>
      <c r="G1" s="597"/>
      <c r="H1" s="597"/>
      <c r="I1" s="501"/>
      <c r="J1" s="501"/>
    </row>
    <row r="2" spans="1:10" ht="15.75" x14ac:dyDescent="0.25">
      <c r="A2" s="368" t="s">
        <v>0</v>
      </c>
      <c r="B2" s="487"/>
      <c r="C2" s="371" t="str">
        <f>Identificação!C2</f>
        <v>Concorrência</v>
      </c>
      <c r="D2" s="371"/>
      <c r="E2" s="380" t="s">
        <v>151</v>
      </c>
      <c r="F2" s="387">
        <f>Identificação!F2</f>
        <v>0</v>
      </c>
      <c r="G2" s="370" t="s">
        <v>152</v>
      </c>
      <c r="H2" s="388">
        <f>Identificação!H2</f>
        <v>2025</v>
      </c>
    </row>
    <row r="3" spans="1:10" ht="31.5" customHeight="1" x14ac:dyDescent="0.25">
      <c r="A3" s="366" t="s">
        <v>153</v>
      </c>
      <c r="B3" s="488"/>
      <c r="C3" s="618" t="str">
        <f>Identificação!C3</f>
        <v>Execução de Capeamento Asfáltico e Sinalização Viária da Rua Espírito Santo</v>
      </c>
      <c r="D3" s="619"/>
      <c r="E3" s="619"/>
      <c r="F3" s="619"/>
      <c r="G3" s="619"/>
      <c r="H3" s="620"/>
    </row>
    <row r="4" spans="1:10" ht="15.75" x14ac:dyDescent="0.25">
      <c r="A4" s="366" t="s">
        <v>175</v>
      </c>
      <c r="B4" s="488"/>
      <c r="C4" s="374" t="str">
        <f>Identificação!C4</f>
        <v>Prefeitura Municipal de Montenegro-RS</v>
      </c>
      <c r="D4" s="375"/>
      <c r="E4" s="375"/>
      <c r="F4" s="375"/>
      <c r="G4" s="370" t="s">
        <v>173</v>
      </c>
      <c r="H4" s="384" t="str">
        <f>Identificação!H4</f>
        <v>90.895.905/0001-60</v>
      </c>
    </row>
    <row r="5" spans="1:10" ht="15.75" x14ac:dyDescent="0.25">
      <c r="A5" s="366" t="s">
        <v>169</v>
      </c>
      <c r="B5" s="489"/>
      <c r="C5" s="376" t="str">
        <f>Identificação!C5</f>
        <v>Obras e Serviços de Engenharia</v>
      </c>
      <c r="D5" s="377"/>
      <c r="E5" s="377"/>
      <c r="F5" s="377"/>
      <c r="G5" s="389"/>
      <c r="H5" s="385"/>
    </row>
    <row r="6" spans="1:10" ht="16.5" thickBot="1" x14ac:dyDescent="0.3">
      <c r="A6" s="372" t="s">
        <v>3750</v>
      </c>
      <c r="B6" s="490"/>
      <c r="C6" s="378">
        <f>Identificação!C6</f>
        <v>453906.90999999986</v>
      </c>
      <c r="D6" s="379"/>
      <c r="E6" s="379"/>
      <c r="F6" s="379"/>
      <c r="G6" s="379"/>
      <c r="H6" s="386"/>
    </row>
    <row r="8" spans="1:10" ht="29.25" customHeight="1" x14ac:dyDescent="0.25">
      <c r="A8" s="363" t="s">
        <v>4021</v>
      </c>
      <c r="B8" s="363" t="s">
        <v>4053</v>
      </c>
      <c r="C8" s="363" t="s">
        <v>184</v>
      </c>
      <c r="D8" s="362" t="s">
        <v>4055</v>
      </c>
      <c r="E8" s="390" t="s">
        <v>4016</v>
      </c>
      <c r="G8"/>
    </row>
    <row r="9" spans="1:10" ht="15" customHeight="1" x14ac:dyDescent="0.25">
      <c r="A9" s="381" t="s">
        <v>4140</v>
      </c>
      <c r="B9" s="381"/>
      <c r="C9" s="381" t="s">
        <v>4046</v>
      </c>
      <c r="D9" s="491"/>
      <c r="E9" s="494">
        <v>1</v>
      </c>
      <c r="F9" s="497"/>
      <c r="G9"/>
    </row>
    <row r="10" spans="1:10" ht="25.5" x14ac:dyDescent="0.25">
      <c r="A10" s="399" t="s">
        <v>4089</v>
      </c>
      <c r="B10" s="399" t="s">
        <v>3762</v>
      </c>
      <c r="C10" s="399" t="s">
        <v>4090</v>
      </c>
      <c r="D10" s="263" t="s">
        <v>4039</v>
      </c>
      <c r="E10" s="495">
        <v>2.88</v>
      </c>
      <c r="F10" s="498"/>
      <c r="G10"/>
    </row>
    <row r="11" spans="1:10" x14ac:dyDescent="0.25">
      <c r="A11" s="281" t="s">
        <v>4351</v>
      </c>
      <c r="B11" s="281"/>
      <c r="C11" s="281" t="s">
        <v>184</v>
      </c>
      <c r="D11" s="492" t="s">
        <v>4352</v>
      </c>
      <c r="E11" s="492"/>
      <c r="F11" s="499"/>
      <c r="G11"/>
    </row>
    <row r="12" spans="1:10" x14ac:dyDescent="0.25">
      <c r="A12" s="492"/>
      <c r="B12" s="492"/>
      <c r="C12" s="281" t="s">
        <v>4353</v>
      </c>
      <c r="D12" s="492" t="s">
        <v>4354</v>
      </c>
      <c r="E12" s="492"/>
      <c r="F12" s="499"/>
      <c r="G12"/>
    </row>
    <row r="13" spans="1:10" ht="38.25" x14ac:dyDescent="0.25">
      <c r="A13" s="399" t="s">
        <v>4355</v>
      </c>
      <c r="B13" s="399" t="s">
        <v>3762</v>
      </c>
      <c r="C13" s="399" t="s">
        <v>4091</v>
      </c>
      <c r="D13" s="263" t="s">
        <v>4049</v>
      </c>
      <c r="E13" s="495">
        <v>2</v>
      </c>
      <c r="F13" s="498"/>
      <c r="G13"/>
    </row>
    <row r="14" spans="1:10" x14ac:dyDescent="0.25">
      <c r="A14" s="281" t="s">
        <v>4351</v>
      </c>
      <c r="B14" s="281"/>
      <c r="C14" s="281" t="s">
        <v>184</v>
      </c>
      <c r="D14" s="492" t="s">
        <v>4352</v>
      </c>
      <c r="E14" s="492"/>
      <c r="F14" s="499"/>
      <c r="G14"/>
    </row>
    <row r="15" spans="1:10" x14ac:dyDescent="0.25">
      <c r="A15" s="492"/>
      <c r="B15" s="492"/>
      <c r="C15" s="281" t="s">
        <v>4356</v>
      </c>
      <c r="D15" s="492">
        <v>2</v>
      </c>
      <c r="E15" s="492"/>
      <c r="F15" s="499"/>
      <c r="G15"/>
    </row>
    <row r="16" spans="1:10" ht="25.5" x14ac:dyDescent="0.25">
      <c r="A16" s="399" t="s">
        <v>4357</v>
      </c>
      <c r="B16" s="399" t="s">
        <v>4070</v>
      </c>
      <c r="C16" s="399" t="s">
        <v>4092</v>
      </c>
      <c r="D16" s="263" t="s">
        <v>4050</v>
      </c>
      <c r="E16" s="495">
        <v>600</v>
      </c>
      <c r="F16" s="498"/>
      <c r="G16"/>
    </row>
    <row r="17" spans="1:7" x14ac:dyDescent="0.25">
      <c r="A17" s="281" t="s">
        <v>4351</v>
      </c>
      <c r="B17" s="281"/>
      <c r="C17" s="281" t="s">
        <v>184</v>
      </c>
      <c r="D17" s="492" t="s">
        <v>4352</v>
      </c>
      <c r="E17" s="492"/>
      <c r="F17" s="499"/>
      <c r="G17"/>
    </row>
    <row r="18" spans="1:7" x14ac:dyDescent="0.25">
      <c r="A18" s="492"/>
      <c r="B18" s="492"/>
      <c r="C18" s="281" t="s">
        <v>4358</v>
      </c>
      <c r="D18" s="492" t="s">
        <v>4359</v>
      </c>
      <c r="E18" s="492"/>
      <c r="F18" s="499"/>
      <c r="G18"/>
    </row>
    <row r="19" spans="1:7" ht="38.25" x14ac:dyDescent="0.25">
      <c r="A19" s="399" t="s">
        <v>4360</v>
      </c>
      <c r="B19" s="399" t="s">
        <v>4070</v>
      </c>
      <c r="C19" s="399" t="s">
        <v>4117</v>
      </c>
      <c r="D19" s="263" t="s">
        <v>4050</v>
      </c>
      <c r="E19" s="495">
        <v>120</v>
      </c>
      <c r="F19" s="498"/>
      <c r="G19"/>
    </row>
    <row r="20" spans="1:7" x14ac:dyDescent="0.25">
      <c r="A20" s="281" t="s">
        <v>4351</v>
      </c>
      <c r="B20" s="281"/>
      <c r="C20" s="281" t="s">
        <v>184</v>
      </c>
      <c r="D20" s="492" t="s">
        <v>4352</v>
      </c>
      <c r="E20" s="492"/>
      <c r="F20" s="499"/>
      <c r="G20"/>
    </row>
    <row r="21" spans="1:7" x14ac:dyDescent="0.25">
      <c r="A21" s="492"/>
      <c r="B21" s="492"/>
      <c r="C21" s="281" t="s">
        <v>4361</v>
      </c>
      <c r="D21" s="492" t="s">
        <v>4362</v>
      </c>
      <c r="E21" s="492"/>
      <c r="F21" s="499"/>
      <c r="G21"/>
    </row>
    <row r="22" spans="1:7" ht="25.5" x14ac:dyDescent="0.25">
      <c r="A22" s="399" t="s">
        <v>4308</v>
      </c>
      <c r="B22" s="399" t="s">
        <v>4060</v>
      </c>
      <c r="C22" s="399" t="s">
        <v>4061</v>
      </c>
      <c r="D22" s="263" t="s">
        <v>4049</v>
      </c>
      <c r="E22" s="495">
        <v>1</v>
      </c>
      <c r="F22" s="498"/>
      <c r="G22"/>
    </row>
    <row r="23" spans="1:7" x14ac:dyDescent="0.25">
      <c r="A23" s="281" t="s">
        <v>4351</v>
      </c>
      <c r="B23" s="281"/>
      <c r="C23" s="281" t="s">
        <v>184</v>
      </c>
      <c r="D23" s="492" t="s">
        <v>4352</v>
      </c>
      <c r="E23" s="492"/>
      <c r="F23" s="499"/>
      <c r="G23"/>
    </row>
    <row r="24" spans="1:7" x14ac:dyDescent="0.25">
      <c r="A24" s="492"/>
      <c r="B24" s="492"/>
      <c r="C24" s="281" t="s">
        <v>4363</v>
      </c>
      <c r="D24" s="492">
        <v>1</v>
      </c>
      <c r="E24" s="492"/>
      <c r="F24" s="499"/>
      <c r="G24"/>
    </row>
    <row r="25" spans="1:7" ht="25.5" x14ac:dyDescent="0.25">
      <c r="A25" s="399" t="s">
        <v>4364</v>
      </c>
      <c r="B25" s="399" t="s">
        <v>3762</v>
      </c>
      <c r="C25" s="399" t="s">
        <v>4365</v>
      </c>
      <c r="D25" s="263" t="s">
        <v>4013</v>
      </c>
      <c r="E25" s="495">
        <v>16</v>
      </c>
      <c r="F25" s="498"/>
      <c r="G25"/>
    </row>
    <row r="26" spans="1:7" x14ac:dyDescent="0.25">
      <c r="A26" s="281" t="s">
        <v>4351</v>
      </c>
      <c r="B26" s="281"/>
      <c r="C26" s="281" t="s">
        <v>184</v>
      </c>
      <c r="D26" s="492" t="s">
        <v>4352</v>
      </c>
      <c r="E26" s="492"/>
      <c r="F26" s="499"/>
      <c r="G26"/>
    </row>
    <row r="27" spans="1:7" ht="25.5" x14ac:dyDescent="0.25">
      <c r="A27" s="492"/>
      <c r="B27" s="492"/>
      <c r="C27" s="281" t="s">
        <v>4366</v>
      </c>
      <c r="D27" s="492" t="s">
        <v>4367</v>
      </c>
      <c r="E27" s="492"/>
      <c r="F27" s="499"/>
      <c r="G27"/>
    </row>
    <row r="28" spans="1:7" x14ac:dyDescent="0.25">
      <c r="A28" s="381" t="s">
        <v>4143</v>
      </c>
      <c r="B28" s="381"/>
      <c r="C28" s="381" t="s">
        <v>4368</v>
      </c>
      <c r="D28" s="491"/>
      <c r="E28" s="494">
        <v>1</v>
      </c>
      <c r="F28" s="497"/>
      <c r="G28"/>
    </row>
    <row r="29" spans="1:7" ht="51" x14ac:dyDescent="0.25">
      <c r="A29" s="399" t="s">
        <v>4093</v>
      </c>
      <c r="B29" s="399" t="s">
        <v>3762</v>
      </c>
      <c r="C29" s="399" t="s">
        <v>4187</v>
      </c>
      <c r="D29" s="263" t="s">
        <v>4051</v>
      </c>
      <c r="E29" s="495">
        <v>8</v>
      </c>
      <c r="F29" s="498"/>
      <c r="G29"/>
    </row>
    <row r="30" spans="1:7" x14ac:dyDescent="0.25">
      <c r="A30" s="281" t="s">
        <v>4351</v>
      </c>
      <c r="B30" s="281"/>
      <c r="C30" s="281" t="s">
        <v>184</v>
      </c>
      <c r="D30" s="492" t="s">
        <v>4352</v>
      </c>
      <c r="E30" s="492"/>
      <c r="F30" s="499"/>
      <c r="G30"/>
    </row>
    <row r="31" spans="1:7" ht="15" customHeight="1" x14ac:dyDescent="0.25">
      <c r="A31" s="492"/>
      <c r="B31" s="492"/>
      <c r="C31" s="281" t="s">
        <v>4369</v>
      </c>
      <c r="D31" s="492">
        <v>8</v>
      </c>
      <c r="E31" s="492"/>
      <c r="F31" s="499"/>
      <c r="G31"/>
    </row>
    <row r="32" spans="1:7" ht="25.5" x14ac:dyDescent="0.25">
      <c r="A32" s="399" t="s">
        <v>4236</v>
      </c>
      <c r="B32" s="399" t="s">
        <v>4070</v>
      </c>
      <c r="C32" s="399" t="s">
        <v>4370</v>
      </c>
      <c r="D32" s="263" t="s">
        <v>4095</v>
      </c>
      <c r="E32" s="495">
        <v>21.9328</v>
      </c>
      <c r="F32" s="498"/>
      <c r="G32"/>
    </row>
    <row r="33" spans="1:7" x14ac:dyDescent="0.25">
      <c r="A33" s="281" t="s">
        <v>4351</v>
      </c>
      <c r="B33" s="281"/>
      <c r="C33" s="281" t="s">
        <v>184</v>
      </c>
      <c r="D33" s="492" t="s">
        <v>4352</v>
      </c>
      <c r="E33" s="492"/>
      <c r="F33" s="499"/>
      <c r="G33"/>
    </row>
    <row r="34" spans="1:7" ht="25.5" x14ac:dyDescent="0.25">
      <c r="A34" s="492"/>
      <c r="B34" s="492"/>
      <c r="C34" s="281" t="s">
        <v>4371</v>
      </c>
      <c r="D34" s="492" t="s">
        <v>4372</v>
      </c>
      <c r="E34" s="492"/>
      <c r="F34" s="499"/>
      <c r="G34"/>
    </row>
    <row r="35" spans="1:7" ht="25.5" x14ac:dyDescent="0.25">
      <c r="A35" s="399" t="s">
        <v>4373</v>
      </c>
      <c r="B35" s="399" t="s">
        <v>3762</v>
      </c>
      <c r="C35" s="399" t="s">
        <v>4374</v>
      </c>
      <c r="D35" s="263" t="s">
        <v>4086</v>
      </c>
      <c r="E35" s="495">
        <v>4.5</v>
      </c>
      <c r="F35" s="498"/>
      <c r="G35"/>
    </row>
    <row r="36" spans="1:7" x14ac:dyDescent="0.25">
      <c r="A36" s="281" t="s">
        <v>4351</v>
      </c>
      <c r="B36" s="281"/>
      <c r="C36" s="281" t="s">
        <v>184</v>
      </c>
      <c r="D36" s="492" t="s">
        <v>4352</v>
      </c>
      <c r="E36" s="492"/>
      <c r="F36" s="499"/>
      <c r="G36"/>
    </row>
    <row r="37" spans="1:7" ht="25.5" x14ac:dyDescent="0.25">
      <c r="A37" s="492"/>
      <c r="B37" s="492"/>
      <c r="C37" s="281" t="s">
        <v>4375</v>
      </c>
      <c r="D37" s="492" t="s">
        <v>4376</v>
      </c>
      <c r="E37" s="492"/>
      <c r="F37" s="499"/>
      <c r="G37"/>
    </row>
    <row r="38" spans="1:7" ht="15" customHeight="1" x14ac:dyDescent="0.25">
      <c r="A38" s="399" t="s">
        <v>4377</v>
      </c>
      <c r="B38" s="399" t="s">
        <v>4070</v>
      </c>
      <c r="C38" s="399" t="s">
        <v>4378</v>
      </c>
      <c r="D38" s="263" t="s">
        <v>3694</v>
      </c>
      <c r="E38" s="495">
        <v>11.25</v>
      </c>
      <c r="F38" s="498"/>
      <c r="G38"/>
    </row>
    <row r="39" spans="1:7" x14ac:dyDescent="0.25">
      <c r="A39" s="281" t="s">
        <v>4351</v>
      </c>
      <c r="B39" s="281"/>
      <c r="C39" s="281" t="s">
        <v>184</v>
      </c>
      <c r="D39" s="492" t="s">
        <v>4352</v>
      </c>
      <c r="E39" s="492"/>
      <c r="F39" s="499"/>
      <c r="G39"/>
    </row>
    <row r="40" spans="1:7" ht="25.5" x14ac:dyDescent="0.25">
      <c r="A40" s="492"/>
      <c r="B40" s="492"/>
      <c r="C40" s="281" t="s">
        <v>4379</v>
      </c>
      <c r="D40" s="492" t="s">
        <v>4380</v>
      </c>
      <c r="E40" s="492"/>
      <c r="F40" s="499"/>
      <c r="G40"/>
    </row>
    <row r="41" spans="1:7" ht="25.5" x14ac:dyDescent="0.25">
      <c r="A41" s="399" t="s">
        <v>4381</v>
      </c>
      <c r="B41" s="399" t="s">
        <v>3762</v>
      </c>
      <c r="C41" s="399" t="s">
        <v>4382</v>
      </c>
      <c r="D41" s="263" t="s">
        <v>4383</v>
      </c>
      <c r="E41" s="495">
        <v>38.475000000000001</v>
      </c>
      <c r="F41" s="498"/>
      <c r="G41"/>
    </row>
    <row r="42" spans="1:7" x14ac:dyDescent="0.25">
      <c r="A42" s="281" t="s">
        <v>4351</v>
      </c>
      <c r="B42" s="281"/>
      <c r="C42" s="281" t="s">
        <v>184</v>
      </c>
      <c r="D42" s="492" t="s">
        <v>4352</v>
      </c>
      <c r="E42" s="492"/>
      <c r="F42" s="499"/>
      <c r="G42"/>
    </row>
    <row r="43" spans="1:7" ht="25.5" x14ac:dyDescent="0.25">
      <c r="A43" s="492"/>
      <c r="B43" s="492"/>
      <c r="C43" s="281" t="s">
        <v>4384</v>
      </c>
      <c r="D43" s="492" t="s">
        <v>4385</v>
      </c>
      <c r="E43" s="492"/>
      <c r="F43" s="499"/>
      <c r="G43"/>
    </row>
    <row r="44" spans="1:7" x14ac:dyDescent="0.25">
      <c r="A44" s="381" t="s">
        <v>4144</v>
      </c>
      <c r="B44" s="381"/>
      <c r="C44" s="381" t="s">
        <v>4047</v>
      </c>
      <c r="D44" s="491"/>
      <c r="E44" s="494">
        <v>1</v>
      </c>
      <c r="F44" s="497"/>
      <c r="G44"/>
    </row>
    <row r="45" spans="1:7" x14ac:dyDescent="0.25">
      <c r="A45" s="399" t="s">
        <v>4073</v>
      </c>
      <c r="B45" s="399" t="s">
        <v>4060</v>
      </c>
      <c r="C45" s="399" t="s">
        <v>4052</v>
      </c>
      <c r="D45" s="263" t="s">
        <v>4039</v>
      </c>
      <c r="E45" s="495">
        <v>52.5</v>
      </c>
      <c r="F45" s="498"/>
      <c r="G45"/>
    </row>
    <row r="46" spans="1:7" x14ac:dyDescent="0.25">
      <c r="A46" s="281" t="s">
        <v>4351</v>
      </c>
      <c r="B46" s="281"/>
      <c r="C46" s="281" t="s">
        <v>184</v>
      </c>
      <c r="D46" s="492" t="s">
        <v>4352</v>
      </c>
      <c r="E46" s="492"/>
      <c r="F46" s="499"/>
      <c r="G46"/>
    </row>
    <row r="47" spans="1:7" x14ac:dyDescent="0.25">
      <c r="A47" s="492"/>
      <c r="B47" s="492"/>
      <c r="C47" s="281" t="s">
        <v>4369</v>
      </c>
      <c r="D47" s="492" t="s">
        <v>4386</v>
      </c>
      <c r="E47" s="492"/>
      <c r="F47" s="499"/>
      <c r="G47"/>
    </row>
    <row r="48" spans="1:7" ht="25.5" x14ac:dyDescent="0.25">
      <c r="A48" s="399" t="s">
        <v>4237</v>
      </c>
      <c r="B48" s="399" t="s">
        <v>4060</v>
      </c>
      <c r="C48" s="399" t="s">
        <v>4078</v>
      </c>
      <c r="D48" s="263" t="s">
        <v>4039</v>
      </c>
      <c r="E48" s="495">
        <v>2806.75</v>
      </c>
      <c r="F48" s="498"/>
      <c r="G48"/>
    </row>
    <row r="49" spans="1:7" x14ac:dyDescent="0.25">
      <c r="A49" s="281" t="s">
        <v>4351</v>
      </c>
      <c r="B49" s="281"/>
      <c r="C49" s="281" t="s">
        <v>184</v>
      </c>
      <c r="D49" s="492" t="s">
        <v>4352</v>
      </c>
      <c r="E49" s="492"/>
      <c r="F49" s="499"/>
      <c r="G49"/>
    </row>
    <row r="50" spans="1:7" x14ac:dyDescent="0.25">
      <c r="A50" s="492"/>
      <c r="B50" s="492"/>
      <c r="C50" s="281" t="s">
        <v>4387</v>
      </c>
      <c r="D50" s="492" t="s">
        <v>4388</v>
      </c>
      <c r="E50" s="492"/>
      <c r="F50" s="499"/>
      <c r="G50"/>
    </row>
    <row r="51" spans="1:7" ht="25.5" x14ac:dyDescent="0.25">
      <c r="A51" s="399" t="s">
        <v>4320</v>
      </c>
      <c r="B51" s="399" t="s">
        <v>4060</v>
      </c>
      <c r="C51" s="399" t="s">
        <v>4084</v>
      </c>
      <c r="D51" s="263" t="s">
        <v>4039</v>
      </c>
      <c r="E51" s="495">
        <v>2419.9699999999998</v>
      </c>
      <c r="F51" s="498"/>
      <c r="G51"/>
    </row>
    <row r="52" spans="1:7" x14ac:dyDescent="0.25">
      <c r="A52" s="281" t="s">
        <v>4351</v>
      </c>
      <c r="B52" s="281"/>
      <c r="C52" s="281" t="s">
        <v>184</v>
      </c>
      <c r="D52" s="492" t="s">
        <v>4352</v>
      </c>
      <c r="E52" s="492"/>
      <c r="F52" s="499"/>
      <c r="G52"/>
    </row>
    <row r="53" spans="1:7" x14ac:dyDescent="0.25">
      <c r="A53" s="492"/>
      <c r="B53" s="492"/>
      <c r="C53" s="281" t="s">
        <v>4389</v>
      </c>
      <c r="D53" s="492" t="s">
        <v>4390</v>
      </c>
      <c r="E53" s="492"/>
      <c r="F53" s="499"/>
      <c r="G53"/>
    </row>
    <row r="54" spans="1:7" ht="25.5" x14ac:dyDescent="0.25">
      <c r="A54" s="399" t="s">
        <v>4391</v>
      </c>
      <c r="B54" s="399" t="s">
        <v>4070</v>
      </c>
      <c r="C54" s="399" t="s">
        <v>4094</v>
      </c>
      <c r="D54" s="263" t="s">
        <v>4095</v>
      </c>
      <c r="E54" s="495">
        <v>57.389588500000002</v>
      </c>
      <c r="F54" s="498"/>
      <c r="G54"/>
    </row>
    <row r="55" spans="1:7" x14ac:dyDescent="0.25">
      <c r="A55" s="281" t="s">
        <v>4351</v>
      </c>
      <c r="B55" s="281"/>
      <c r="C55" s="281" t="s">
        <v>184</v>
      </c>
      <c r="D55" s="492" t="s">
        <v>4352</v>
      </c>
      <c r="E55" s="492"/>
      <c r="F55" s="499"/>
      <c r="G55"/>
    </row>
    <row r="56" spans="1:7" ht="17.25" customHeight="1" x14ac:dyDescent="0.25">
      <c r="A56" s="492"/>
      <c r="B56" s="492"/>
      <c r="C56" s="281" t="s">
        <v>4392</v>
      </c>
      <c r="D56" s="492" t="s">
        <v>4393</v>
      </c>
      <c r="E56" s="492"/>
      <c r="F56" s="499"/>
      <c r="G56"/>
    </row>
    <row r="57" spans="1:7" ht="38.25" x14ac:dyDescent="0.25">
      <c r="A57" s="399" t="s">
        <v>4321</v>
      </c>
      <c r="B57" s="399" t="s">
        <v>4060</v>
      </c>
      <c r="C57" s="399" t="s">
        <v>4085</v>
      </c>
      <c r="D57" s="263" t="s">
        <v>4086</v>
      </c>
      <c r="E57" s="495">
        <v>72.599100000000007</v>
      </c>
      <c r="F57" s="498"/>
      <c r="G57"/>
    </row>
    <row r="58" spans="1:7" x14ac:dyDescent="0.25">
      <c r="A58" s="281" t="s">
        <v>4351</v>
      </c>
      <c r="B58" s="281"/>
      <c r="C58" s="281" t="s">
        <v>184</v>
      </c>
      <c r="D58" s="492" t="s">
        <v>4352</v>
      </c>
      <c r="E58" s="492"/>
      <c r="F58" s="499"/>
      <c r="G58"/>
    </row>
    <row r="59" spans="1:7" ht="25.5" x14ac:dyDescent="0.25">
      <c r="A59" s="492"/>
      <c r="B59" s="492"/>
      <c r="C59" s="281" t="s">
        <v>4394</v>
      </c>
      <c r="D59" s="492" t="s">
        <v>4395</v>
      </c>
      <c r="E59" s="492"/>
      <c r="F59" s="499"/>
      <c r="G59"/>
    </row>
    <row r="60" spans="1:7" ht="38.25" x14ac:dyDescent="0.25">
      <c r="A60" s="382" t="s">
        <v>4396</v>
      </c>
      <c r="B60" s="382" t="s">
        <v>3762</v>
      </c>
      <c r="C60" s="382" t="s">
        <v>4096</v>
      </c>
      <c r="D60" s="383" t="s">
        <v>4097</v>
      </c>
      <c r="E60" s="496">
        <v>185.47592520000001</v>
      </c>
      <c r="F60" s="498"/>
      <c r="G60"/>
    </row>
    <row r="61" spans="1:7" x14ac:dyDescent="0.25">
      <c r="A61" s="281" t="s">
        <v>4351</v>
      </c>
      <c r="B61" s="281"/>
      <c r="C61" s="281" t="s">
        <v>184</v>
      </c>
      <c r="D61" s="492" t="s">
        <v>4352</v>
      </c>
      <c r="E61" s="492"/>
      <c r="F61" s="499"/>
      <c r="G61"/>
    </row>
    <row r="62" spans="1:7" ht="16.5" customHeight="1" x14ac:dyDescent="0.25">
      <c r="A62" s="492"/>
      <c r="B62" s="492"/>
      <c r="C62" s="281" t="s">
        <v>4397</v>
      </c>
      <c r="D62" s="492" t="s">
        <v>4398</v>
      </c>
      <c r="E62" s="492"/>
      <c r="F62" s="499"/>
      <c r="G62"/>
    </row>
    <row r="63" spans="1:7" ht="25.5" x14ac:dyDescent="0.25">
      <c r="A63" s="399" t="s">
        <v>4399</v>
      </c>
      <c r="B63" s="399" t="s">
        <v>4070</v>
      </c>
      <c r="C63" s="399" t="s">
        <v>4098</v>
      </c>
      <c r="D63" s="263" t="s">
        <v>4095</v>
      </c>
      <c r="E63" s="495">
        <v>4104.5816670000004</v>
      </c>
      <c r="F63" s="498"/>
      <c r="G63"/>
    </row>
    <row r="64" spans="1:7" x14ac:dyDescent="0.25">
      <c r="A64" s="281" t="s">
        <v>4351</v>
      </c>
      <c r="B64" s="281"/>
      <c r="C64" s="281" t="s">
        <v>184</v>
      </c>
      <c r="D64" s="492" t="s">
        <v>4352</v>
      </c>
      <c r="E64" s="492"/>
      <c r="F64" s="499"/>
      <c r="G64"/>
    </row>
    <row r="65" spans="1:7" ht="16.5" customHeight="1" x14ac:dyDescent="0.25">
      <c r="A65" s="492"/>
      <c r="B65" s="492"/>
      <c r="C65" s="281" t="s">
        <v>4400</v>
      </c>
      <c r="D65" s="492" t="s">
        <v>4401</v>
      </c>
      <c r="E65" s="492"/>
      <c r="F65" s="499"/>
      <c r="G65"/>
    </row>
    <row r="66" spans="1:7" ht="25.5" x14ac:dyDescent="0.25">
      <c r="A66" s="399" t="s">
        <v>4402</v>
      </c>
      <c r="B66" s="399" t="s">
        <v>4060</v>
      </c>
      <c r="C66" s="399" t="s">
        <v>4084</v>
      </c>
      <c r="D66" s="263" t="s">
        <v>4039</v>
      </c>
      <c r="E66" s="495">
        <v>2645.58</v>
      </c>
      <c r="F66" s="498"/>
      <c r="G66"/>
    </row>
    <row r="67" spans="1:7" x14ac:dyDescent="0.25">
      <c r="A67" s="281" t="s">
        <v>4351</v>
      </c>
      <c r="B67" s="281"/>
      <c r="C67" s="281" t="s">
        <v>184</v>
      </c>
      <c r="D67" s="492" t="s">
        <v>4352</v>
      </c>
      <c r="E67" s="492"/>
      <c r="F67" s="499"/>
      <c r="G67"/>
    </row>
    <row r="68" spans="1:7" x14ac:dyDescent="0.25">
      <c r="A68" s="492"/>
      <c r="B68" s="492"/>
      <c r="C68" s="281" t="s">
        <v>4389</v>
      </c>
      <c r="D68" s="492" t="s">
        <v>4403</v>
      </c>
      <c r="E68" s="492"/>
      <c r="F68" s="499"/>
      <c r="G68"/>
    </row>
    <row r="69" spans="1:7" ht="25.5" x14ac:dyDescent="0.25">
      <c r="A69" s="399" t="s">
        <v>4404</v>
      </c>
      <c r="B69" s="399" t="s">
        <v>4070</v>
      </c>
      <c r="C69" s="399" t="s">
        <v>4094</v>
      </c>
      <c r="D69" s="263" t="s">
        <v>4095</v>
      </c>
      <c r="E69" s="495">
        <v>62.739929699999998</v>
      </c>
      <c r="F69" s="498"/>
      <c r="G69"/>
    </row>
    <row r="70" spans="1:7" x14ac:dyDescent="0.25">
      <c r="A70" s="281" t="s">
        <v>4351</v>
      </c>
      <c r="B70" s="281"/>
      <c r="C70" s="281" t="s">
        <v>184</v>
      </c>
      <c r="D70" s="492" t="s">
        <v>4352</v>
      </c>
      <c r="E70" s="492"/>
      <c r="F70" s="499"/>
      <c r="G70"/>
    </row>
    <row r="71" spans="1:7" ht="16.5" customHeight="1" x14ac:dyDescent="0.25">
      <c r="A71" s="492"/>
      <c r="B71" s="492"/>
      <c r="C71" s="281" t="s">
        <v>4392</v>
      </c>
      <c r="D71" s="492" t="s">
        <v>4405</v>
      </c>
      <c r="E71" s="492"/>
      <c r="F71" s="499"/>
      <c r="G71"/>
    </row>
    <row r="72" spans="1:7" ht="38.25" x14ac:dyDescent="0.25">
      <c r="A72" s="399" t="s">
        <v>4406</v>
      </c>
      <c r="B72" s="399" t="s">
        <v>4060</v>
      </c>
      <c r="C72" s="399" t="s">
        <v>4085</v>
      </c>
      <c r="D72" s="263" t="s">
        <v>4086</v>
      </c>
      <c r="E72" s="495">
        <v>79.367400000000004</v>
      </c>
      <c r="F72" s="498"/>
      <c r="G72"/>
    </row>
    <row r="73" spans="1:7" x14ac:dyDescent="0.25">
      <c r="A73" s="281" t="s">
        <v>4351</v>
      </c>
      <c r="B73" s="281"/>
      <c r="C73" s="281" t="s">
        <v>184</v>
      </c>
      <c r="D73" s="492" t="s">
        <v>4352</v>
      </c>
      <c r="E73" s="492"/>
      <c r="F73" s="499"/>
      <c r="G73"/>
    </row>
    <row r="74" spans="1:7" ht="20.25" customHeight="1" x14ac:dyDescent="0.25">
      <c r="A74" s="492"/>
      <c r="B74" s="492"/>
      <c r="C74" s="281" t="s">
        <v>4407</v>
      </c>
      <c r="D74" s="492" t="s">
        <v>4408</v>
      </c>
      <c r="E74" s="492"/>
      <c r="F74" s="499"/>
      <c r="G74"/>
    </row>
    <row r="75" spans="1:7" ht="38.25" x14ac:dyDescent="0.25">
      <c r="A75" s="382" t="s">
        <v>4409</v>
      </c>
      <c r="B75" s="382" t="s">
        <v>3762</v>
      </c>
      <c r="C75" s="382" t="s">
        <v>4096</v>
      </c>
      <c r="D75" s="383" t="s">
        <v>4097</v>
      </c>
      <c r="E75" s="496">
        <v>202.76783349999999</v>
      </c>
      <c r="F75" s="498"/>
      <c r="G75"/>
    </row>
    <row r="76" spans="1:7" x14ac:dyDescent="0.25">
      <c r="A76" s="281" t="s">
        <v>4351</v>
      </c>
      <c r="B76" s="281"/>
      <c r="C76" s="281" t="s">
        <v>184</v>
      </c>
      <c r="D76" s="492" t="s">
        <v>4352</v>
      </c>
      <c r="E76" s="492"/>
      <c r="F76" s="499"/>
      <c r="G76"/>
    </row>
    <row r="77" spans="1:7" ht="19.5" customHeight="1" x14ac:dyDescent="0.25">
      <c r="A77" s="492"/>
      <c r="B77" s="492"/>
      <c r="C77" s="281" t="s">
        <v>4397</v>
      </c>
      <c r="D77" s="492" t="s">
        <v>4410</v>
      </c>
      <c r="E77" s="492"/>
      <c r="F77" s="499"/>
      <c r="G77"/>
    </row>
    <row r="78" spans="1:7" ht="25.5" x14ac:dyDescent="0.25">
      <c r="A78" s="399" t="s">
        <v>4411</v>
      </c>
      <c r="B78" s="399" t="s">
        <v>4070</v>
      </c>
      <c r="C78" s="399" t="s">
        <v>4098</v>
      </c>
      <c r="D78" s="263" t="s">
        <v>4095</v>
      </c>
      <c r="E78" s="495">
        <v>4487.2514140000003</v>
      </c>
      <c r="F78" s="498"/>
      <c r="G78"/>
    </row>
    <row r="79" spans="1:7" x14ac:dyDescent="0.25">
      <c r="A79" s="281" t="s">
        <v>4351</v>
      </c>
      <c r="B79" s="281"/>
      <c r="C79" s="281" t="s">
        <v>184</v>
      </c>
      <c r="D79" s="492" t="s">
        <v>4352</v>
      </c>
      <c r="E79" s="492"/>
      <c r="F79" s="499"/>
      <c r="G79"/>
    </row>
    <row r="80" spans="1:7" ht="25.5" x14ac:dyDescent="0.25">
      <c r="A80" s="492"/>
      <c r="B80" s="492"/>
      <c r="C80" s="281" t="s">
        <v>4400</v>
      </c>
      <c r="D80" s="492" t="s">
        <v>4412</v>
      </c>
      <c r="E80" s="492"/>
      <c r="F80" s="499"/>
      <c r="G80"/>
    </row>
    <row r="81" spans="1:7" x14ac:dyDescent="0.25">
      <c r="A81" s="381" t="s">
        <v>4188</v>
      </c>
      <c r="B81" s="381"/>
      <c r="C81" s="381" t="s">
        <v>4048</v>
      </c>
      <c r="D81" s="491"/>
      <c r="E81" s="494">
        <v>1</v>
      </c>
      <c r="F81" s="497"/>
      <c r="G81"/>
    </row>
    <row r="82" spans="1:7" x14ac:dyDescent="0.25">
      <c r="A82" s="399" t="s">
        <v>4189</v>
      </c>
      <c r="B82" s="399" t="s">
        <v>4060</v>
      </c>
      <c r="C82" s="399" t="s">
        <v>4323</v>
      </c>
      <c r="D82" s="263" t="s">
        <v>4039</v>
      </c>
      <c r="E82" s="495">
        <v>296.32</v>
      </c>
      <c r="F82" s="498"/>
      <c r="G82"/>
    </row>
    <row r="83" spans="1:7" x14ac:dyDescent="0.25">
      <c r="A83" s="281" t="s">
        <v>4351</v>
      </c>
      <c r="B83" s="281"/>
      <c r="C83" s="281" t="s">
        <v>184</v>
      </c>
      <c r="D83" s="492" t="s">
        <v>4352</v>
      </c>
      <c r="E83" s="492"/>
      <c r="F83" s="499"/>
      <c r="G83"/>
    </row>
    <row r="84" spans="1:7" x14ac:dyDescent="0.25">
      <c r="A84" s="492"/>
      <c r="B84" s="492"/>
      <c r="C84" s="281" t="s">
        <v>4413</v>
      </c>
      <c r="D84" s="492" t="s">
        <v>4414</v>
      </c>
      <c r="E84" s="492"/>
      <c r="F84" s="499"/>
      <c r="G84"/>
    </row>
    <row r="85" spans="1:7" ht="51" x14ac:dyDescent="0.25">
      <c r="A85" s="399" t="s">
        <v>4190</v>
      </c>
      <c r="B85" s="399" t="s">
        <v>3762</v>
      </c>
      <c r="C85" s="399" t="s">
        <v>4415</v>
      </c>
      <c r="D85" s="263" t="s">
        <v>4051</v>
      </c>
      <c r="E85" s="495">
        <v>340.73</v>
      </c>
      <c r="F85" s="498"/>
      <c r="G85"/>
    </row>
    <row r="86" spans="1:7" x14ac:dyDescent="0.25">
      <c r="A86" s="281" t="s">
        <v>4351</v>
      </c>
      <c r="B86" s="281"/>
      <c r="C86" s="281" t="s">
        <v>184</v>
      </c>
      <c r="D86" s="492" t="s">
        <v>4352</v>
      </c>
      <c r="E86" s="492"/>
      <c r="F86" s="499"/>
      <c r="G86"/>
    </row>
    <row r="87" spans="1:7" x14ac:dyDescent="0.25">
      <c r="A87" s="492"/>
      <c r="B87" s="492"/>
      <c r="C87" s="281" t="s">
        <v>4369</v>
      </c>
      <c r="D87" s="492" t="s">
        <v>4416</v>
      </c>
      <c r="E87" s="492"/>
      <c r="F87" s="499"/>
      <c r="G87"/>
    </row>
    <row r="88" spans="1:7" ht="38.25" x14ac:dyDescent="0.25">
      <c r="A88" s="399" t="s">
        <v>4191</v>
      </c>
      <c r="B88" s="399" t="s">
        <v>3762</v>
      </c>
      <c r="C88" s="399" t="s">
        <v>4417</v>
      </c>
      <c r="D88" s="263" t="s">
        <v>4039</v>
      </c>
      <c r="E88" s="495">
        <v>71.8</v>
      </c>
      <c r="F88" s="498"/>
      <c r="G88"/>
    </row>
    <row r="89" spans="1:7" x14ac:dyDescent="0.25">
      <c r="A89" s="281" t="s">
        <v>4351</v>
      </c>
      <c r="B89" s="281"/>
      <c r="C89" s="281" t="s">
        <v>184</v>
      </c>
      <c r="D89" s="492" t="s">
        <v>4352</v>
      </c>
      <c r="E89" s="492"/>
      <c r="F89" s="499"/>
      <c r="G89"/>
    </row>
    <row r="90" spans="1:7" x14ac:dyDescent="0.25">
      <c r="A90" s="492"/>
      <c r="B90" s="492"/>
      <c r="C90" s="281" t="s">
        <v>4369</v>
      </c>
      <c r="D90" s="492" t="s">
        <v>4418</v>
      </c>
      <c r="E90" s="492"/>
      <c r="F90" s="499"/>
      <c r="G90"/>
    </row>
    <row r="91" spans="1:7" ht="25.5" x14ac:dyDescent="0.25">
      <c r="A91" s="399" t="s">
        <v>4419</v>
      </c>
      <c r="B91" s="399" t="s">
        <v>3762</v>
      </c>
      <c r="C91" s="399" t="s">
        <v>4099</v>
      </c>
      <c r="D91" s="263" t="s">
        <v>4051</v>
      </c>
      <c r="E91" s="495">
        <v>698</v>
      </c>
      <c r="F91" s="498"/>
      <c r="G91"/>
    </row>
    <row r="92" spans="1:7" x14ac:dyDescent="0.25">
      <c r="A92" s="281" t="s">
        <v>4351</v>
      </c>
      <c r="B92" s="281"/>
      <c r="C92" s="281" t="s">
        <v>184</v>
      </c>
      <c r="D92" s="492" t="s">
        <v>4352</v>
      </c>
      <c r="E92" s="492"/>
      <c r="F92" s="499"/>
      <c r="G92"/>
    </row>
    <row r="93" spans="1:7" x14ac:dyDescent="0.25">
      <c r="A93" s="492"/>
      <c r="B93" s="492"/>
      <c r="C93" s="281" t="s">
        <v>4369</v>
      </c>
      <c r="D93" s="492" t="s">
        <v>4420</v>
      </c>
      <c r="E93" s="492"/>
      <c r="F93" s="499"/>
      <c r="G93"/>
    </row>
    <row r="94" spans="1:7" ht="25.5" x14ac:dyDescent="0.25">
      <c r="A94" s="399" t="s">
        <v>4421</v>
      </c>
      <c r="B94" s="399" t="s">
        <v>3762</v>
      </c>
      <c r="C94" s="399" t="s">
        <v>4100</v>
      </c>
      <c r="D94" s="263" t="s">
        <v>4051</v>
      </c>
      <c r="E94" s="495">
        <v>64</v>
      </c>
      <c r="F94" s="498"/>
      <c r="G94"/>
    </row>
    <row r="95" spans="1:7" x14ac:dyDescent="0.25">
      <c r="A95" s="281" t="s">
        <v>4351</v>
      </c>
      <c r="B95" s="281"/>
      <c r="C95" s="281" t="s">
        <v>184</v>
      </c>
      <c r="D95" s="492" t="s">
        <v>4352</v>
      </c>
      <c r="E95" s="492"/>
      <c r="F95" s="499"/>
      <c r="G95"/>
    </row>
    <row r="96" spans="1:7" x14ac:dyDescent="0.25">
      <c r="A96" s="492"/>
      <c r="B96" s="492"/>
      <c r="C96" s="281" t="s">
        <v>4369</v>
      </c>
      <c r="D96" s="492" t="s">
        <v>4422</v>
      </c>
      <c r="E96" s="492"/>
      <c r="F96" s="499"/>
      <c r="G96"/>
    </row>
    <row r="97" spans="1:7" ht="25.5" x14ac:dyDescent="0.25">
      <c r="A97" s="399" t="s">
        <v>4423</v>
      </c>
      <c r="B97" s="399" t="s">
        <v>4070</v>
      </c>
      <c r="C97" s="399" t="s">
        <v>4424</v>
      </c>
      <c r="D97" s="263" t="s">
        <v>3696</v>
      </c>
      <c r="E97" s="495">
        <v>1</v>
      </c>
      <c r="F97" s="498"/>
      <c r="G97"/>
    </row>
    <row r="98" spans="1:7" x14ac:dyDescent="0.25">
      <c r="A98" s="281" t="s">
        <v>4351</v>
      </c>
      <c r="B98" s="281"/>
      <c r="C98" s="281" t="s">
        <v>184</v>
      </c>
      <c r="D98" s="492" t="s">
        <v>4352</v>
      </c>
      <c r="E98" s="492"/>
      <c r="F98" s="499"/>
      <c r="G98"/>
    </row>
    <row r="99" spans="1:7" x14ac:dyDescent="0.25">
      <c r="A99" s="492"/>
      <c r="B99" s="492"/>
      <c r="C99" s="281" t="s">
        <v>4369</v>
      </c>
      <c r="D99" s="492">
        <v>1</v>
      </c>
      <c r="E99" s="492"/>
      <c r="F99" s="499"/>
      <c r="G99"/>
    </row>
    <row r="100" spans="1:7" ht="25.5" x14ac:dyDescent="0.25">
      <c r="A100" s="399" t="s">
        <v>4332</v>
      </c>
      <c r="B100" s="399" t="s">
        <v>4060</v>
      </c>
      <c r="C100" s="399" t="s">
        <v>4425</v>
      </c>
      <c r="D100" s="263" t="s">
        <v>4049</v>
      </c>
      <c r="E100" s="495">
        <v>3</v>
      </c>
      <c r="F100" s="498"/>
      <c r="G100"/>
    </row>
    <row r="101" spans="1:7" x14ac:dyDescent="0.25">
      <c r="A101" s="281" t="s">
        <v>4351</v>
      </c>
      <c r="B101" s="281"/>
      <c r="C101" s="281" t="s">
        <v>184</v>
      </c>
      <c r="D101" s="492" t="s">
        <v>4352</v>
      </c>
      <c r="E101" s="492"/>
      <c r="F101" s="499"/>
      <c r="G101"/>
    </row>
    <row r="102" spans="1:7" x14ac:dyDescent="0.25">
      <c r="A102" s="492"/>
      <c r="B102" s="492"/>
      <c r="C102" s="281" t="s">
        <v>4369</v>
      </c>
      <c r="D102" s="492">
        <v>3</v>
      </c>
      <c r="E102" s="492"/>
      <c r="F102" s="499"/>
      <c r="G102"/>
    </row>
    <row r="103" spans="1:7" ht="25.5" x14ac:dyDescent="0.25">
      <c r="A103" s="399" t="s">
        <v>4345</v>
      </c>
      <c r="B103" s="399" t="s">
        <v>4060</v>
      </c>
      <c r="C103" s="399" t="s">
        <v>4426</v>
      </c>
      <c r="D103" s="263" t="s">
        <v>4049</v>
      </c>
      <c r="E103" s="495">
        <v>2</v>
      </c>
      <c r="F103" s="498"/>
      <c r="G103"/>
    </row>
    <row r="104" spans="1:7" x14ac:dyDescent="0.25">
      <c r="A104" s="281" t="s">
        <v>4351</v>
      </c>
      <c r="B104" s="281"/>
      <c r="C104" s="281" t="s">
        <v>184</v>
      </c>
      <c r="D104" s="492" t="s">
        <v>4352</v>
      </c>
      <c r="E104" s="492"/>
      <c r="F104" s="499"/>
      <c r="G104"/>
    </row>
    <row r="105" spans="1:7" x14ac:dyDescent="0.25">
      <c r="A105" s="492"/>
      <c r="B105" s="492"/>
      <c r="C105" s="281" t="s">
        <v>4369</v>
      </c>
      <c r="D105" s="492">
        <v>2</v>
      </c>
      <c r="E105" s="492"/>
      <c r="F105" s="499"/>
      <c r="G105"/>
    </row>
    <row r="106" spans="1:7" ht="25.5" x14ac:dyDescent="0.25">
      <c r="A106" s="399" t="s">
        <v>4427</v>
      </c>
      <c r="B106" s="399" t="s">
        <v>4070</v>
      </c>
      <c r="C106" s="399" t="s">
        <v>4118</v>
      </c>
      <c r="D106" s="263" t="s">
        <v>3696</v>
      </c>
      <c r="E106" s="495">
        <v>6</v>
      </c>
      <c r="F106" s="498"/>
      <c r="G106"/>
    </row>
    <row r="107" spans="1:7" x14ac:dyDescent="0.25">
      <c r="A107" s="281" t="s">
        <v>4351</v>
      </c>
      <c r="B107" s="281"/>
      <c r="C107" s="281" t="s">
        <v>184</v>
      </c>
      <c r="D107" s="492" t="s">
        <v>4352</v>
      </c>
      <c r="E107" s="492"/>
      <c r="F107" s="499"/>
      <c r="G107"/>
    </row>
    <row r="108" spans="1:7" x14ac:dyDescent="0.25">
      <c r="A108" s="492"/>
      <c r="B108" s="492"/>
      <c r="C108" s="281" t="s">
        <v>4369</v>
      </c>
      <c r="D108" s="492">
        <v>6</v>
      </c>
      <c r="E108" s="492"/>
      <c r="F108" s="499"/>
      <c r="G108"/>
    </row>
    <row r="109" spans="1:7" ht="38.25" x14ac:dyDescent="0.25">
      <c r="A109" s="399" t="s">
        <v>4347</v>
      </c>
      <c r="B109" s="399" t="s">
        <v>4060</v>
      </c>
      <c r="C109" s="399" t="s">
        <v>4174</v>
      </c>
      <c r="D109" s="263" t="s">
        <v>4049</v>
      </c>
      <c r="E109" s="495">
        <v>2</v>
      </c>
      <c r="F109" s="498"/>
      <c r="G109"/>
    </row>
    <row r="110" spans="1:7" x14ac:dyDescent="0.25">
      <c r="A110" s="281" t="s">
        <v>4351</v>
      </c>
      <c r="B110" s="281"/>
      <c r="C110" s="281" t="s">
        <v>184</v>
      </c>
      <c r="D110" s="614" t="s">
        <v>4352</v>
      </c>
      <c r="E110" s="614"/>
      <c r="F110" s="614"/>
      <c r="G110"/>
    </row>
    <row r="111" spans="1:7" ht="15" customHeight="1" x14ac:dyDescent="0.25">
      <c r="A111" s="359"/>
      <c r="B111" s="359"/>
      <c r="C111" s="281" t="s">
        <v>4369</v>
      </c>
      <c r="D111" s="500">
        <v>2</v>
      </c>
      <c r="E111" s="359"/>
      <c r="F111" s="360"/>
    </row>
    <row r="115" spans="1:5" ht="23.25" customHeight="1" x14ac:dyDescent="0.25">
      <c r="A115" s="615" t="s">
        <v>4428</v>
      </c>
      <c r="B115" s="616"/>
      <c r="C115" s="616"/>
      <c r="D115" s="616"/>
      <c r="E115" s="617"/>
    </row>
    <row r="116" spans="1:5" ht="20.25" x14ac:dyDescent="0.25">
      <c r="A116" s="453" t="s">
        <v>4299</v>
      </c>
      <c r="B116" s="454"/>
      <c r="C116" s="455" t="s">
        <v>4300</v>
      </c>
      <c r="D116" s="484">
        <f>30*0.4*3</f>
        <v>36</v>
      </c>
      <c r="E116" s="456"/>
    </row>
    <row r="117" spans="1:5" ht="20.25" x14ac:dyDescent="0.25">
      <c r="A117" s="457"/>
      <c r="B117" s="458"/>
      <c r="C117" s="455" t="s">
        <v>4301</v>
      </c>
      <c r="D117" s="484">
        <f>5*0.4*4.15</f>
        <v>8.3000000000000007</v>
      </c>
      <c r="E117" s="456"/>
    </row>
    <row r="118" spans="1:5" ht="20.25" x14ac:dyDescent="0.25">
      <c r="A118" s="457">
        <f>15*0.5</f>
        <v>7.5</v>
      </c>
      <c r="B118" s="458"/>
      <c r="C118" s="455" t="s">
        <v>4302</v>
      </c>
      <c r="D118" s="485">
        <f>(1.6*1.65)+(3.4*1.6*3)+(1.65*1.6*2)+(1.02*1.6*2)</f>
        <v>27.504000000000001</v>
      </c>
      <c r="E118" s="456"/>
    </row>
    <row r="119" spans="1:5" ht="20.25" x14ac:dyDescent="0.25">
      <c r="A119" s="457">
        <f>10*2</f>
        <v>20</v>
      </c>
      <c r="B119" s="458"/>
      <c r="C119" s="455"/>
      <c r="D119" s="459">
        <f>SUM(D116:D118)</f>
        <v>71.804000000000002</v>
      </c>
      <c r="E119" s="460" t="s">
        <v>4039</v>
      </c>
    </row>
    <row r="120" spans="1:5" ht="20.25" x14ac:dyDescent="0.25">
      <c r="A120" s="461">
        <f>50*0.5</f>
        <v>25</v>
      </c>
      <c r="B120" s="458"/>
      <c r="C120" s="462"/>
      <c r="D120" s="462"/>
      <c r="E120" s="463"/>
    </row>
    <row r="121" spans="1:5" ht="20.25" x14ac:dyDescent="0.25">
      <c r="A121" s="464">
        <f>A118+A119+A120</f>
        <v>52.5</v>
      </c>
      <c r="B121" s="465" t="s">
        <v>4039</v>
      </c>
      <c r="C121" s="466" t="s">
        <v>4303</v>
      </c>
      <c r="D121" s="467">
        <v>25.67</v>
      </c>
      <c r="E121" s="468"/>
    </row>
    <row r="122" spans="1:5" ht="20.25" x14ac:dyDescent="0.25">
      <c r="A122" s="469"/>
      <c r="B122" s="458"/>
      <c r="C122" s="470"/>
      <c r="D122" s="455">
        <v>0.61</v>
      </c>
      <c r="E122" s="456"/>
    </row>
    <row r="123" spans="1:5" ht="20.25" x14ac:dyDescent="0.25">
      <c r="A123" s="470" t="s">
        <v>4304</v>
      </c>
      <c r="B123" s="458"/>
      <c r="C123" s="470"/>
      <c r="D123" s="455">
        <v>0.4</v>
      </c>
      <c r="E123" s="456"/>
    </row>
    <row r="124" spans="1:5" ht="20.25" x14ac:dyDescent="0.25">
      <c r="A124" s="470">
        <v>76.540000000000006</v>
      </c>
      <c r="B124" s="456"/>
      <c r="C124" s="470"/>
      <c r="D124" s="471">
        <v>7.4</v>
      </c>
      <c r="E124" s="456"/>
    </row>
    <row r="125" spans="1:5" ht="20.25" x14ac:dyDescent="0.25">
      <c r="A125" s="470">
        <v>23.63</v>
      </c>
      <c r="B125" s="456"/>
      <c r="C125" s="470"/>
      <c r="D125" s="459">
        <f>SUM(D121:D124)</f>
        <v>34.08</v>
      </c>
      <c r="E125" s="456" t="s">
        <v>4039</v>
      </c>
    </row>
    <row r="126" spans="1:5" ht="20.25" x14ac:dyDescent="0.25">
      <c r="A126" s="470">
        <v>235.3</v>
      </c>
      <c r="B126" s="456"/>
      <c r="C126" s="469"/>
      <c r="D126" s="472"/>
      <c r="E126" s="458"/>
    </row>
    <row r="127" spans="1:5" ht="20.25" x14ac:dyDescent="0.25">
      <c r="A127" s="470">
        <v>362.96</v>
      </c>
      <c r="B127" s="456"/>
      <c r="C127" s="469"/>
      <c r="D127" s="472"/>
      <c r="E127" s="458"/>
    </row>
    <row r="128" spans="1:5" ht="20.25" x14ac:dyDescent="0.25">
      <c r="A128" s="473">
        <f>SUM(A124:A127)</f>
        <v>698.43000000000006</v>
      </c>
      <c r="B128" s="456" t="s">
        <v>3689</v>
      </c>
      <c r="C128" s="469"/>
      <c r="D128" s="472">
        <v>256.70999999999998</v>
      </c>
      <c r="E128" s="458"/>
    </row>
    <row r="129" spans="1:5" ht="20.25" x14ac:dyDescent="0.25">
      <c r="A129" s="474"/>
      <c r="B129" s="475"/>
      <c r="C129" s="469"/>
      <c r="D129" s="472">
        <v>94.02</v>
      </c>
      <c r="E129" s="458"/>
    </row>
    <row r="130" spans="1:5" ht="20.25" x14ac:dyDescent="0.25">
      <c r="A130" s="466" t="s">
        <v>4305</v>
      </c>
      <c r="B130" s="468"/>
      <c r="C130" s="470"/>
      <c r="D130" s="462">
        <v>-10</v>
      </c>
      <c r="E130" s="458"/>
    </row>
    <row r="131" spans="1:5" ht="20.25" x14ac:dyDescent="0.25">
      <c r="A131" s="476">
        <f>24.3/2</f>
        <v>12.15</v>
      </c>
      <c r="B131" s="456"/>
      <c r="C131" s="469"/>
      <c r="D131" s="477">
        <f>SUM(D128:D130)</f>
        <v>340.72999999999996</v>
      </c>
      <c r="E131" s="478" t="s">
        <v>4306</v>
      </c>
    </row>
    <row r="132" spans="1:5" ht="20.25" x14ac:dyDescent="0.25">
      <c r="A132" s="476">
        <f>23.22/2</f>
        <v>11.61</v>
      </c>
      <c r="B132" s="456"/>
      <c r="C132" s="469"/>
      <c r="D132" s="472"/>
      <c r="E132" s="458"/>
    </row>
    <row r="133" spans="1:5" ht="20.25" x14ac:dyDescent="0.25">
      <c r="A133" s="476">
        <f>19.12/2</f>
        <v>9.56</v>
      </c>
      <c r="B133" s="456"/>
      <c r="C133" s="469"/>
      <c r="D133" s="472"/>
      <c r="E133" s="458"/>
    </row>
    <row r="134" spans="1:5" ht="20.25" x14ac:dyDescent="0.25">
      <c r="A134" s="476">
        <f>20.92/2</f>
        <v>10.46</v>
      </c>
      <c r="B134" s="456"/>
      <c r="C134" s="479" t="s">
        <v>4307</v>
      </c>
      <c r="D134" s="472"/>
      <c r="E134" s="458"/>
    </row>
    <row r="135" spans="1:5" ht="20.25" x14ac:dyDescent="0.25">
      <c r="A135" s="470">
        <v>12.36</v>
      </c>
      <c r="B135" s="456"/>
      <c r="C135" s="469"/>
      <c r="D135" s="472"/>
      <c r="E135" s="458"/>
    </row>
    <row r="136" spans="1:5" ht="20.25" x14ac:dyDescent="0.25">
      <c r="A136" s="469">
        <v>8</v>
      </c>
      <c r="B136" s="458"/>
      <c r="C136" s="472"/>
      <c r="D136" s="472"/>
      <c r="E136" s="458"/>
    </row>
    <row r="137" spans="1:5" ht="20.25" x14ac:dyDescent="0.25">
      <c r="A137" s="480">
        <f>SUM(A131:A136)</f>
        <v>64.14</v>
      </c>
      <c r="B137" s="475" t="s">
        <v>3689</v>
      </c>
      <c r="C137" s="481">
        <f>D119+D125+((A128+A137)*0.25)</f>
        <v>296.5265</v>
      </c>
      <c r="D137" s="482" t="s">
        <v>4039</v>
      </c>
      <c r="E137" s="463"/>
    </row>
  </sheetData>
  <mergeCells count="4">
    <mergeCell ref="D110:F110"/>
    <mergeCell ref="A115:E115"/>
    <mergeCell ref="C3:H3"/>
    <mergeCell ref="A1:H1"/>
  </mergeCells>
  <phoneticPr fontId="43" type="noConversion"/>
  <printOptions horizontalCentered="1"/>
  <pageMargins left="0.51181102362204722" right="0.51181102362204722" top="0.98425196850393704" bottom="0.78740157480314965" header="0.31496062992125984" footer="0.31496062992125984"/>
  <pageSetup paperSize="9" scale="60"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L141"/>
  <sheetViews>
    <sheetView showGridLines="0" zoomScale="70" zoomScaleNormal="70" workbookViewId="0">
      <selection activeCell="A23" sqref="A23:E23"/>
    </sheetView>
  </sheetViews>
  <sheetFormatPr defaultRowHeight="15" x14ac:dyDescent="0.25"/>
  <cols>
    <col min="1" max="1" width="14" customWidth="1"/>
    <col min="2" max="2" width="17.7109375" customWidth="1"/>
    <col min="3" max="3" width="18.7109375" customWidth="1"/>
    <col min="4" max="4" width="72.5703125" customWidth="1"/>
    <col min="5" max="5" width="26.140625" customWidth="1"/>
    <col min="6" max="6" width="19.140625" customWidth="1"/>
    <col min="7" max="7" width="18.28515625" customWidth="1"/>
    <col min="8" max="8" width="21" customWidth="1"/>
    <col min="9" max="9" width="18.5703125" customWidth="1"/>
    <col min="10" max="10" width="22.28515625" customWidth="1"/>
    <col min="11" max="11" width="16" bestFit="1" customWidth="1"/>
    <col min="12" max="13" width="9.140625" customWidth="1"/>
  </cols>
  <sheetData>
    <row r="1" spans="1:12" ht="19.5" thickBot="1" x14ac:dyDescent="0.35">
      <c r="A1" s="628" t="s">
        <v>4119</v>
      </c>
      <c r="B1" s="629"/>
      <c r="C1" s="629"/>
      <c r="D1" s="629"/>
      <c r="E1" s="629"/>
      <c r="F1" s="629"/>
      <c r="G1" s="629"/>
      <c r="H1" s="629"/>
      <c r="I1" s="629"/>
      <c r="J1" s="630"/>
    </row>
    <row r="2" spans="1:12" ht="15.75" thickBot="1" x14ac:dyDescent="0.3">
      <c r="A2" s="634" t="s">
        <v>0</v>
      </c>
      <c r="B2" s="635"/>
      <c r="C2" s="141" t="str">
        <f>Identificação!C2</f>
        <v>Concorrência</v>
      </c>
      <c r="D2" s="141"/>
      <c r="E2" s="141"/>
      <c r="F2" s="141"/>
      <c r="G2" s="3" t="s">
        <v>151</v>
      </c>
      <c r="H2" s="89">
        <f>Identificação!F2</f>
        <v>0</v>
      </c>
      <c r="I2" s="3" t="s">
        <v>152</v>
      </c>
      <c r="J2" s="61">
        <f>Identificação!H2</f>
        <v>2025</v>
      </c>
    </row>
    <row r="3" spans="1:12" ht="15.75" customHeight="1" thickBot="1" x14ac:dyDescent="0.3">
      <c r="A3" s="636" t="s">
        <v>153</v>
      </c>
      <c r="B3" s="637"/>
      <c r="C3" s="631" t="str">
        <f>Identificação!C3</f>
        <v>Execução de Capeamento Asfáltico e Sinalização Viária da Rua Espírito Santo</v>
      </c>
      <c r="D3" s="631"/>
      <c r="E3" s="631"/>
      <c r="F3" s="631"/>
      <c r="G3" s="631"/>
      <c r="H3" s="631"/>
      <c r="I3" s="631"/>
      <c r="J3" s="632"/>
    </row>
    <row r="4" spans="1:12" ht="15.75" thickBot="1" x14ac:dyDescent="0.3">
      <c r="A4" s="634" t="s">
        <v>175</v>
      </c>
      <c r="B4" s="635"/>
      <c r="C4" s="142" t="str">
        <f>Identificação!C4</f>
        <v>Prefeitura Municipal de Montenegro-RS</v>
      </c>
      <c r="D4" s="142"/>
      <c r="E4" s="142"/>
      <c r="F4" s="142"/>
      <c r="G4" s="142"/>
      <c r="H4" s="142"/>
      <c r="I4" s="15" t="s">
        <v>173</v>
      </c>
      <c r="J4" s="160" t="str">
        <f>Identificação!H4</f>
        <v>90.895.905/0001-60</v>
      </c>
    </row>
    <row r="5" spans="1:12" ht="15.75" thickBot="1" x14ac:dyDescent="0.3">
      <c r="A5" s="634" t="s">
        <v>169</v>
      </c>
      <c r="B5" s="635"/>
      <c r="C5" s="145" t="str">
        <f>Identificação!C5</f>
        <v>Obras e Serviços de Engenharia</v>
      </c>
      <c r="D5" s="145"/>
      <c r="E5" s="145"/>
      <c r="F5" s="145"/>
      <c r="G5" s="145"/>
      <c r="H5" s="145"/>
      <c r="I5" s="145"/>
      <c r="J5" s="146"/>
      <c r="L5" s="140"/>
    </row>
    <row r="6" spans="1:12" ht="15.75" thickBot="1" x14ac:dyDescent="0.3">
      <c r="A6" s="634" t="s">
        <v>3750</v>
      </c>
      <c r="B6" s="635"/>
      <c r="C6" s="143">
        <f>Identificação!C6</f>
        <v>453906.90999999986</v>
      </c>
      <c r="D6" s="143"/>
      <c r="E6" s="143"/>
      <c r="F6" s="143"/>
      <c r="G6" s="143"/>
      <c r="H6" s="143"/>
      <c r="I6" s="143"/>
      <c r="J6" s="144"/>
      <c r="L6" s="6"/>
    </row>
    <row r="7" spans="1:12" ht="20.100000000000001" customHeight="1" x14ac:dyDescent="0.25">
      <c r="A7" s="633"/>
      <c r="B7" s="633"/>
      <c r="C7" s="633"/>
      <c r="D7" s="633"/>
      <c r="E7" s="633"/>
      <c r="F7" s="633"/>
      <c r="G7" s="633"/>
      <c r="H7" s="633"/>
      <c r="I7" s="633"/>
      <c r="J7" s="203"/>
    </row>
    <row r="8" spans="1:12" ht="20.100000000000001" customHeight="1" x14ac:dyDescent="0.25">
      <c r="A8" s="282"/>
      <c r="B8" s="282"/>
      <c r="C8" s="640" t="s">
        <v>4168</v>
      </c>
      <c r="D8" s="640"/>
      <c r="E8" s="640" t="s">
        <v>4182</v>
      </c>
      <c r="F8" s="640"/>
      <c r="G8" s="640" t="s">
        <v>4183</v>
      </c>
      <c r="H8" s="640"/>
      <c r="I8" s="640" t="s">
        <v>4184</v>
      </c>
      <c r="J8" s="640"/>
    </row>
    <row r="9" spans="1:12" x14ac:dyDescent="0.25">
      <c r="A9" s="280"/>
      <c r="B9" s="280"/>
      <c r="C9" s="641" t="s">
        <v>4226</v>
      </c>
      <c r="D9" s="641"/>
      <c r="E9" s="641" t="s">
        <v>4225</v>
      </c>
      <c r="F9" s="641"/>
      <c r="G9" s="641" t="s">
        <v>4185</v>
      </c>
      <c r="H9" s="641"/>
      <c r="I9" s="641" t="s">
        <v>4227</v>
      </c>
      <c r="J9" s="641"/>
    </row>
    <row r="10" spans="1:12" x14ac:dyDescent="0.25">
      <c r="A10" s="638" t="s">
        <v>4168</v>
      </c>
      <c r="B10" s="639"/>
      <c r="C10" s="639"/>
      <c r="D10" s="639"/>
      <c r="E10" s="639"/>
      <c r="F10" s="639"/>
      <c r="G10" s="639"/>
      <c r="H10" s="639"/>
      <c r="I10" s="639"/>
      <c r="J10" s="639"/>
    </row>
    <row r="11" spans="1:12" x14ac:dyDescent="0.25">
      <c r="A11" s="638" t="s">
        <v>4169</v>
      </c>
      <c r="B11" s="639"/>
      <c r="C11" s="639"/>
      <c r="D11" s="639"/>
      <c r="E11" s="639"/>
      <c r="F11" s="639"/>
      <c r="G11" s="639"/>
      <c r="H11" s="639"/>
      <c r="I11" s="639"/>
      <c r="J11" s="639"/>
    </row>
    <row r="12" spans="1:12" x14ac:dyDescent="0.25">
      <c r="A12" s="398" t="s">
        <v>4308</v>
      </c>
      <c r="B12" s="401" t="s">
        <v>3772</v>
      </c>
      <c r="C12" s="398" t="s">
        <v>4053</v>
      </c>
      <c r="D12" s="398" t="s">
        <v>184</v>
      </c>
      <c r="E12" s="624" t="s">
        <v>4054</v>
      </c>
      <c r="F12" s="624"/>
      <c r="G12" s="402" t="s">
        <v>4055</v>
      </c>
      <c r="H12" s="401" t="s">
        <v>4016</v>
      </c>
      <c r="I12" s="401" t="s">
        <v>4056</v>
      </c>
      <c r="J12" s="401" t="s">
        <v>4057</v>
      </c>
    </row>
    <row r="13" spans="1:12" ht="25.5" x14ac:dyDescent="0.25">
      <c r="A13" s="399" t="s">
        <v>4058</v>
      </c>
      <c r="B13" s="262" t="s">
        <v>4059</v>
      </c>
      <c r="C13" s="399" t="s">
        <v>4060</v>
      </c>
      <c r="D13" s="399" t="s">
        <v>4061</v>
      </c>
      <c r="E13" s="625" t="s">
        <v>4309</v>
      </c>
      <c r="F13" s="625"/>
      <c r="G13" s="263" t="s">
        <v>4049</v>
      </c>
      <c r="H13" s="264">
        <v>1</v>
      </c>
      <c r="I13" s="265">
        <v>4435.34</v>
      </c>
      <c r="J13" s="265">
        <v>4435.34</v>
      </c>
    </row>
    <row r="14" spans="1:12" x14ac:dyDescent="0.25">
      <c r="A14" s="624" t="s">
        <v>4062</v>
      </c>
      <c r="B14" s="626" t="s">
        <v>3772</v>
      </c>
      <c r="C14" s="624" t="s">
        <v>4053</v>
      </c>
      <c r="D14" s="624" t="s">
        <v>4063</v>
      </c>
      <c r="E14" s="626" t="s">
        <v>4064</v>
      </c>
      <c r="F14" s="627" t="s">
        <v>4065</v>
      </c>
      <c r="G14" s="626"/>
      <c r="H14" s="627" t="s">
        <v>4066</v>
      </c>
      <c r="I14" s="626"/>
      <c r="J14" s="626" t="s">
        <v>4310</v>
      </c>
    </row>
    <row r="15" spans="1:12" x14ac:dyDescent="0.25">
      <c r="A15" s="626"/>
      <c r="B15" s="626"/>
      <c r="C15" s="626"/>
      <c r="D15" s="626"/>
      <c r="E15" s="626"/>
      <c r="F15" s="401" t="s">
        <v>4067</v>
      </c>
      <c r="G15" s="401" t="s">
        <v>4068</v>
      </c>
      <c r="H15" s="401" t="s">
        <v>4067</v>
      </c>
      <c r="I15" s="401" t="s">
        <v>4068</v>
      </c>
      <c r="J15" s="626"/>
    </row>
    <row r="16" spans="1:12" x14ac:dyDescent="0.25">
      <c r="A16" s="400" t="s">
        <v>4069</v>
      </c>
      <c r="B16" s="270" t="s">
        <v>4311</v>
      </c>
      <c r="C16" s="400" t="s">
        <v>4070</v>
      </c>
      <c r="D16" s="400" t="s">
        <v>4071</v>
      </c>
      <c r="E16" s="272">
        <v>1</v>
      </c>
      <c r="F16" s="273">
        <v>2</v>
      </c>
      <c r="G16" s="273">
        <v>0</v>
      </c>
      <c r="H16" s="279">
        <v>197.37</v>
      </c>
      <c r="I16" s="279">
        <v>76.849999999999994</v>
      </c>
      <c r="J16" s="279">
        <v>394.75</v>
      </c>
    </row>
    <row r="17" spans="1:10" x14ac:dyDescent="0.25">
      <c r="A17" s="400" t="s">
        <v>4069</v>
      </c>
      <c r="B17" s="270" t="s">
        <v>4312</v>
      </c>
      <c r="C17" s="400" t="s">
        <v>4070</v>
      </c>
      <c r="D17" s="400" t="s">
        <v>4228</v>
      </c>
      <c r="E17" s="272">
        <v>4</v>
      </c>
      <c r="F17" s="273">
        <v>2</v>
      </c>
      <c r="G17" s="273">
        <v>0</v>
      </c>
      <c r="H17" s="279">
        <v>422.43</v>
      </c>
      <c r="I17" s="279">
        <v>125.69</v>
      </c>
      <c r="J17" s="279">
        <v>3379.45</v>
      </c>
    </row>
    <row r="18" spans="1:10" x14ac:dyDescent="0.25">
      <c r="A18" s="400" t="s">
        <v>4069</v>
      </c>
      <c r="B18" s="270" t="s">
        <v>4313</v>
      </c>
      <c r="C18" s="400" t="s">
        <v>4070</v>
      </c>
      <c r="D18" s="400" t="s">
        <v>4072</v>
      </c>
      <c r="E18" s="272">
        <v>1</v>
      </c>
      <c r="F18" s="273">
        <v>2</v>
      </c>
      <c r="G18" s="273">
        <v>0</v>
      </c>
      <c r="H18" s="279">
        <v>330.57</v>
      </c>
      <c r="I18" s="279">
        <v>107.47</v>
      </c>
      <c r="J18" s="279">
        <v>661.14</v>
      </c>
    </row>
    <row r="19" spans="1:10" ht="15" customHeight="1" x14ac:dyDescent="0.25">
      <c r="A19" s="621"/>
      <c r="B19" s="621"/>
      <c r="C19" s="621"/>
      <c r="D19" s="621"/>
      <c r="E19" s="621"/>
      <c r="F19" s="621" t="s">
        <v>4314</v>
      </c>
      <c r="G19" s="621"/>
      <c r="H19" s="621"/>
      <c r="I19" s="621"/>
      <c r="J19" s="278">
        <v>4435.3370000000004</v>
      </c>
    </row>
    <row r="20" spans="1:10" ht="15" customHeight="1" x14ac:dyDescent="0.25">
      <c r="A20" s="621"/>
      <c r="B20" s="621"/>
      <c r="C20" s="621"/>
      <c r="D20" s="621"/>
      <c r="E20" s="621"/>
      <c r="F20" s="621" t="s">
        <v>4315</v>
      </c>
      <c r="G20" s="621"/>
      <c r="H20" s="621"/>
      <c r="I20" s="621"/>
      <c r="J20" s="278">
        <v>4435.3370000000004</v>
      </c>
    </row>
    <row r="21" spans="1:10" ht="15" customHeight="1" x14ac:dyDescent="0.25">
      <c r="A21" s="621"/>
      <c r="B21" s="621"/>
      <c r="C21" s="621"/>
      <c r="D21" s="621"/>
      <c r="E21" s="621"/>
      <c r="F21" s="621" t="s">
        <v>4316</v>
      </c>
      <c r="G21" s="621"/>
      <c r="H21" s="621"/>
      <c r="I21" s="621"/>
      <c r="J21" s="278">
        <v>1</v>
      </c>
    </row>
    <row r="22" spans="1:10" ht="15" customHeight="1" x14ac:dyDescent="0.25">
      <c r="A22" s="621"/>
      <c r="B22" s="621"/>
      <c r="C22" s="621"/>
      <c r="D22" s="621"/>
      <c r="E22" s="621"/>
      <c r="F22" s="621" t="s">
        <v>4317</v>
      </c>
      <c r="G22" s="621"/>
      <c r="H22" s="621"/>
      <c r="I22" s="621"/>
      <c r="J22" s="278">
        <v>4435.3370000000004</v>
      </c>
    </row>
    <row r="23" spans="1:10" ht="15" customHeight="1" x14ac:dyDescent="0.25">
      <c r="A23" s="621"/>
      <c r="B23" s="621"/>
      <c r="C23" s="621"/>
      <c r="D23" s="621"/>
      <c r="E23" s="621"/>
      <c r="F23" s="621" t="s">
        <v>4318</v>
      </c>
      <c r="G23" s="621"/>
      <c r="H23" s="621"/>
      <c r="I23" s="621"/>
      <c r="J23" s="278">
        <v>0</v>
      </c>
    </row>
    <row r="24" spans="1:10" ht="15" customHeight="1" x14ac:dyDescent="0.25">
      <c r="A24" s="621"/>
      <c r="B24" s="621"/>
      <c r="C24" s="621"/>
      <c r="D24" s="621"/>
      <c r="E24" s="621"/>
      <c r="F24" s="621" t="s">
        <v>4319</v>
      </c>
      <c r="G24" s="621"/>
      <c r="H24" s="621"/>
      <c r="I24" s="621"/>
      <c r="J24" s="278">
        <v>0</v>
      </c>
    </row>
    <row r="25" spans="1:10" x14ac:dyDescent="0.25">
      <c r="A25" s="397"/>
      <c r="B25" s="397"/>
      <c r="C25" s="397"/>
      <c r="D25" s="397"/>
      <c r="E25" s="397" t="s">
        <v>4132</v>
      </c>
      <c r="F25" s="274">
        <v>0</v>
      </c>
      <c r="G25" s="397" t="s">
        <v>4133</v>
      </c>
      <c r="H25" s="274">
        <v>0</v>
      </c>
      <c r="I25" s="397" t="s">
        <v>4134</v>
      </c>
      <c r="J25" s="274">
        <v>0</v>
      </c>
    </row>
    <row r="26" spans="1:10" ht="15.75" thickBot="1" x14ac:dyDescent="0.3">
      <c r="A26" s="397"/>
      <c r="B26" s="397"/>
      <c r="C26" s="397"/>
      <c r="D26" s="397"/>
      <c r="E26" s="397" t="s">
        <v>4135</v>
      </c>
      <c r="F26" s="274">
        <v>0</v>
      </c>
      <c r="G26" s="397"/>
      <c r="H26" s="623" t="s">
        <v>4136</v>
      </c>
      <c r="I26" s="623"/>
      <c r="J26" s="274">
        <v>4435.34</v>
      </c>
    </row>
    <row r="27" spans="1:10" ht="15.75" thickTop="1" x14ac:dyDescent="0.25">
      <c r="A27" s="275"/>
      <c r="B27" s="275"/>
      <c r="C27" s="275"/>
      <c r="D27" s="275"/>
      <c r="E27" s="275"/>
      <c r="F27" s="275"/>
      <c r="G27" s="275"/>
      <c r="H27" s="275"/>
      <c r="I27" s="275"/>
      <c r="J27" s="275"/>
    </row>
    <row r="28" spans="1:10" x14ac:dyDescent="0.25">
      <c r="A28" s="398" t="s">
        <v>4073</v>
      </c>
      <c r="B28" s="401" t="s">
        <v>3772</v>
      </c>
      <c r="C28" s="398" t="s">
        <v>4053</v>
      </c>
      <c r="D28" s="398" t="s">
        <v>184</v>
      </c>
      <c r="E28" s="624" t="s">
        <v>4054</v>
      </c>
      <c r="F28" s="624"/>
      <c r="G28" s="402" t="s">
        <v>4055</v>
      </c>
      <c r="H28" s="401" t="s">
        <v>4016</v>
      </c>
      <c r="I28" s="401" t="s">
        <v>4056</v>
      </c>
      <c r="J28" s="401" t="s">
        <v>4057</v>
      </c>
    </row>
    <row r="29" spans="1:10" ht="15" customHeight="1" x14ac:dyDescent="0.25">
      <c r="A29" s="399" t="s">
        <v>4058</v>
      </c>
      <c r="B29" s="262" t="s">
        <v>4074</v>
      </c>
      <c r="C29" s="399" t="s">
        <v>4060</v>
      </c>
      <c r="D29" s="399" t="s">
        <v>4052</v>
      </c>
      <c r="E29" s="625" t="s">
        <v>4075</v>
      </c>
      <c r="F29" s="625"/>
      <c r="G29" s="263" t="s">
        <v>4039</v>
      </c>
      <c r="H29" s="264">
        <v>1</v>
      </c>
      <c r="I29" s="265">
        <v>2.1800000000000002</v>
      </c>
      <c r="J29" s="265">
        <v>2.1800000000000002</v>
      </c>
    </row>
    <row r="30" spans="1:10" ht="25.5" x14ac:dyDescent="0.25">
      <c r="A30" s="396" t="s">
        <v>4076</v>
      </c>
      <c r="B30" s="266" t="s">
        <v>4148</v>
      </c>
      <c r="C30" s="396" t="s">
        <v>3762</v>
      </c>
      <c r="D30" s="396" t="s">
        <v>4014</v>
      </c>
      <c r="E30" s="622" t="s">
        <v>4170</v>
      </c>
      <c r="F30" s="622"/>
      <c r="G30" s="267" t="s">
        <v>4013</v>
      </c>
      <c r="H30" s="268">
        <v>0.09</v>
      </c>
      <c r="I30" s="269">
        <v>24.31</v>
      </c>
      <c r="J30" s="269">
        <v>2.1800000000000002</v>
      </c>
    </row>
    <row r="31" spans="1:10" x14ac:dyDescent="0.25">
      <c r="A31" s="397"/>
      <c r="B31" s="397"/>
      <c r="C31" s="397"/>
      <c r="D31" s="397"/>
      <c r="E31" s="397" t="s">
        <v>4132</v>
      </c>
      <c r="F31" s="274">
        <v>1.65</v>
      </c>
      <c r="G31" s="397" t="s">
        <v>4133</v>
      </c>
      <c r="H31" s="274">
        <v>0</v>
      </c>
      <c r="I31" s="397" t="s">
        <v>4134</v>
      </c>
      <c r="J31" s="274">
        <v>1.65</v>
      </c>
    </row>
    <row r="32" spans="1:10" ht="15.75" thickBot="1" x14ac:dyDescent="0.3">
      <c r="A32" s="397"/>
      <c r="B32" s="397"/>
      <c r="C32" s="397"/>
      <c r="D32" s="397"/>
      <c r="E32" s="397" t="s">
        <v>4135</v>
      </c>
      <c r="F32" s="274">
        <v>0</v>
      </c>
      <c r="G32" s="397"/>
      <c r="H32" s="623" t="s">
        <v>4136</v>
      </c>
      <c r="I32" s="623"/>
      <c r="J32" s="274">
        <v>2.1800000000000002</v>
      </c>
    </row>
    <row r="33" spans="1:10" ht="15.75" thickTop="1" x14ac:dyDescent="0.25">
      <c r="A33" s="275"/>
      <c r="B33" s="275"/>
      <c r="C33" s="275"/>
      <c r="D33" s="275"/>
      <c r="E33" s="275"/>
      <c r="F33" s="275"/>
      <c r="G33" s="275"/>
      <c r="H33" s="275"/>
      <c r="I33" s="275"/>
      <c r="J33" s="275"/>
    </row>
    <row r="34" spans="1:10" x14ac:dyDescent="0.25">
      <c r="A34" s="398" t="s">
        <v>4237</v>
      </c>
      <c r="B34" s="401" t="s">
        <v>3772</v>
      </c>
      <c r="C34" s="398" t="s">
        <v>4053</v>
      </c>
      <c r="D34" s="398" t="s">
        <v>184</v>
      </c>
      <c r="E34" s="624" t="s">
        <v>4054</v>
      </c>
      <c r="F34" s="624"/>
      <c r="G34" s="402" t="s">
        <v>4055</v>
      </c>
      <c r="H34" s="401" t="s">
        <v>4016</v>
      </c>
      <c r="I34" s="401" t="s">
        <v>4056</v>
      </c>
      <c r="J34" s="401" t="s">
        <v>4057</v>
      </c>
    </row>
    <row r="35" spans="1:10" ht="15" customHeight="1" x14ac:dyDescent="0.25">
      <c r="A35" s="399" t="s">
        <v>4058</v>
      </c>
      <c r="B35" s="262" t="s">
        <v>4077</v>
      </c>
      <c r="C35" s="399" t="s">
        <v>4060</v>
      </c>
      <c r="D35" s="399" t="s">
        <v>4078</v>
      </c>
      <c r="E35" s="625" t="s">
        <v>4079</v>
      </c>
      <c r="F35" s="625"/>
      <c r="G35" s="263" t="s">
        <v>4039</v>
      </c>
      <c r="H35" s="264">
        <v>1</v>
      </c>
      <c r="I35" s="265">
        <v>1.22</v>
      </c>
      <c r="J35" s="265">
        <v>1.22</v>
      </c>
    </row>
    <row r="36" spans="1:10" ht="25.5" x14ac:dyDescent="0.25">
      <c r="A36" s="396" t="s">
        <v>4076</v>
      </c>
      <c r="B36" s="266" t="s">
        <v>4148</v>
      </c>
      <c r="C36" s="396" t="s">
        <v>3762</v>
      </c>
      <c r="D36" s="396" t="s">
        <v>4014</v>
      </c>
      <c r="E36" s="622" t="s">
        <v>4170</v>
      </c>
      <c r="F36" s="622"/>
      <c r="G36" s="267" t="s">
        <v>4013</v>
      </c>
      <c r="H36" s="268">
        <v>1.5E-3</v>
      </c>
      <c r="I36" s="269">
        <v>24.31</v>
      </c>
      <c r="J36" s="269">
        <v>0.03</v>
      </c>
    </row>
    <row r="37" spans="1:10" ht="38.25" x14ac:dyDescent="0.25">
      <c r="A37" s="396" t="s">
        <v>4076</v>
      </c>
      <c r="B37" s="266" t="s">
        <v>4152</v>
      </c>
      <c r="C37" s="396" t="s">
        <v>3762</v>
      </c>
      <c r="D37" s="396" t="s">
        <v>4083</v>
      </c>
      <c r="E37" s="622" t="s">
        <v>4171</v>
      </c>
      <c r="F37" s="622"/>
      <c r="G37" s="267" t="s">
        <v>4011</v>
      </c>
      <c r="H37" s="268">
        <v>4.4999999999999997E-3</v>
      </c>
      <c r="I37" s="269">
        <v>68.61</v>
      </c>
      <c r="J37" s="269">
        <v>0.3</v>
      </c>
    </row>
    <row r="38" spans="1:10" ht="38.25" x14ac:dyDescent="0.25">
      <c r="A38" s="396" t="s">
        <v>4076</v>
      </c>
      <c r="B38" s="266" t="s">
        <v>4150</v>
      </c>
      <c r="C38" s="396" t="s">
        <v>3762</v>
      </c>
      <c r="D38" s="396" t="s">
        <v>4081</v>
      </c>
      <c r="E38" s="622" t="s">
        <v>4171</v>
      </c>
      <c r="F38" s="622"/>
      <c r="G38" s="267" t="s">
        <v>4011</v>
      </c>
      <c r="H38" s="268">
        <v>4.4999999999999997E-3</v>
      </c>
      <c r="I38" s="269">
        <v>81.47</v>
      </c>
      <c r="J38" s="269">
        <v>0.36</v>
      </c>
    </row>
    <row r="39" spans="1:10" ht="38.25" x14ac:dyDescent="0.25">
      <c r="A39" s="396" t="s">
        <v>4076</v>
      </c>
      <c r="B39" s="266" t="s">
        <v>4151</v>
      </c>
      <c r="C39" s="396" t="s">
        <v>3762</v>
      </c>
      <c r="D39" s="396" t="s">
        <v>4082</v>
      </c>
      <c r="E39" s="622" t="s">
        <v>4171</v>
      </c>
      <c r="F39" s="622"/>
      <c r="G39" s="267" t="s">
        <v>4012</v>
      </c>
      <c r="H39" s="268">
        <v>1.5E-3</v>
      </c>
      <c r="I39" s="269">
        <v>197.7</v>
      </c>
      <c r="J39" s="269">
        <v>0.28999999999999998</v>
      </c>
    </row>
    <row r="40" spans="1:10" ht="38.25" x14ac:dyDescent="0.25">
      <c r="A40" s="396" t="s">
        <v>4076</v>
      </c>
      <c r="B40" s="266" t="s">
        <v>4153</v>
      </c>
      <c r="C40" s="396" t="s">
        <v>3762</v>
      </c>
      <c r="D40" s="396" t="s">
        <v>4080</v>
      </c>
      <c r="E40" s="622" t="s">
        <v>4171</v>
      </c>
      <c r="F40" s="622"/>
      <c r="G40" s="267" t="s">
        <v>4012</v>
      </c>
      <c r="H40" s="268">
        <v>1.5E-3</v>
      </c>
      <c r="I40" s="269">
        <v>160.65</v>
      </c>
      <c r="J40" s="269">
        <v>0.24</v>
      </c>
    </row>
    <row r="41" spans="1:10" x14ac:dyDescent="0.25">
      <c r="A41" s="397"/>
      <c r="B41" s="397"/>
      <c r="C41" s="397"/>
      <c r="D41" s="397"/>
      <c r="E41" s="397" t="s">
        <v>4132</v>
      </c>
      <c r="F41" s="274">
        <v>0.37</v>
      </c>
      <c r="G41" s="397" t="s">
        <v>4133</v>
      </c>
      <c r="H41" s="274">
        <v>0</v>
      </c>
      <c r="I41" s="397" t="s">
        <v>4134</v>
      </c>
      <c r="J41" s="274">
        <v>0.37</v>
      </c>
    </row>
    <row r="42" spans="1:10" ht="15.75" thickBot="1" x14ac:dyDescent="0.3">
      <c r="A42" s="397"/>
      <c r="B42" s="397"/>
      <c r="C42" s="397"/>
      <c r="D42" s="397"/>
      <c r="E42" s="397" t="s">
        <v>4135</v>
      </c>
      <c r="F42" s="274">
        <v>0</v>
      </c>
      <c r="G42" s="397"/>
      <c r="H42" s="623" t="s">
        <v>4136</v>
      </c>
      <c r="I42" s="623"/>
      <c r="J42" s="274">
        <v>1.22</v>
      </c>
    </row>
    <row r="43" spans="1:10" ht="15.75" thickTop="1" x14ac:dyDescent="0.25">
      <c r="A43" s="275"/>
      <c r="B43" s="275"/>
      <c r="C43" s="275"/>
      <c r="D43" s="275"/>
      <c r="E43" s="275"/>
      <c r="F43" s="275"/>
      <c r="G43" s="275"/>
      <c r="H43" s="275"/>
      <c r="I43" s="275"/>
      <c r="J43" s="275"/>
    </row>
    <row r="44" spans="1:10" x14ac:dyDescent="0.25">
      <c r="A44" s="398" t="s">
        <v>4320</v>
      </c>
      <c r="B44" s="401" t="s">
        <v>3772</v>
      </c>
      <c r="C44" s="398" t="s">
        <v>4053</v>
      </c>
      <c r="D44" s="398" t="s">
        <v>184</v>
      </c>
      <c r="E44" s="624" t="s">
        <v>4054</v>
      </c>
      <c r="F44" s="624"/>
      <c r="G44" s="402" t="s">
        <v>4055</v>
      </c>
      <c r="H44" s="401" t="s">
        <v>4016</v>
      </c>
      <c r="I44" s="401" t="s">
        <v>4056</v>
      </c>
      <c r="J44" s="401" t="s">
        <v>4057</v>
      </c>
    </row>
    <row r="45" spans="1:10" ht="15" customHeight="1" x14ac:dyDescent="0.25">
      <c r="A45" s="399" t="s">
        <v>4058</v>
      </c>
      <c r="B45" s="262" t="s">
        <v>4348</v>
      </c>
      <c r="C45" s="399" t="s">
        <v>4060</v>
      </c>
      <c r="D45" s="399" t="s">
        <v>4084</v>
      </c>
      <c r="E45" s="625" t="s">
        <v>4079</v>
      </c>
      <c r="F45" s="625"/>
      <c r="G45" s="263" t="s">
        <v>4039</v>
      </c>
      <c r="H45" s="264">
        <v>1</v>
      </c>
      <c r="I45" s="265">
        <v>2.96</v>
      </c>
      <c r="J45" s="265">
        <v>2.96</v>
      </c>
    </row>
    <row r="46" spans="1:10" ht="51" x14ac:dyDescent="0.25">
      <c r="A46" s="396" t="s">
        <v>4076</v>
      </c>
      <c r="B46" s="266" t="s">
        <v>4155</v>
      </c>
      <c r="C46" s="396" t="s">
        <v>3762</v>
      </c>
      <c r="D46" s="396" t="s">
        <v>4229</v>
      </c>
      <c r="E46" s="622" t="s">
        <v>4171</v>
      </c>
      <c r="F46" s="622"/>
      <c r="G46" s="267" t="s">
        <v>4011</v>
      </c>
      <c r="H46" s="268">
        <v>5.0000000000000001E-3</v>
      </c>
      <c r="I46" s="269">
        <v>72.989999999999995</v>
      </c>
      <c r="J46" s="269">
        <v>0.36</v>
      </c>
    </row>
    <row r="47" spans="1:10" ht="25.5" x14ac:dyDescent="0.25">
      <c r="A47" s="396" t="s">
        <v>4076</v>
      </c>
      <c r="B47" s="266" t="s">
        <v>4148</v>
      </c>
      <c r="C47" s="396" t="s">
        <v>3762</v>
      </c>
      <c r="D47" s="396" t="s">
        <v>4014</v>
      </c>
      <c r="E47" s="622" t="s">
        <v>4170</v>
      </c>
      <c r="F47" s="622"/>
      <c r="G47" s="267" t="s">
        <v>4013</v>
      </c>
      <c r="H47" s="268">
        <v>6.0000000000000001E-3</v>
      </c>
      <c r="I47" s="269">
        <v>24.31</v>
      </c>
      <c r="J47" s="269">
        <v>0.14000000000000001</v>
      </c>
    </row>
    <row r="48" spans="1:10" ht="51" x14ac:dyDescent="0.25">
      <c r="A48" s="396" t="s">
        <v>4076</v>
      </c>
      <c r="B48" s="266" t="s">
        <v>4154</v>
      </c>
      <c r="C48" s="396" t="s">
        <v>3762</v>
      </c>
      <c r="D48" s="396" t="s">
        <v>4230</v>
      </c>
      <c r="E48" s="622" t="s">
        <v>4171</v>
      </c>
      <c r="F48" s="622"/>
      <c r="G48" s="267" t="s">
        <v>4012</v>
      </c>
      <c r="H48" s="268">
        <v>1E-4</v>
      </c>
      <c r="I48" s="269">
        <v>278.42</v>
      </c>
      <c r="J48" s="269">
        <v>0.02</v>
      </c>
    </row>
    <row r="49" spans="1:10" ht="38.25" x14ac:dyDescent="0.25">
      <c r="A49" s="400" t="s">
        <v>4069</v>
      </c>
      <c r="B49" s="270" t="s">
        <v>4349</v>
      </c>
      <c r="C49" s="400" t="s">
        <v>4060</v>
      </c>
      <c r="D49" s="400" t="s">
        <v>4350</v>
      </c>
      <c r="E49" s="642" t="s">
        <v>3685</v>
      </c>
      <c r="F49" s="642"/>
      <c r="G49" s="271" t="s">
        <v>4015</v>
      </c>
      <c r="H49" s="272">
        <v>0.45</v>
      </c>
      <c r="I49" s="273">
        <v>5.43</v>
      </c>
      <c r="J49" s="273">
        <v>2.44</v>
      </c>
    </row>
    <row r="50" spans="1:10" x14ac:dyDescent="0.25">
      <c r="A50" s="397"/>
      <c r="B50" s="397"/>
      <c r="C50" s="397"/>
      <c r="D50" s="397"/>
      <c r="E50" s="397" t="s">
        <v>4132</v>
      </c>
      <c r="F50" s="274">
        <v>0.22</v>
      </c>
      <c r="G50" s="397" t="s">
        <v>4133</v>
      </c>
      <c r="H50" s="274">
        <v>0</v>
      </c>
      <c r="I50" s="397" t="s">
        <v>4134</v>
      </c>
      <c r="J50" s="274">
        <v>0.22</v>
      </c>
    </row>
    <row r="51" spans="1:10" ht="15.75" thickBot="1" x14ac:dyDescent="0.3">
      <c r="A51" s="397"/>
      <c r="B51" s="397"/>
      <c r="C51" s="397"/>
      <c r="D51" s="397"/>
      <c r="E51" s="397" t="s">
        <v>4135</v>
      </c>
      <c r="F51" s="274">
        <v>0</v>
      </c>
      <c r="G51" s="397"/>
      <c r="H51" s="623" t="s">
        <v>4136</v>
      </c>
      <c r="I51" s="623"/>
      <c r="J51" s="274">
        <v>2.96</v>
      </c>
    </row>
    <row r="52" spans="1:10" ht="15.75" thickTop="1" x14ac:dyDescent="0.25">
      <c r="A52" s="275"/>
      <c r="B52" s="275"/>
      <c r="C52" s="275"/>
      <c r="D52" s="275"/>
      <c r="E52" s="275"/>
      <c r="F52" s="275"/>
      <c r="G52" s="275"/>
      <c r="H52" s="275"/>
      <c r="I52" s="275"/>
      <c r="J52" s="275"/>
    </row>
    <row r="53" spans="1:10" x14ac:dyDescent="0.25">
      <c r="A53" s="398" t="s">
        <v>4321</v>
      </c>
      <c r="B53" s="401" t="s">
        <v>3772</v>
      </c>
      <c r="C53" s="398" t="s">
        <v>4053</v>
      </c>
      <c r="D53" s="398" t="s">
        <v>184</v>
      </c>
      <c r="E53" s="624" t="s">
        <v>4054</v>
      </c>
      <c r="F53" s="624"/>
      <c r="G53" s="402" t="s">
        <v>4055</v>
      </c>
      <c r="H53" s="401" t="s">
        <v>4016</v>
      </c>
      <c r="I53" s="401" t="s">
        <v>4056</v>
      </c>
      <c r="J53" s="401" t="s">
        <v>4057</v>
      </c>
    </row>
    <row r="54" spans="1:10" ht="38.25" x14ac:dyDescent="0.25">
      <c r="A54" s="399" t="s">
        <v>4058</v>
      </c>
      <c r="B54" s="262" t="s">
        <v>4322</v>
      </c>
      <c r="C54" s="399" t="s">
        <v>4060</v>
      </c>
      <c r="D54" s="399" t="s">
        <v>4085</v>
      </c>
      <c r="E54" s="625" t="s">
        <v>4079</v>
      </c>
      <c r="F54" s="625"/>
      <c r="G54" s="263" t="s">
        <v>4086</v>
      </c>
      <c r="H54" s="264">
        <v>1</v>
      </c>
      <c r="I54" s="265">
        <v>131.03</v>
      </c>
      <c r="J54" s="265">
        <v>131.03</v>
      </c>
    </row>
    <row r="55" spans="1:10" ht="38.25" x14ac:dyDescent="0.25">
      <c r="A55" s="396" t="s">
        <v>4076</v>
      </c>
      <c r="B55" s="266" t="s">
        <v>4157</v>
      </c>
      <c r="C55" s="396" t="s">
        <v>3762</v>
      </c>
      <c r="D55" s="396" t="s">
        <v>4137</v>
      </c>
      <c r="E55" s="622" t="s">
        <v>4171</v>
      </c>
      <c r="F55" s="622"/>
      <c r="G55" s="267" t="s">
        <v>4012</v>
      </c>
      <c r="H55" s="268">
        <v>4.19E-2</v>
      </c>
      <c r="I55" s="269">
        <v>235.4</v>
      </c>
      <c r="J55" s="269">
        <v>9.86</v>
      </c>
    </row>
    <row r="56" spans="1:10" ht="38.25" x14ac:dyDescent="0.25">
      <c r="A56" s="396" t="s">
        <v>4076</v>
      </c>
      <c r="B56" s="266" t="s">
        <v>4165</v>
      </c>
      <c r="C56" s="396" t="s">
        <v>3762</v>
      </c>
      <c r="D56" s="396" t="s">
        <v>4030</v>
      </c>
      <c r="E56" s="622" t="s">
        <v>4171</v>
      </c>
      <c r="F56" s="622"/>
      <c r="G56" s="267" t="s">
        <v>4012</v>
      </c>
      <c r="H56" s="268">
        <v>4.6399999999999997E-2</v>
      </c>
      <c r="I56" s="269">
        <v>367.42</v>
      </c>
      <c r="J56" s="269">
        <v>17.04</v>
      </c>
    </row>
    <row r="57" spans="1:10" ht="25.5" customHeight="1" x14ac:dyDescent="0.25">
      <c r="A57" s="396" t="s">
        <v>4076</v>
      </c>
      <c r="B57" s="266" t="s">
        <v>4159</v>
      </c>
      <c r="C57" s="396" t="s">
        <v>3762</v>
      </c>
      <c r="D57" s="396" t="s">
        <v>4020</v>
      </c>
      <c r="E57" s="622" t="s">
        <v>4170</v>
      </c>
      <c r="F57" s="622"/>
      <c r="G57" s="267" t="s">
        <v>4013</v>
      </c>
      <c r="H57" s="268">
        <v>1.1301000000000001</v>
      </c>
      <c r="I57" s="269">
        <v>24.47</v>
      </c>
      <c r="J57" s="269">
        <v>27.65</v>
      </c>
    </row>
    <row r="58" spans="1:10" ht="38.25" x14ac:dyDescent="0.25">
      <c r="A58" s="396" t="s">
        <v>4076</v>
      </c>
      <c r="B58" s="266" t="s">
        <v>4162</v>
      </c>
      <c r="C58" s="396" t="s">
        <v>3762</v>
      </c>
      <c r="D58" s="396" t="s">
        <v>4138</v>
      </c>
      <c r="E58" s="622" t="s">
        <v>4171</v>
      </c>
      <c r="F58" s="622"/>
      <c r="G58" s="267" t="s">
        <v>4011</v>
      </c>
      <c r="H58" s="268">
        <v>9.9000000000000005E-2</v>
      </c>
      <c r="I58" s="269">
        <v>104.19</v>
      </c>
      <c r="J58" s="269">
        <v>10.31</v>
      </c>
    </row>
    <row r="59" spans="1:10" ht="51" x14ac:dyDescent="0.25">
      <c r="A59" s="396" t="s">
        <v>4076</v>
      </c>
      <c r="B59" s="266" t="s">
        <v>4160</v>
      </c>
      <c r="C59" s="396" t="s">
        <v>3762</v>
      </c>
      <c r="D59" s="396" t="s">
        <v>4087</v>
      </c>
      <c r="E59" s="622" t="s">
        <v>4171</v>
      </c>
      <c r="F59" s="622"/>
      <c r="G59" s="267" t="s">
        <v>4012</v>
      </c>
      <c r="H59" s="268">
        <v>4.6399999999999997E-2</v>
      </c>
      <c r="I59" s="269">
        <v>282.14999999999998</v>
      </c>
      <c r="J59" s="269">
        <v>13.09</v>
      </c>
    </row>
    <row r="60" spans="1:10" ht="38.25" x14ac:dyDescent="0.25">
      <c r="A60" s="396" t="s">
        <v>4076</v>
      </c>
      <c r="B60" s="266" t="s">
        <v>4161</v>
      </c>
      <c r="C60" s="396" t="s">
        <v>3762</v>
      </c>
      <c r="D60" s="396" t="s">
        <v>4032</v>
      </c>
      <c r="E60" s="622" t="s">
        <v>4171</v>
      </c>
      <c r="F60" s="622"/>
      <c r="G60" s="267" t="s">
        <v>4012</v>
      </c>
      <c r="H60" s="268">
        <v>8.0500000000000002E-2</v>
      </c>
      <c r="I60" s="269">
        <v>247.98</v>
      </c>
      <c r="J60" s="269">
        <v>19.96</v>
      </c>
    </row>
    <row r="61" spans="1:10" ht="38.25" x14ac:dyDescent="0.25">
      <c r="A61" s="396" t="s">
        <v>4076</v>
      </c>
      <c r="B61" s="266" t="s">
        <v>4158</v>
      </c>
      <c r="C61" s="396" t="s">
        <v>3762</v>
      </c>
      <c r="D61" s="396" t="s">
        <v>4031</v>
      </c>
      <c r="E61" s="622" t="s">
        <v>4171</v>
      </c>
      <c r="F61" s="622"/>
      <c r="G61" s="267" t="s">
        <v>4011</v>
      </c>
      <c r="H61" s="268">
        <v>9.4899999999999998E-2</v>
      </c>
      <c r="I61" s="269">
        <v>150.53</v>
      </c>
      <c r="J61" s="269">
        <v>14.28</v>
      </c>
    </row>
    <row r="62" spans="1:10" ht="38.25" x14ac:dyDescent="0.25">
      <c r="A62" s="396" t="s">
        <v>4076</v>
      </c>
      <c r="B62" s="266" t="s">
        <v>4163</v>
      </c>
      <c r="C62" s="396" t="s">
        <v>3762</v>
      </c>
      <c r="D62" s="396" t="s">
        <v>4019</v>
      </c>
      <c r="E62" s="622" t="s">
        <v>4171</v>
      </c>
      <c r="F62" s="622"/>
      <c r="G62" s="267" t="s">
        <v>4011</v>
      </c>
      <c r="H62" s="268">
        <v>6.0699999999999997E-2</v>
      </c>
      <c r="I62" s="269">
        <v>97.56</v>
      </c>
      <c r="J62" s="269">
        <v>5.92</v>
      </c>
    </row>
    <row r="63" spans="1:10" ht="25.5" customHeight="1" x14ac:dyDescent="0.25">
      <c r="A63" s="396" t="s">
        <v>4076</v>
      </c>
      <c r="B63" s="266" t="s">
        <v>4164</v>
      </c>
      <c r="C63" s="396" t="s">
        <v>3762</v>
      </c>
      <c r="D63" s="396" t="s">
        <v>4018</v>
      </c>
      <c r="E63" s="622" t="s">
        <v>4171</v>
      </c>
      <c r="F63" s="622"/>
      <c r="G63" s="267" t="s">
        <v>4012</v>
      </c>
      <c r="H63" s="268">
        <v>3.4099999999999998E-2</v>
      </c>
      <c r="I63" s="269">
        <v>160.76</v>
      </c>
      <c r="J63" s="269">
        <v>5.48</v>
      </c>
    </row>
    <row r="64" spans="1:10" ht="25.5" customHeight="1" x14ac:dyDescent="0.25">
      <c r="A64" s="396" t="s">
        <v>4076</v>
      </c>
      <c r="B64" s="266" t="s">
        <v>4156</v>
      </c>
      <c r="C64" s="396" t="s">
        <v>3762</v>
      </c>
      <c r="D64" s="396" t="s">
        <v>4017</v>
      </c>
      <c r="E64" s="622" t="s">
        <v>4171</v>
      </c>
      <c r="F64" s="622"/>
      <c r="G64" s="267" t="s">
        <v>4011</v>
      </c>
      <c r="H64" s="268">
        <v>0.1071</v>
      </c>
      <c r="I64" s="269">
        <v>69.56</v>
      </c>
      <c r="J64" s="269">
        <v>7.44</v>
      </c>
    </row>
    <row r="65" spans="1:10" x14ac:dyDescent="0.25">
      <c r="A65" s="397"/>
      <c r="B65" s="397"/>
      <c r="C65" s="397"/>
      <c r="D65" s="397"/>
      <c r="E65" s="397" t="s">
        <v>4132</v>
      </c>
      <c r="F65" s="274">
        <v>43.08</v>
      </c>
      <c r="G65" s="397" t="s">
        <v>4133</v>
      </c>
      <c r="H65" s="274">
        <v>0</v>
      </c>
      <c r="I65" s="397" t="s">
        <v>4134</v>
      </c>
      <c r="J65" s="274">
        <v>43.08</v>
      </c>
    </row>
    <row r="66" spans="1:10" ht="15.75" thickBot="1" x14ac:dyDescent="0.3">
      <c r="A66" s="397"/>
      <c r="B66" s="397"/>
      <c r="C66" s="397"/>
      <c r="D66" s="397"/>
      <c r="E66" s="397" t="s">
        <v>4135</v>
      </c>
      <c r="F66" s="274">
        <v>0</v>
      </c>
      <c r="G66" s="397"/>
      <c r="H66" s="623" t="s">
        <v>4136</v>
      </c>
      <c r="I66" s="623"/>
      <c r="J66" s="274">
        <v>131.03</v>
      </c>
    </row>
    <row r="67" spans="1:10" ht="15.75" thickTop="1" x14ac:dyDescent="0.25">
      <c r="A67" s="275"/>
      <c r="B67" s="275"/>
      <c r="C67" s="275"/>
      <c r="D67" s="275"/>
      <c r="E67" s="275"/>
      <c r="F67" s="275"/>
      <c r="G67" s="275"/>
      <c r="H67" s="275"/>
      <c r="I67" s="275"/>
      <c r="J67" s="275"/>
    </row>
    <row r="68" spans="1:10" x14ac:dyDescent="0.25">
      <c r="A68" s="398" t="s">
        <v>4189</v>
      </c>
      <c r="B68" s="401" t="s">
        <v>3772</v>
      </c>
      <c r="C68" s="398" t="s">
        <v>4053</v>
      </c>
      <c r="D68" s="398" t="s">
        <v>184</v>
      </c>
      <c r="E68" s="624" t="s">
        <v>4054</v>
      </c>
      <c r="F68" s="624"/>
      <c r="G68" s="402" t="s">
        <v>4055</v>
      </c>
      <c r="H68" s="401" t="s">
        <v>4016</v>
      </c>
      <c r="I68" s="401" t="s">
        <v>4056</v>
      </c>
      <c r="J68" s="401" t="s">
        <v>4057</v>
      </c>
    </row>
    <row r="69" spans="1:10" x14ac:dyDescent="0.25">
      <c r="A69" s="399" t="s">
        <v>4058</v>
      </c>
      <c r="B69" s="262" t="s">
        <v>4223</v>
      </c>
      <c r="C69" s="399" t="s">
        <v>4060</v>
      </c>
      <c r="D69" s="399" t="s">
        <v>4323</v>
      </c>
      <c r="E69" s="625" t="s">
        <v>4075</v>
      </c>
      <c r="F69" s="625"/>
      <c r="G69" s="263" t="s">
        <v>4039</v>
      </c>
      <c r="H69" s="264">
        <v>1</v>
      </c>
      <c r="I69" s="265">
        <v>1.1000000000000001</v>
      </c>
      <c r="J69" s="265">
        <v>1.1000000000000001</v>
      </c>
    </row>
    <row r="70" spans="1:10" x14ac:dyDescent="0.25">
      <c r="A70" s="624" t="s">
        <v>4062</v>
      </c>
      <c r="B70" s="626" t="s">
        <v>3772</v>
      </c>
      <c r="C70" s="624" t="s">
        <v>4053</v>
      </c>
      <c r="D70" s="624" t="s">
        <v>4063</v>
      </c>
      <c r="E70" s="626" t="s">
        <v>4064</v>
      </c>
      <c r="F70" s="627" t="s">
        <v>4065</v>
      </c>
      <c r="G70" s="626"/>
      <c r="H70" s="627" t="s">
        <v>4066</v>
      </c>
      <c r="I70" s="626"/>
      <c r="J70" s="626" t="s">
        <v>4310</v>
      </c>
    </row>
    <row r="71" spans="1:10" x14ac:dyDescent="0.25">
      <c r="A71" s="626"/>
      <c r="B71" s="626"/>
      <c r="C71" s="626"/>
      <c r="D71" s="626"/>
      <c r="E71" s="626"/>
      <c r="F71" s="401" t="s">
        <v>4067</v>
      </c>
      <c r="G71" s="401" t="s">
        <v>4068</v>
      </c>
      <c r="H71" s="401" t="s">
        <v>4067</v>
      </c>
      <c r="I71" s="401" t="s">
        <v>4068</v>
      </c>
      <c r="J71" s="626"/>
    </row>
    <row r="72" spans="1:10" x14ac:dyDescent="0.25">
      <c r="A72" s="400" t="s">
        <v>4069</v>
      </c>
      <c r="B72" s="270" t="s">
        <v>4324</v>
      </c>
      <c r="C72" s="400" t="s">
        <v>4070</v>
      </c>
      <c r="D72" s="400" t="s">
        <v>4231</v>
      </c>
      <c r="E72" s="272">
        <v>8.0000000000000002E-3</v>
      </c>
      <c r="F72" s="273">
        <v>1</v>
      </c>
      <c r="G72" s="273">
        <v>0</v>
      </c>
      <c r="H72" s="279">
        <v>5.75</v>
      </c>
      <c r="I72" s="279">
        <v>0.43</v>
      </c>
      <c r="J72" s="279">
        <v>0.05</v>
      </c>
    </row>
    <row r="73" spans="1:10" ht="15" customHeight="1" x14ac:dyDescent="0.25">
      <c r="A73" s="621"/>
      <c r="B73" s="621"/>
      <c r="C73" s="621"/>
      <c r="D73" s="621"/>
      <c r="E73" s="621"/>
      <c r="F73" s="621" t="s">
        <v>4314</v>
      </c>
      <c r="G73" s="621"/>
      <c r="H73" s="621"/>
      <c r="I73" s="621"/>
      <c r="J73" s="278">
        <v>4.5999999999999999E-2</v>
      </c>
    </row>
    <row r="74" spans="1:10" x14ac:dyDescent="0.25">
      <c r="A74" s="398" t="s">
        <v>4145</v>
      </c>
      <c r="B74" s="401" t="s">
        <v>3772</v>
      </c>
      <c r="C74" s="398" t="s">
        <v>4053</v>
      </c>
      <c r="D74" s="398" t="s">
        <v>4142</v>
      </c>
      <c r="E74" s="401" t="s">
        <v>4064</v>
      </c>
      <c r="F74" s="626" t="s">
        <v>4066</v>
      </c>
      <c r="G74" s="626"/>
      <c r="H74" s="626"/>
      <c r="I74" s="626"/>
      <c r="J74" s="401" t="s">
        <v>4310</v>
      </c>
    </row>
    <row r="75" spans="1:10" x14ac:dyDescent="0.25">
      <c r="A75" s="400" t="s">
        <v>4069</v>
      </c>
      <c r="B75" s="270" t="s">
        <v>4325</v>
      </c>
      <c r="C75" s="400" t="s">
        <v>4070</v>
      </c>
      <c r="D75" s="400" t="s">
        <v>4232</v>
      </c>
      <c r="E75" s="272">
        <v>0.03</v>
      </c>
      <c r="F75" s="400"/>
      <c r="G75" s="400"/>
      <c r="H75" s="400"/>
      <c r="I75" s="279" t="s">
        <v>4326</v>
      </c>
      <c r="J75" s="279" t="s">
        <v>4327</v>
      </c>
    </row>
    <row r="76" spans="1:10" x14ac:dyDescent="0.25">
      <c r="A76" s="400" t="s">
        <v>4069</v>
      </c>
      <c r="B76" s="270" t="s">
        <v>4146</v>
      </c>
      <c r="C76" s="400" t="s">
        <v>4070</v>
      </c>
      <c r="D76" s="400" t="s">
        <v>4147</v>
      </c>
      <c r="E76" s="272">
        <v>8.0000000000000002E-3</v>
      </c>
      <c r="F76" s="400"/>
      <c r="G76" s="400"/>
      <c r="H76" s="400"/>
      <c r="I76" s="279" t="s">
        <v>4328</v>
      </c>
      <c r="J76" s="279" t="s">
        <v>4329</v>
      </c>
    </row>
    <row r="77" spans="1:10" ht="15" customHeight="1" x14ac:dyDescent="0.25">
      <c r="A77" s="621"/>
      <c r="B77" s="621"/>
      <c r="C77" s="621"/>
      <c r="D77" s="621"/>
      <c r="E77" s="621"/>
      <c r="F77" s="621" t="s">
        <v>4330</v>
      </c>
      <c r="G77" s="621"/>
      <c r="H77" s="621"/>
      <c r="I77" s="621"/>
      <c r="J77" s="276">
        <v>0</v>
      </c>
    </row>
    <row r="78" spans="1:10" ht="15" customHeight="1" x14ac:dyDescent="0.25">
      <c r="A78" s="621"/>
      <c r="B78" s="621"/>
      <c r="C78" s="621"/>
      <c r="D78" s="621"/>
      <c r="E78" s="621"/>
      <c r="F78" s="621" t="s">
        <v>4331</v>
      </c>
      <c r="G78" s="621"/>
      <c r="H78" s="621"/>
      <c r="I78" s="621"/>
      <c r="J78" s="278">
        <v>1.0553999999999999</v>
      </c>
    </row>
    <row r="79" spans="1:10" ht="15" customHeight="1" x14ac:dyDescent="0.25">
      <c r="A79" s="621"/>
      <c r="B79" s="621"/>
      <c r="C79" s="621"/>
      <c r="D79" s="621"/>
      <c r="E79" s="621"/>
      <c r="F79" s="621" t="s">
        <v>4315</v>
      </c>
      <c r="G79" s="621"/>
      <c r="H79" s="621"/>
      <c r="I79" s="621"/>
      <c r="J79" s="278">
        <v>1.1013999999999999</v>
      </c>
    </row>
    <row r="80" spans="1:10" ht="15" customHeight="1" x14ac:dyDescent="0.25">
      <c r="A80" s="621"/>
      <c r="B80" s="621"/>
      <c r="C80" s="621"/>
      <c r="D80" s="621"/>
      <c r="E80" s="621"/>
      <c r="F80" s="621" t="s">
        <v>4316</v>
      </c>
      <c r="G80" s="621"/>
      <c r="H80" s="621"/>
      <c r="I80" s="621"/>
      <c r="J80" s="278">
        <v>1</v>
      </c>
    </row>
    <row r="81" spans="1:10" ht="15" customHeight="1" x14ac:dyDescent="0.25">
      <c r="A81" s="621"/>
      <c r="B81" s="621"/>
      <c r="C81" s="621"/>
      <c r="D81" s="621"/>
      <c r="E81" s="621"/>
      <c r="F81" s="621" t="s">
        <v>4317</v>
      </c>
      <c r="G81" s="621"/>
      <c r="H81" s="621"/>
      <c r="I81" s="621"/>
      <c r="J81" s="278">
        <v>1.1013999999999999</v>
      </c>
    </row>
    <row r="82" spans="1:10" ht="15" customHeight="1" x14ac:dyDescent="0.25">
      <c r="A82" s="621"/>
      <c r="B82" s="621"/>
      <c r="C82" s="621"/>
      <c r="D82" s="621"/>
      <c r="E82" s="621"/>
      <c r="F82" s="621" t="s">
        <v>4318</v>
      </c>
      <c r="G82" s="621"/>
      <c r="H82" s="621"/>
      <c r="I82" s="621"/>
      <c r="J82" s="278">
        <v>0</v>
      </c>
    </row>
    <row r="83" spans="1:10" ht="15" customHeight="1" x14ac:dyDescent="0.25">
      <c r="A83" s="621"/>
      <c r="B83" s="621"/>
      <c r="C83" s="621"/>
      <c r="D83" s="621"/>
      <c r="E83" s="621"/>
      <c r="F83" s="621" t="s">
        <v>4319</v>
      </c>
      <c r="G83" s="621"/>
      <c r="H83" s="621"/>
      <c r="I83" s="621"/>
      <c r="J83" s="278">
        <v>0</v>
      </c>
    </row>
    <row r="84" spans="1:10" x14ac:dyDescent="0.25">
      <c r="A84" s="397"/>
      <c r="B84" s="397"/>
      <c r="C84" s="397"/>
      <c r="D84" s="397"/>
      <c r="E84" s="397" t="s">
        <v>4132</v>
      </c>
      <c r="F84" s="274">
        <v>0</v>
      </c>
      <c r="G84" s="397" t="s">
        <v>4133</v>
      </c>
      <c r="H84" s="274">
        <v>1.06</v>
      </c>
      <c r="I84" s="397" t="s">
        <v>4134</v>
      </c>
      <c r="J84" s="274">
        <v>1.0553999999999999</v>
      </c>
    </row>
    <row r="85" spans="1:10" ht="15.75" thickBot="1" x14ac:dyDescent="0.3">
      <c r="A85" s="397"/>
      <c r="B85" s="397"/>
      <c r="C85" s="397"/>
      <c r="D85" s="397"/>
      <c r="E85" s="397" t="s">
        <v>4135</v>
      </c>
      <c r="F85" s="274">
        <v>0</v>
      </c>
      <c r="G85" s="397"/>
      <c r="H85" s="623" t="s">
        <v>4136</v>
      </c>
      <c r="I85" s="623"/>
      <c r="J85" s="274">
        <v>1.1000000000000001</v>
      </c>
    </row>
    <row r="86" spans="1:10" ht="15.75" thickTop="1" x14ac:dyDescent="0.25">
      <c r="A86" s="275"/>
      <c r="B86" s="275"/>
      <c r="C86" s="275"/>
      <c r="D86" s="275"/>
      <c r="E86" s="275"/>
      <c r="F86" s="275"/>
      <c r="G86" s="275"/>
      <c r="H86" s="275"/>
      <c r="I86" s="275"/>
      <c r="J86" s="275"/>
    </row>
    <row r="87" spans="1:10" x14ac:dyDescent="0.25">
      <c r="A87" s="398" t="s">
        <v>4332</v>
      </c>
      <c r="B87" s="401" t="s">
        <v>3772</v>
      </c>
      <c r="C87" s="398" t="s">
        <v>4053</v>
      </c>
      <c r="D87" s="398" t="s">
        <v>184</v>
      </c>
      <c r="E87" s="624" t="s">
        <v>4054</v>
      </c>
      <c r="F87" s="624"/>
      <c r="G87" s="402" t="s">
        <v>4055</v>
      </c>
      <c r="H87" s="401" t="s">
        <v>4016</v>
      </c>
      <c r="I87" s="401" t="s">
        <v>4056</v>
      </c>
      <c r="J87" s="401" t="s">
        <v>4057</v>
      </c>
    </row>
    <row r="88" spans="1:10" ht="15" customHeight="1" x14ac:dyDescent="0.25">
      <c r="A88" s="399" t="s">
        <v>4058</v>
      </c>
      <c r="B88" s="262" t="s">
        <v>4333</v>
      </c>
      <c r="C88" s="399" t="s">
        <v>4060</v>
      </c>
      <c r="D88" s="399" t="s">
        <v>4334</v>
      </c>
      <c r="E88" s="625" t="s">
        <v>4079</v>
      </c>
      <c r="F88" s="625"/>
      <c r="G88" s="263" t="s">
        <v>4049</v>
      </c>
      <c r="H88" s="264">
        <v>1</v>
      </c>
      <c r="I88" s="265">
        <v>214.22</v>
      </c>
      <c r="J88" s="265">
        <v>214.22</v>
      </c>
    </row>
    <row r="89" spans="1:10" x14ac:dyDescent="0.25">
      <c r="A89" s="624" t="s">
        <v>4062</v>
      </c>
      <c r="B89" s="626" t="s">
        <v>3772</v>
      </c>
      <c r="C89" s="624" t="s">
        <v>4053</v>
      </c>
      <c r="D89" s="624" t="s">
        <v>4063</v>
      </c>
      <c r="E89" s="626" t="s">
        <v>4064</v>
      </c>
      <c r="F89" s="627" t="s">
        <v>4065</v>
      </c>
      <c r="G89" s="626"/>
      <c r="H89" s="627" t="s">
        <v>4066</v>
      </c>
      <c r="I89" s="626"/>
      <c r="J89" s="626" t="s">
        <v>4310</v>
      </c>
    </row>
    <row r="90" spans="1:10" x14ac:dyDescent="0.25">
      <c r="A90" s="626"/>
      <c r="B90" s="626"/>
      <c r="C90" s="626"/>
      <c r="D90" s="626"/>
      <c r="E90" s="626"/>
      <c r="F90" s="401" t="s">
        <v>4067</v>
      </c>
      <c r="G90" s="401" t="s">
        <v>4068</v>
      </c>
      <c r="H90" s="401" t="s">
        <v>4067</v>
      </c>
      <c r="I90" s="401" t="s">
        <v>4068</v>
      </c>
      <c r="J90" s="626"/>
    </row>
    <row r="91" spans="1:10" x14ac:dyDescent="0.25">
      <c r="A91" s="400" t="s">
        <v>4069</v>
      </c>
      <c r="B91" s="270" t="s">
        <v>4139</v>
      </c>
      <c r="C91" s="400" t="s">
        <v>4070</v>
      </c>
      <c r="D91" s="400" t="s">
        <v>4234</v>
      </c>
      <c r="E91" s="272">
        <v>1</v>
      </c>
      <c r="F91" s="273">
        <v>0.1</v>
      </c>
      <c r="G91" s="273">
        <v>0.23</v>
      </c>
      <c r="H91" s="279">
        <v>171.29</v>
      </c>
      <c r="I91" s="279">
        <v>67.31</v>
      </c>
      <c r="J91" s="279">
        <v>32.61</v>
      </c>
    </row>
    <row r="92" spans="1:10" ht="15" customHeight="1" x14ac:dyDescent="0.25">
      <c r="A92" s="621"/>
      <c r="B92" s="621"/>
      <c r="C92" s="621"/>
      <c r="D92" s="621"/>
      <c r="E92" s="621"/>
      <c r="F92" s="621" t="s">
        <v>4314</v>
      </c>
      <c r="G92" s="621"/>
      <c r="H92" s="621"/>
      <c r="I92" s="621"/>
      <c r="J92" s="278">
        <v>32.608800000000002</v>
      </c>
    </row>
    <row r="93" spans="1:10" ht="15" customHeight="1" x14ac:dyDescent="0.25">
      <c r="A93" s="621"/>
      <c r="B93" s="621"/>
      <c r="C93" s="621"/>
      <c r="D93" s="621"/>
      <c r="E93" s="621"/>
      <c r="F93" s="621" t="s">
        <v>4315</v>
      </c>
      <c r="G93" s="621"/>
      <c r="H93" s="621"/>
      <c r="I93" s="621"/>
      <c r="J93" s="278">
        <v>32.608800000000002</v>
      </c>
    </row>
    <row r="94" spans="1:10" ht="15" customHeight="1" x14ac:dyDescent="0.25">
      <c r="A94" s="621"/>
      <c r="B94" s="621"/>
      <c r="C94" s="621"/>
      <c r="D94" s="621"/>
      <c r="E94" s="621"/>
      <c r="F94" s="621" t="s">
        <v>4316</v>
      </c>
      <c r="G94" s="621"/>
      <c r="H94" s="621"/>
      <c r="I94" s="621"/>
      <c r="J94" s="278">
        <v>1</v>
      </c>
    </row>
    <row r="95" spans="1:10" ht="15" customHeight="1" x14ac:dyDescent="0.25">
      <c r="A95" s="621"/>
      <c r="B95" s="621"/>
      <c r="C95" s="621"/>
      <c r="D95" s="621"/>
      <c r="E95" s="621"/>
      <c r="F95" s="621" t="s">
        <v>4317</v>
      </c>
      <c r="G95" s="621"/>
      <c r="H95" s="621"/>
      <c r="I95" s="621"/>
      <c r="J95" s="278">
        <v>32.608800000000002</v>
      </c>
    </row>
    <row r="96" spans="1:10" x14ac:dyDescent="0.25">
      <c r="A96" s="621"/>
      <c r="B96" s="621"/>
      <c r="C96" s="621"/>
      <c r="D96" s="621"/>
      <c r="E96" s="621"/>
      <c r="F96" s="621" t="s">
        <v>4318</v>
      </c>
      <c r="G96" s="621"/>
      <c r="H96" s="621"/>
      <c r="I96" s="621"/>
      <c r="J96" s="278">
        <v>0</v>
      </c>
    </row>
    <row r="97" spans="1:10" x14ac:dyDescent="0.25">
      <c r="A97" s="621"/>
      <c r="B97" s="621"/>
      <c r="C97" s="621"/>
      <c r="D97" s="621"/>
      <c r="E97" s="621"/>
      <c r="F97" s="621" t="s">
        <v>4319</v>
      </c>
      <c r="G97" s="621"/>
      <c r="H97" s="621"/>
      <c r="I97" s="621"/>
      <c r="J97" s="278">
        <v>0</v>
      </c>
    </row>
    <row r="98" spans="1:10" x14ac:dyDescent="0.25">
      <c r="A98" s="398" t="s">
        <v>4289</v>
      </c>
      <c r="B98" s="401" t="s">
        <v>3772</v>
      </c>
      <c r="C98" s="398" t="s">
        <v>4053</v>
      </c>
      <c r="D98" s="398" t="s">
        <v>4335</v>
      </c>
      <c r="E98" s="401" t="s">
        <v>4064</v>
      </c>
      <c r="F98" s="401" t="s">
        <v>4336</v>
      </c>
      <c r="G98" s="401" t="s">
        <v>4337</v>
      </c>
      <c r="H98" s="401"/>
      <c r="I98" s="401"/>
      <c r="J98" s="401" t="s">
        <v>4066</v>
      </c>
    </row>
    <row r="99" spans="1:10" ht="25.5" x14ac:dyDescent="0.25">
      <c r="A99" s="396" t="s">
        <v>4058</v>
      </c>
      <c r="B99" s="266" t="s">
        <v>4167</v>
      </c>
      <c r="C99" s="396" t="s">
        <v>3762</v>
      </c>
      <c r="D99" s="396" t="s">
        <v>4233</v>
      </c>
      <c r="E99" s="268">
        <v>0.33329999999999999</v>
      </c>
      <c r="F99" s="267" t="s">
        <v>4013</v>
      </c>
      <c r="G99" s="643" t="s">
        <v>4338</v>
      </c>
      <c r="H99" s="643"/>
      <c r="I99" s="622"/>
      <c r="J99" s="486" t="s">
        <v>4339</v>
      </c>
    </row>
    <row r="100" spans="1:10" ht="15" customHeight="1" x14ac:dyDescent="0.25">
      <c r="A100" s="396" t="s">
        <v>4058</v>
      </c>
      <c r="B100" s="266" t="s">
        <v>4148</v>
      </c>
      <c r="C100" s="396" t="s">
        <v>3762</v>
      </c>
      <c r="D100" s="396" t="s">
        <v>4014</v>
      </c>
      <c r="E100" s="268">
        <v>0.66666999999999998</v>
      </c>
      <c r="F100" s="267" t="s">
        <v>4013</v>
      </c>
      <c r="G100" s="643" t="s">
        <v>4340</v>
      </c>
      <c r="H100" s="643"/>
      <c r="I100" s="622"/>
      <c r="J100" s="486" t="s">
        <v>4341</v>
      </c>
    </row>
    <row r="101" spans="1:10" x14ac:dyDescent="0.25">
      <c r="A101" s="396" t="s">
        <v>4058</v>
      </c>
      <c r="B101" s="266" t="s">
        <v>4166</v>
      </c>
      <c r="C101" s="396" t="s">
        <v>4070</v>
      </c>
      <c r="D101" s="396" t="s">
        <v>4040</v>
      </c>
      <c r="E101" s="268">
        <v>0.25</v>
      </c>
      <c r="F101" s="267" t="s">
        <v>4039</v>
      </c>
      <c r="G101" s="643" t="s">
        <v>4342</v>
      </c>
      <c r="H101" s="643"/>
      <c r="I101" s="622"/>
      <c r="J101" s="486" t="s">
        <v>4343</v>
      </c>
    </row>
    <row r="102" spans="1:10" ht="15" customHeight="1" x14ac:dyDescent="0.25">
      <c r="A102" s="621"/>
      <c r="B102" s="621"/>
      <c r="C102" s="621"/>
      <c r="D102" s="621"/>
      <c r="E102" s="621"/>
      <c r="F102" s="621" t="s">
        <v>4344</v>
      </c>
      <c r="G102" s="621"/>
      <c r="H102" s="621"/>
      <c r="I102" s="621"/>
      <c r="J102" s="278">
        <v>181.60890000000001</v>
      </c>
    </row>
    <row r="103" spans="1:10" x14ac:dyDescent="0.25">
      <c r="A103" s="397"/>
      <c r="B103" s="397"/>
      <c r="C103" s="397"/>
      <c r="D103" s="397"/>
      <c r="E103" s="397" t="s">
        <v>4132</v>
      </c>
      <c r="F103" s="274">
        <v>22.14</v>
      </c>
      <c r="G103" s="397" t="s">
        <v>4133</v>
      </c>
      <c r="H103" s="274">
        <v>11.23</v>
      </c>
      <c r="I103" s="397" t="s">
        <v>4134</v>
      </c>
      <c r="J103" s="274">
        <v>33.373078634246468</v>
      </c>
    </row>
    <row r="104" spans="1:10" ht="15.75" thickBot="1" x14ac:dyDescent="0.3">
      <c r="A104" s="397"/>
      <c r="B104" s="397"/>
      <c r="C104" s="397"/>
      <c r="D104" s="397"/>
      <c r="E104" s="397" t="s">
        <v>4135</v>
      </c>
      <c r="F104" s="274">
        <v>0</v>
      </c>
      <c r="G104" s="397"/>
      <c r="H104" s="623" t="s">
        <v>4136</v>
      </c>
      <c r="I104" s="623"/>
      <c r="J104" s="274">
        <v>214.22</v>
      </c>
    </row>
    <row r="105" spans="1:10" ht="15.75" thickTop="1" x14ac:dyDescent="0.25">
      <c r="A105" s="275"/>
      <c r="B105" s="275"/>
      <c r="C105" s="275"/>
      <c r="D105" s="275"/>
      <c r="E105" s="275"/>
      <c r="F105" s="275"/>
      <c r="G105" s="275"/>
      <c r="H105" s="275"/>
      <c r="I105" s="275"/>
      <c r="J105" s="275"/>
    </row>
    <row r="106" spans="1:10" x14ac:dyDescent="0.25">
      <c r="A106" s="398" t="s">
        <v>4345</v>
      </c>
      <c r="B106" s="401" t="s">
        <v>3772</v>
      </c>
      <c r="C106" s="398" t="s">
        <v>4053</v>
      </c>
      <c r="D106" s="398" t="s">
        <v>184</v>
      </c>
      <c r="E106" s="624" t="s">
        <v>4054</v>
      </c>
      <c r="F106" s="624"/>
      <c r="G106" s="402" t="s">
        <v>4055</v>
      </c>
      <c r="H106" s="401" t="s">
        <v>4016</v>
      </c>
      <c r="I106" s="401" t="s">
        <v>4056</v>
      </c>
      <c r="J106" s="401" t="s">
        <v>4057</v>
      </c>
    </row>
    <row r="107" spans="1:10" ht="15" customHeight="1" x14ac:dyDescent="0.25">
      <c r="A107" s="399" t="s">
        <v>4058</v>
      </c>
      <c r="B107" s="262" t="s">
        <v>4088</v>
      </c>
      <c r="C107" s="399" t="s">
        <v>4060</v>
      </c>
      <c r="D107" s="399" t="s">
        <v>4172</v>
      </c>
      <c r="E107" s="625" t="s">
        <v>4079</v>
      </c>
      <c r="F107" s="625"/>
      <c r="G107" s="263" t="s">
        <v>4049</v>
      </c>
      <c r="H107" s="264">
        <v>1</v>
      </c>
      <c r="I107" s="265">
        <v>167.24</v>
      </c>
      <c r="J107" s="265">
        <v>167.24</v>
      </c>
    </row>
    <row r="108" spans="1:10" x14ac:dyDescent="0.25">
      <c r="A108" s="624" t="s">
        <v>4062</v>
      </c>
      <c r="B108" s="626" t="s">
        <v>3772</v>
      </c>
      <c r="C108" s="624" t="s">
        <v>4053</v>
      </c>
      <c r="D108" s="624" t="s">
        <v>4063</v>
      </c>
      <c r="E108" s="626" t="s">
        <v>4064</v>
      </c>
      <c r="F108" s="627" t="s">
        <v>4065</v>
      </c>
      <c r="G108" s="626"/>
      <c r="H108" s="627" t="s">
        <v>4066</v>
      </c>
      <c r="I108" s="626"/>
      <c r="J108" s="626" t="s">
        <v>4310</v>
      </c>
    </row>
    <row r="109" spans="1:10" x14ac:dyDescent="0.25">
      <c r="A109" s="626"/>
      <c r="B109" s="626"/>
      <c r="C109" s="626"/>
      <c r="D109" s="626"/>
      <c r="E109" s="626"/>
      <c r="F109" s="401" t="s">
        <v>4067</v>
      </c>
      <c r="G109" s="401" t="s">
        <v>4068</v>
      </c>
      <c r="H109" s="401" t="s">
        <v>4067</v>
      </c>
      <c r="I109" s="401" t="s">
        <v>4068</v>
      </c>
      <c r="J109" s="626"/>
    </row>
    <row r="110" spans="1:10" x14ac:dyDescent="0.25">
      <c r="A110" s="400" t="s">
        <v>4069</v>
      </c>
      <c r="B110" s="270" t="s">
        <v>4139</v>
      </c>
      <c r="C110" s="400" t="s">
        <v>4070</v>
      </c>
      <c r="D110" s="400" t="s">
        <v>4234</v>
      </c>
      <c r="E110" s="272">
        <v>1</v>
      </c>
      <c r="F110" s="273">
        <v>0.1</v>
      </c>
      <c r="G110" s="273">
        <v>0.23</v>
      </c>
      <c r="H110" s="279">
        <v>171.29</v>
      </c>
      <c r="I110" s="279">
        <v>67.31</v>
      </c>
      <c r="J110" s="279">
        <v>32.61</v>
      </c>
    </row>
    <row r="111" spans="1:10" ht="15" customHeight="1" x14ac:dyDescent="0.25">
      <c r="A111" s="621"/>
      <c r="B111" s="621"/>
      <c r="C111" s="621"/>
      <c r="D111" s="621"/>
      <c r="E111" s="621"/>
      <c r="F111" s="621" t="s">
        <v>4314</v>
      </c>
      <c r="G111" s="621"/>
      <c r="H111" s="621"/>
      <c r="I111" s="621"/>
      <c r="J111" s="278">
        <v>32.608800000000002</v>
      </c>
    </row>
    <row r="112" spans="1:10" ht="15" customHeight="1" x14ac:dyDescent="0.25">
      <c r="A112" s="621"/>
      <c r="B112" s="621"/>
      <c r="C112" s="621"/>
      <c r="D112" s="621"/>
      <c r="E112" s="621"/>
      <c r="F112" s="621" t="s">
        <v>4315</v>
      </c>
      <c r="G112" s="621"/>
      <c r="H112" s="621"/>
      <c r="I112" s="621"/>
      <c r="J112" s="278">
        <v>32.608800000000002</v>
      </c>
    </row>
    <row r="113" spans="1:10" ht="15" customHeight="1" x14ac:dyDescent="0.25">
      <c r="A113" s="621"/>
      <c r="B113" s="621"/>
      <c r="C113" s="621"/>
      <c r="D113" s="621"/>
      <c r="E113" s="621"/>
      <c r="F113" s="621" t="s">
        <v>4316</v>
      </c>
      <c r="G113" s="621"/>
      <c r="H113" s="621"/>
      <c r="I113" s="621"/>
      <c r="J113" s="278">
        <v>1</v>
      </c>
    </row>
    <row r="114" spans="1:10" ht="15" customHeight="1" x14ac:dyDescent="0.25">
      <c r="A114" s="621"/>
      <c r="B114" s="621"/>
      <c r="C114" s="621"/>
      <c r="D114" s="621"/>
      <c r="E114" s="621"/>
      <c r="F114" s="621" t="s">
        <v>4317</v>
      </c>
      <c r="G114" s="621"/>
      <c r="H114" s="621"/>
      <c r="I114" s="621"/>
      <c r="J114" s="278">
        <v>32.608800000000002</v>
      </c>
    </row>
    <row r="115" spans="1:10" x14ac:dyDescent="0.25">
      <c r="A115" s="621"/>
      <c r="B115" s="621"/>
      <c r="C115" s="621"/>
      <c r="D115" s="621"/>
      <c r="E115" s="621"/>
      <c r="F115" s="621" t="s">
        <v>4318</v>
      </c>
      <c r="G115" s="621"/>
      <c r="H115" s="621"/>
      <c r="I115" s="621"/>
      <c r="J115" s="278">
        <v>0</v>
      </c>
    </row>
    <row r="116" spans="1:10" x14ac:dyDescent="0.25">
      <c r="A116" s="621"/>
      <c r="B116" s="621"/>
      <c r="C116" s="621"/>
      <c r="D116" s="621"/>
      <c r="E116" s="621"/>
      <c r="F116" s="621" t="s">
        <v>4319</v>
      </c>
      <c r="G116" s="621"/>
      <c r="H116" s="621"/>
      <c r="I116" s="621"/>
      <c r="J116" s="278">
        <v>0</v>
      </c>
    </row>
    <row r="117" spans="1:10" x14ac:dyDescent="0.25">
      <c r="A117" s="398" t="s">
        <v>4289</v>
      </c>
      <c r="B117" s="401" t="s">
        <v>3772</v>
      </c>
      <c r="C117" s="398" t="s">
        <v>4053</v>
      </c>
      <c r="D117" s="398" t="s">
        <v>4335</v>
      </c>
      <c r="E117" s="401" t="s">
        <v>4064</v>
      </c>
      <c r="F117" s="401" t="s">
        <v>4336</v>
      </c>
      <c r="G117" s="401" t="s">
        <v>4337</v>
      </c>
      <c r="H117" s="401"/>
      <c r="I117" s="401"/>
      <c r="J117" s="401" t="s">
        <v>4066</v>
      </c>
    </row>
    <row r="118" spans="1:10" ht="25.5" x14ac:dyDescent="0.25">
      <c r="A118" s="396" t="s">
        <v>4058</v>
      </c>
      <c r="B118" s="266" t="s">
        <v>4167</v>
      </c>
      <c r="C118" s="396" t="s">
        <v>3762</v>
      </c>
      <c r="D118" s="396" t="s">
        <v>4233</v>
      </c>
      <c r="E118" s="268">
        <v>0.33329999999999999</v>
      </c>
      <c r="F118" s="267" t="s">
        <v>4013</v>
      </c>
      <c r="G118" s="643" t="s">
        <v>4338</v>
      </c>
      <c r="H118" s="643"/>
      <c r="I118" s="622"/>
      <c r="J118" s="486" t="s">
        <v>4339</v>
      </c>
    </row>
    <row r="119" spans="1:10" x14ac:dyDescent="0.25">
      <c r="A119" s="396" t="s">
        <v>4058</v>
      </c>
      <c r="B119" s="266" t="s">
        <v>4166</v>
      </c>
      <c r="C119" s="396" t="s">
        <v>4070</v>
      </c>
      <c r="D119" s="396" t="s">
        <v>4040</v>
      </c>
      <c r="E119" s="268">
        <v>0.2</v>
      </c>
      <c r="F119" s="267" t="s">
        <v>4039</v>
      </c>
      <c r="G119" s="643" t="s">
        <v>4342</v>
      </c>
      <c r="H119" s="643"/>
      <c r="I119" s="622"/>
      <c r="J119" s="486" t="s">
        <v>4346</v>
      </c>
    </row>
    <row r="120" spans="1:10" ht="15" customHeight="1" x14ac:dyDescent="0.25">
      <c r="A120" s="621"/>
      <c r="B120" s="621"/>
      <c r="C120" s="621"/>
      <c r="D120" s="621"/>
      <c r="E120" s="621"/>
      <c r="F120" s="621" t="s">
        <v>4344</v>
      </c>
      <c r="G120" s="621"/>
      <c r="H120" s="621"/>
      <c r="I120" s="621"/>
      <c r="J120" s="278">
        <v>134.6302</v>
      </c>
    </row>
    <row r="121" spans="1:10" x14ac:dyDescent="0.25">
      <c r="A121" s="397"/>
      <c r="B121" s="397"/>
      <c r="C121" s="397"/>
      <c r="D121" s="397"/>
      <c r="E121" s="397" t="s">
        <v>4132</v>
      </c>
      <c r="F121" s="274">
        <v>9.91</v>
      </c>
      <c r="G121" s="397" t="s">
        <v>4133</v>
      </c>
      <c r="H121" s="274">
        <v>8.99</v>
      </c>
      <c r="I121" s="397" t="s">
        <v>4134</v>
      </c>
      <c r="J121" s="274">
        <v>18.900882267397176</v>
      </c>
    </row>
    <row r="122" spans="1:10" ht="15.75" thickBot="1" x14ac:dyDescent="0.3">
      <c r="A122" s="397"/>
      <c r="B122" s="397"/>
      <c r="C122" s="397"/>
      <c r="D122" s="397"/>
      <c r="E122" s="397" t="s">
        <v>4135</v>
      </c>
      <c r="F122" s="274">
        <v>0</v>
      </c>
      <c r="G122" s="397"/>
      <c r="H122" s="623" t="s">
        <v>4136</v>
      </c>
      <c r="I122" s="623"/>
      <c r="J122" s="274">
        <v>167.24</v>
      </c>
    </row>
    <row r="123" spans="1:10" ht="15.75" thickTop="1" x14ac:dyDescent="0.25">
      <c r="A123" s="275"/>
      <c r="B123" s="275"/>
      <c r="C123" s="275"/>
      <c r="D123" s="275"/>
      <c r="E123" s="275"/>
      <c r="F123" s="275"/>
      <c r="G123" s="275"/>
      <c r="H123" s="275"/>
      <c r="I123" s="275"/>
      <c r="J123" s="275"/>
    </row>
    <row r="124" spans="1:10" x14ac:dyDescent="0.25">
      <c r="A124" s="398" t="s">
        <v>4347</v>
      </c>
      <c r="B124" s="401" t="s">
        <v>3772</v>
      </c>
      <c r="C124" s="398" t="s">
        <v>4053</v>
      </c>
      <c r="D124" s="398" t="s">
        <v>184</v>
      </c>
      <c r="E124" s="624" t="s">
        <v>4054</v>
      </c>
      <c r="F124" s="624"/>
      <c r="G124" s="402" t="s">
        <v>4055</v>
      </c>
      <c r="H124" s="401" t="s">
        <v>4016</v>
      </c>
      <c r="I124" s="401" t="s">
        <v>4056</v>
      </c>
      <c r="J124" s="401" t="s">
        <v>4057</v>
      </c>
    </row>
    <row r="125" spans="1:10" ht="38.25" x14ac:dyDescent="0.25">
      <c r="A125" s="399" t="s">
        <v>4058</v>
      </c>
      <c r="B125" s="262" t="s">
        <v>4173</v>
      </c>
      <c r="C125" s="399" t="s">
        <v>4060</v>
      </c>
      <c r="D125" s="399" t="s">
        <v>4174</v>
      </c>
      <c r="E125" s="625" t="s">
        <v>4075</v>
      </c>
      <c r="F125" s="625"/>
      <c r="G125" s="263" t="s">
        <v>4049</v>
      </c>
      <c r="H125" s="264">
        <v>1</v>
      </c>
      <c r="I125" s="265">
        <v>463.88</v>
      </c>
      <c r="J125" s="265">
        <v>463.88</v>
      </c>
    </row>
    <row r="126" spans="1:10" ht="25.5" x14ac:dyDescent="0.25">
      <c r="A126" s="396" t="s">
        <v>4076</v>
      </c>
      <c r="B126" s="266" t="s">
        <v>4148</v>
      </c>
      <c r="C126" s="396" t="s">
        <v>3762</v>
      </c>
      <c r="D126" s="396" t="s">
        <v>4014</v>
      </c>
      <c r="E126" s="622" t="s">
        <v>4170</v>
      </c>
      <c r="F126" s="622"/>
      <c r="G126" s="267" t="s">
        <v>4013</v>
      </c>
      <c r="H126" s="268">
        <v>0.64</v>
      </c>
      <c r="I126" s="269">
        <v>24.31</v>
      </c>
      <c r="J126" s="269">
        <v>15.55</v>
      </c>
    </row>
    <row r="127" spans="1:10" ht="25.5" x14ac:dyDescent="0.25">
      <c r="A127" s="396" t="s">
        <v>4076</v>
      </c>
      <c r="B127" s="266" t="s">
        <v>4149</v>
      </c>
      <c r="C127" s="396" t="s">
        <v>3762</v>
      </c>
      <c r="D127" s="396" t="s">
        <v>4141</v>
      </c>
      <c r="E127" s="622" t="s">
        <v>4177</v>
      </c>
      <c r="F127" s="622"/>
      <c r="G127" s="267" t="s">
        <v>4086</v>
      </c>
      <c r="H127" s="268">
        <v>0.02</v>
      </c>
      <c r="I127" s="269">
        <v>675.94</v>
      </c>
      <c r="J127" s="269">
        <v>13.51</v>
      </c>
    </row>
    <row r="128" spans="1:10" ht="25.5" x14ac:dyDescent="0.25">
      <c r="A128" s="396" t="s">
        <v>4076</v>
      </c>
      <c r="B128" s="266" t="s">
        <v>4175</v>
      </c>
      <c r="C128" s="396" t="s">
        <v>3762</v>
      </c>
      <c r="D128" s="396" t="s">
        <v>4176</v>
      </c>
      <c r="E128" s="622" t="s">
        <v>4170</v>
      </c>
      <c r="F128" s="622"/>
      <c r="G128" s="267" t="s">
        <v>4013</v>
      </c>
      <c r="H128" s="268">
        <v>0.21</v>
      </c>
      <c r="I128" s="269">
        <v>25.6</v>
      </c>
      <c r="J128" s="269">
        <v>5.37</v>
      </c>
    </row>
    <row r="129" spans="1:10" x14ac:dyDescent="0.25">
      <c r="A129" s="400" t="s">
        <v>4069</v>
      </c>
      <c r="B129" s="270" t="s">
        <v>4178</v>
      </c>
      <c r="C129" s="400" t="s">
        <v>3762</v>
      </c>
      <c r="D129" s="400" t="s">
        <v>4179</v>
      </c>
      <c r="E129" s="642" t="s">
        <v>3685</v>
      </c>
      <c r="F129" s="642"/>
      <c r="G129" s="271" t="s">
        <v>4049</v>
      </c>
      <c r="H129" s="272">
        <v>2</v>
      </c>
      <c r="I129" s="273">
        <v>132</v>
      </c>
      <c r="J129" s="273">
        <v>264</v>
      </c>
    </row>
    <row r="130" spans="1:10" ht="25.5" x14ac:dyDescent="0.25">
      <c r="A130" s="400" t="s">
        <v>4069</v>
      </c>
      <c r="B130" s="270" t="s">
        <v>4180</v>
      </c>
      <c r="C130" s="400" t="s">
        <v>3762</v>
      </c>
      <c r="D130" s="400" t="s">
        <v>4181</v>
      </c>
      <c r="E130" s="642" t="s">
        <v>3685</v>
      </c>
      <c r="F130" s="642"/>
      <c r="G130" s="271" t="s">
        <v>4051</v>
      </c>
      <c r="H130" s="272">
        <v>2.5</v>
      </c>
      <c r="I130" s="273">
        <v>66.180000000000007</v>
      </c>
      <c r="J130" s="273">
        <v>165.45</v>
      </c>
    </row>
    <row r="131" spans="1:10" x14ac:dyDescent="0.25">
      <c r="A131" s="397"/>
      <c r="B131" s="397"/>
      <c r="C131" s="397"/>
      <c r="D131" s="397"/>
      <c r="E131" s="397" t="s">
        <v>4132</v>
      </c>
      <c r="F131" s="274">
        <v>18.11</v>
      </c>
      <c r="G131" s="397" t="s">
        <v>4133</v>
      </c>
      <c r="H131" s="274">
        <v>0</v>
      </c>
      <c r="I131" s="397" t="s">
        <v>4134</v>
      </c>
      <c r="J131" s="274">
        <v>18.11</v>
      </c>
    </row>
    <row r="132" spans="1:10" x14ac:dyDescent="0.25">
      <c r="A132" s="397"/>
      <c r="B132" s="397"/>
      <c r="C132" s="397"/>
      <c r="D132" s="397"/>
      <c r="E132" s="397" t="s">
        <v>4135</v>
      </c>
      <c r="F132" s="274">
        <v>0</v>
      </c>
      <c r="G132" s="397"/>
      <c r="H132" s="623" t="s">
        <v>4136</v>
      </c>
      <c r="I132" s="623"/>
      <c r="J132" s="274">
        <v>463.88</v>
      </c>
    </row>
    <row r="133" spans="1:10" x14ac:dyDescent="0.25">
      <c r="A133" s="638"/>
      <c r="B133" s="639"/>
      <c r="C133" s="639"/>
      <c r="D133" s="639"/>
      <c r="E133" s="639"/>
      <c r="F133" s="639"/>
      <c r="G133" s="639"/>
      <c r="H133" s="639"/>
      <c r="I133" s="639"/>
      <c r="J133" s="639"/>
    </row>
    <row r="134" spans="1:10" x14ac:dyDescent="0.25">
      <c r="A134" s="277"/>
      <c r="B134" s="277"/>
      <c r="C134" s="277"/>
      <c r="D134" s="277"/>
      <c r="E134" s="277"/>
      <c r="F134" s="277"/>
      <c r="G134" s="277"/>
      <c r="H134" s="277"/>
      <c r="I134" s="277"/>
      <c r="J134" s="277"/>
    </row>
    <row r="135" spans="1:10" x14ac:dyDescent="0.25">
      <c r="A135" s="621"/>
      <c r="B135" s="621"/>
      <c r="C135" s="621"/>
      <c r="D135" s="281"/>
      <c r="E135" s="278"/>
      <c r="F135" s="641"/>
      <c r="G135" s="621"/>
      <c r="H135" s="644"/>
      <c r="I135" s="621"/>
      <c r="J135" s="621"/>
    </row>
    <row r="136" spans="1:10" x14ac:dyDescent="0.25">
      <c r="A136" s="621"/>
      <c r="B136" s="621"/>
      <c r="C136" s="621"/>
      <c r="D136" s="281"/>
      <c r="E136" s="278"/>
      <c r="F136" s="641"/>
      <c r="G136" s="621"/>
      <c r="H136" s="644"/>
      <c r="I136" s="621"/>
      <c r="J136" s="621"/>
    </row>
    <row r="137" spans="1:10" x14ac:dyDescent="0.25">
      <c r="A137" s="621"/>
      <c r="B137" s="621"/>
      <c r="C137" s="621"/>
      <c r="D137" s="281"/>
      <c r="E137" s="278"/>
      <c r="F137" s="641"/>
      <c r="G137" s="621"/>
      <c r="H137" s="644"/>
      <c r="I137" s="621"/>
      <c r="J137" s="621"/>
    </row>
    <row r="138" spans="1:10" x14ac:dyDescent="0.25">
      <c r="A138" s="361"/>
      <c r="B138" s="361"/>
      <c r="C138" s="361"/>
      <c r="D138" s="361"/>
      <c r="E138" s="361"/>
      <c r="F138" s="361"/>
      <c r="G138" s="361"/>
      <c r="H138" s="361"/>
      <c r="I138" s="361"/>
      <c r="J138" s="361"/>
    </row>
    <row r="139" spans="1:10" x14ac:dyDescent="0.25">
      <c r="A139" s="621"/>
      <c r="B139" s="621"/>
      <c r="C139" s="621"/>
      <c r="D139" s="621"/>
      <c r="E139" s="621"/>
      <c r="F139" s="621"/>
      <c r="G139" s="621"/>
      <c r="H139" s="621"/>
      <c r="I139" s="621"/>
      <c r="J139" s="278"/>
    </row>
    <row r="140" spans="1:10" x14ac:dyDescent="0.25">
      <c r="A140" s="645"/>
      <c r="B140" s="645"/>
      <c r="C140" s="645"/>
      <c r="D140" s="645"/>
      <c r="E140" s="645"/>
      <c r="F140" s="645"/>
      <c r="G140" s="645"/>
      <c r="H140" s="645"/>
      <c r="I140" s="645"/>
      <c r="J140" s="645"/>
    </row>
    <row r="141" spans="1:10" x14ac:dyDescent="0.25">
      <c r="A141" s="645"/>
      <c r="B141" s="645"/>
      <c r="C141" s="645"/>
      <c r="D141" s="645"/>
      <c r="E141" s="645"/>
      <c r="F141" s="645"/>
      <c r="G141" s="645"/>
      <c r="H141" s="645"/>
      <c r="I141" s="645"/>
      <c r="J141" s="645"/>
    </row>
  </sheetData>
  <mergeCells count="180">
    <mergeCell ref="J89:J90"/>
    <mergeCell ref="A92:E92"/>
    <mergeCell ref="F92:I92"/>
    <mergeCell ref="J108:J109"/>
    <mergeCell ref="A111:E111"/>
    <mergeCell ref="F111:I111"/>
    <mergeCell ref="A112:E112"/>
    <mergeCell ref="F112:I112"/>
    <mergeCell ref="A113:E113"/>
    <mergeCell ref="F113:I113"/>
    <mergeCell ref="A108:A109"/>
    <mergeCell ref="B108:B109"/>
    <mergeCell ref="C108:C109"/>
    <mergeCell ref="D108:D109"/>
    <mergeCell ref="E108:E109"/>
    <mergeCell ref="F108:G108"/>
    <mergeCell ref="H108:I108"/>
    <mergeCell ref="A137:C137"/>
    <mergeCell ref="F137:G137"/>
    <mergeCell ref="H137:J137"/>
    <mergeCell ref="A139:C139"/>
    <mergeCell ref="D139:F139"/>
    <mergeCell ref="G139:I139"/>
    <mergeCell ref="A140:J140"/>
    <mergeCell ref="A141:J141"/>
    <mergeCell ref="E129:F129"/>
    <mergeCell ref="A133:J133"/>
    <mergeCell ref="A135:C135"/>
    <mergeCell ref="F135:G135"/>
    <mergeCell ref="H135:J135"/>
    <mergeCell ref="A136:C136"/>
    <mergeCell ref="F136:G136"/>
    <mergeCell ref="H136:J136"/>
    <mergeCell ref="E130:F130"/>
    <mergeCell ref="H132:I132"/>
    <mergeCell ref="E127:F127"/>
    <mergeCell ref="E128:F128"/>
    <mergeCell ref="E125:F125"/>
    <mergeCell ref="E126:F126"/>
    <mergeCell ref="A115:E115"/>
    <mergeCell ref="F115:I115"/>
    <mergeCell ref="A116:E116"/>
    <mergeCell ref="F116:I116"/>
    <mergeCell ref="G118:I118"/>
    <mergeCell ref="G119:I119"/>
    <mergeCell ref="A120:E120"/>
    <mergeCell ref="F120:I120"/>
    <mergeCell ref="H122:I122"/>
    <mergeCell ref="E124:F124"/>
    <mergeCell ref="A114:E114"/>
    <mergeCell ref="F114:I114"/>
    <mergeCell ref="A95:E95"/>
    <mergeCell ref="F95:I95"/>
    <mergeCell ref="A96:E96"/>
    <mergeCell ref="F96:I96"/>
    <mergeCell ref="A97:E97"/>
    <mergeCell ref="F97:I97"/>
    <mergeCell ref="E107:F107"/>
    <mergeCell ref="G101:I101"/>
    <mergeCell ref="A102:E102"/>
    <mergeCell ref="F102:I102"/>
    <mergeCell ref="H104:I104"/>
    <mergeCell ref="E106:F106"/>
    <mergeCell ref="E88:F88"/>
    <mergeCell ref="A79:E79"/>
    <mergeCell ref="F79:I79"/>
    <mergeCell ref="A80:E80"/>
    <mergeCell ref="F80:I80"/>
    <mergeCell ref="A81:E81"/>
    <mergeCell ref="A93:E93"/>
    <mergeCell ref="F93:I93"/>
    <mergeCell ref="A94:E94"/>
    <mergeCell ref="F94:I94"/>
    <mergeCell ref="A89:A90"/>
    <mergeCell ref="B89:B90"/>
    <mergeCell ref="C89:C90"/>
    <mergeCell ref="D89:D90"/>
    <mergeCell ref="E89:E90"/>
    <mergeCell ref="F89:G89"/>
    <mergeCell ref="H89:I89"/>
    <mergeCell ref="F81:I81"/>
    <mergeCell ref="A82:E82"/>
    <mergeCell ref="F82:I82"/>
    <mergeCell ref="A83:E83"/>
    <mergeCell ref="F83:I83"/>
    <mergeCell ref="E46:F46"/>
    <mergeCell ref="E47:F47"/>
    <mergeCell ref="E53:F53"/>
    <mergeCell ref="E54:F54"/>
    <mergeCell ref="E55:F55"/>
    <mergeCell ref="F24:I24"/>
    <mergeCell ref="G99:I99"/>
    <mergeCell ref="G100:I100"/>
    <mergeCell ref="J70:J71"/>
    <mergeCell ref="A73:E73"/>
    <mergeCell ref="F73:I73"/>
    <mergeCell ref="F74:I74"/>
    <mergeCell ref="A77:E77"/>
    <mergeCell ref="F77:I77"/>
    <mergeCell ref="A78:E78"/>
    <mergeCell ref="F78:I78"/>
    <mergeCell ref="A70:A71"/>
    <mergeCell ref="B70:B71"/>
    <mergeCell ref="C70:C71"/>
    <mergeCell ref="D70:D71"/>
    <mergeCell ref="E70:E71"/>
    <mergeCell ref="F70:G70"/>
    <mergeCell ref="H85:I85"/>
    <mergeCell ref="E87:F87"/>
    <mergeCell ref="H70:I70"/>
    <mergeCell ref="E56:F56"/>
    <mergeCell ref="E57:F57"/>
    <mergeCell ref="E58:F58"/>
    <mergeCell ref="E48:F48"/>
    <mergeCell ref="E49:F49"/>
    <mergeCell ref="H51:I51"/>
    <mergeCell ref="E63:F63"/>
    <mergeCell ref="E64:F64"/>
    <mergeCell ref="H66:I66"/>
    <mergeCell ref="E68:F68"/>
    <mergeCell ref="E69:F69"/>
    <mergeCell ref="E59:F59"/>
    <mergeCell ref="E60:F60"/>
    <mergeCell ref="E61:F61"/>
    <mergeCell ref="E62:F62"/>
    <mergeCell ref="A11:J11"/>
    <mergeCell ref="E12:F12"/>
    <mergeCell ref="E13:F13"/>
    <mergeCell ref="C8:D8"/>
    <mergeCell ref="E8:F8"/>
    <mergeCell ref="G8:H8"/>
    <mergeCell ref="I8:J8"/>
    <mergeCell ref="C9:D9"/>
    <mergeCell ref="E9:F9"/>
    <mergeCell ref="G9:H9"/>
    <mergeCell ref="I9:J9"/>
    <mergeCell ref="A10:J10"/>
    <mergeCell ref="A1:J1"/>
    <mergeCell ref="C3:J3"/>
    <mergeCell ref="A7:E7"/>
    <mergeCell ref="F7:I7"/>
    <mergeCell ref="A2:B2"/>
    <mergeCell ref="A3:B3"/>
    <mergeCell ref="A4:B4"/>
    <mergeCell ref="A5:B5"/>
    <mergeCell ref="A6:B6"/>
    <mergeCell ref="J14:J15"/>
    <mergeCell ref="A24:E24"/>
    <mergeCell ref="A21:E21"/>
    <mergeCell ref="F21:I21"/>
    <mergeCell ref="A22:E22"/>
    <mergeCell ref="F22:I22"/>
    <mergeCell ref="A23:E23"/>
    <mergeCell ref="F23:I23"/>
    <mergeCell ref="A14:A15"/>
    <mergeCell ref="B14:B15"/>
    <mergeCell ref="C14:C15"/>
    <mergeCell ref="D14:D15"/>
    <mergeCell ref="E14:E15"/>
    <mergeCell ref="F14:G14"/>
    <mergeCell ref="H14:I14"/>
    <mergeCell ref="A19:E19"/>
    <mergeCell ref="F19:I19"/>
    <mergeCell ref="A20:E20"/>
    <mergeCell ref="F20:I20"/>
    <mergeCell ref="E39:F39"/>
    <mergeCell ref="E40:F40"/>
    <mergeCell ref="H42:I42"/>
    <mergeCell ref="E44:F44"/>
    <mergeCell ref="E45:F45"/>
    <mergeCell ref="E29:F29"/>
    <mergeCell ref="E28:F28"/>
    <mergeCell ref="H26:I26"/>
    <mergeCell ref="E34:F34"/>
    <mergeCell ref="E35:F35"/>
    <mergeCell ref="E36:F36"/>
    <mergeCell ref="E37:F37"/>
    <mergeCell ref="E38:F38"/>
    <mergeCell ref="E30:F30"/>
    <mergeCell ref="H32:I32"/>
  </mergeCells>
  <printOptions horizontalCentered="1"/>
  <pageMargins left="0.51181102362204722" right="0.51181102362204722" top="0.59055118110236227" bottom="0.59055118110236227" header="0.31496062992125984" footer="0.31496062992125984"/>
  <pageSetup paperSize="9" scale="54" fitToHeight="0" orientation="landscape" r:id="rId1"/>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[3]base!#REF!</xm:f>
          </x14:formula1>
          <xm:sqref>D5:D6</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B1:L221"/>
  <sheetViews>
    <sheetView showGridLines="0" topLeftCell="A169" zoomScale="70" zoomScaleNormal="70" workbookViewId="0">
      <selection activeCell="M184" sqref="M184"/>
    </sheetView>
  </sheetViews>
  <sheetFormatPr defaultRowHeight="15" x14ac:dyDescent="0.25"/>
  <cols>
    <col min="1" max="1" width="2.140625" customWidth="1"/>
    <col min="2" max="2" width="16.42578125" customWidth="1"/>
    <col min="3" max="3" width="52.5703125" customWidth="1"/>
    <col min="4" max="4" width="40.28515625" customWidth="1"/>
    <col min="9" max="9" width="6.42578125" customWidth="1"/>
    <col min="11" max="11" width="21.42578125" bestFit="1" customWidth="1"/>
  </cols>
  <sheetData>
    <row r="1" spans="2:12" ht="15.75" thickBot="1" x14ac:dyDescent="0.3">
      <c r="B1" s="678" t="s">
        <v>4264</v>
      </c>
      <c r="C1" s="679"/>
      <c r="D1" s="679"/>
      <c r="E1" s="679"/>
      <c r="F1" s="679"/>
      <c r="G1" s="679"/>
      <c r="H1" s="679"/>
      <c r="I1" s="679"/>
      <c r="J1" s="679"/>
      <c r="K1" s="680"/>
    </row>
    <row r="2" spans="2:12" ht="15.75" thickBot="1" x14ac:dyDescent="0.3">
      <c r="B2" s="403" t="s">
        <v>0</v>
      </c>
      <c r="C2" s="404"/>
      <c r="D2" s="681" t="str">
        <f>Identificação!C2</f>
        <v>Concorrência</v>
      </c>
      <c r="E2" s="681"/>
      <c r="F2" s="681"/>
      <c r="G2" s="681"/>
      <c r="H2" s="3" t="s">
        <v>151</v>
      </c>
      <c r="I2" s="89">
        <f>Identificação!F2</f>
        <v>0</v>
      </c>
      <c r="J2" s="3" t="s">
        <v>152</v>
      </c>
      <c r="K2" s="61">
        <f>Identificação!H2</f>
        <v>2025</v>
      </c>
    </row>
    <row r="3" spans="2:12" ht="15.75" thickBot="1" x14ac:dyDescent="0.3">
      <c r="B3" s="636" t="s">
        <v>153</v>
      </c>
      <c r="C3" s="637"/>
      <c r="D3" s="631" t="str">
        <f>Identificação!C3</f>
        <v>Execução de Capeamento Asfáltico e Sinalização Viária da Rua Espírito Santo</v>
      </c>
      <c r="E3" s="631"/>
      <c r="F3" s="631"/>
      <c r="G3" s="631"/>
      <c r="H3" s="631"/>
      <c r="I3" s="631"/>
      <c r="J3" s="631"/>
      <c r="K3" s="632"/>
    </row>
    <row r="4" spans="2:12" ht="15.75" thickBot="1" x14ac:dyDescent="0.3">
      <c r="B4" s="405" t="s">
        <v>175</v>
      </c>
      <c r="C4" s="406"/>
      <c r="D4" s="682" t="str">
        <f>Identificação!C4</f>
        <v>Prefeitura Municipal de Montenegro-RS</v>
      </c>
      <c r="E4" s="682"/>
      <c r="F4" s="682"/>
      <c r="G4" s="682"/>
      <c r="H4" s="682"/>
      <c r="I4" s="682"/>
      <c r="J4" s="15" t="s">
        <v>173</v>
      </c>
      <c r="K4" s="407" t="str">
        <f>Identificação!H4</f>
        <v>90.895.905/0001-60</v>
      </c>
    </row>
    <row r="5" spans="2:12" ht="15.75" thickBot="1" x14ac:dyDescent="0.3">
      <c r="B5" s="405" t="s">
        <v>169</v>
      </c>
      <c r="C5" s="406"/>
      <c r="D5" s="683" t="str">
        <f>Identificação!C5</f>
        <v>Obras e Serviços de Engenharia</v>
      </c>
      <c r="E5" s="683"/>
      <c r="F5" s="683"/>
      <c r="G5" s="683"/>
      <c r="H5" s="684"/>
      <c r="I5" s="320"/>
      <c r="J5" s="408"/>
      <c r="K5" s="324"/>
      <c r="L5" s="5"/>
    </row>
    <row r="6" spans="2:12" ht="15.75" thickBot="1" x14ac:dyDescent="0.3">
      <c r="B6" s="634" t="s">
        <v>3750</v>
      </c>
      <c r="C6" s="635"/>
      <c r="D6" s="685">
        <f>Identificação!C6</f>
        <v>453906.90999999986</v>
      </c>
      <c r="E6" s="685"/>
      <c r="F6" s="685"/>
      <c r="G6" s="685"/>
      <c r="H6" s="686"/>
      <c r="I6" s="320"/>
      <c r="J6" s="409"/>
      <c r="K6" s="328"/>
      <c r="L6" s="6"/>
    </row>
    <row r="7" spans="2:12" ht="18.75" thickBot="1" x14ac:dyDescent="0.3">
      <c r="B7" s="410"/>
      <c r="C7" s="411"/>
      <c r="D7" s="412"/>
      <c r="E7" s="412"/>
      <c r="F7" s="412"/>
      <c r="G7" s="413"/>
      <c r="H7" s="414"/>
    </row>
    <row r="8" spans="2:12" ht="27" x14ac:dyDescent="0.35">
      <c r="B8" s="665" t="s">
        <v>4209</v>
      </c>
      <c r="C8" s="666"/>
      <c r="D8" s="666"/>
      <c r="E8" s="666"/>
      <c r="F8" s="666"/>
      <c r="G8" s="666"/>
      <c r="H8" s="666"/>
      <c r="I8" s="666"/>
      <c r="J8" s="666"/>
      <c r="K8" s="667"/>
    </row>
    <row r="9" spans="2:12" ht="20.25" x14ac:dyDescent="0.25">
      <c r="B9" s="676"/>
      <c r="C9" s="677"/>
      <c r="D9" s="677"/>
      <c r="E9" s="677"/>
      <c r="F9" s="677"/>
      <c r="G9" s="677"/>
      <c r="H9" s="677"/>
      <c r="I9" s="415"/>
      <c r="J9" s="415"/>
      <c r="K9" s="416"/>
    </row>
    <row r="10" spans="2:12" ht="20.25" x14ac:dyDescent="0.25">
      <c r="B10" s="676"/>
      <c r="C10" s="677"/>
      <c r="D10" s="677"/>
      <c r="E10" s="677"/>
      <c r="F10" s="677"/>
      <c r="G10" s="677"/>
      <c r="H10" s="677"/>
      <c r="I10" s="415"/>
      <c r="J10" s="415"/>
      <c r="K10" s="416"/>
    </row>
    <row r="11" spans="2:12" ht="20.25" x14ac:dyDescent="0.25">
      <c r="B11" s="417"/>
      <c r="C11" s="418"/>
      <c r="D11" s="418"/>
      <c r="E11" s="418"/>
      <c r="F11" s="418"/>
      <c r="G11" s="418"/>
      <c r="H11" s="418"/>
      <c r="I11" s="415"/>
      <c r="J11" s="415"/>
      <c r="K11" s="416"/>
    </row>
    <row r="12" spans="2:12" ht="20.25" x14ac:dyDescent="0.25">
      <c r="B12" s="417"/>
      <c r="C12" s="418"/>
      <c r="D12" s="418"/>
      <c r="E12" s="418"/>
      <c r="F12" s="418"/>
      <c r="G12" s="418"/>
      <c r="H12" s="418"/>
      <c r="I12" s="415"/>
      <c r="J12" s="415"/>
      <c r="K12" s="416"/>
    </row>
    <row r="13" spans="2:12" ht="20.25" x14ac:dyDescent="0.25">
      <c r="B13" s="417"/>
      <c r="C13" s="418"/>
      <c r="D13" s="418"/>
      <c r="E13" s="418"/>
      <c r="F13" s="418"/>
      <c r="G13" s="418"/>
      <c r="H13" s="418"/>
      <c r="I13" s="415"/>
      <c r="J13" s="415"/>
      <c r="K13" s="416"/>
    </row>
    <row r="14" spans="2:12" ht="20.25" x14ac:dyDescent="0.25">
      <c r="B14" s="417"/>
      <c r="C14" s="418"/>
      <c r="D14" s="418"/>
      <c r="E14" s="418"/>
      <c r="F14" s="418"/>
      <c r="G14" s="418"/>
      <c r="H14" s="418"/>
      <c r="I14" s="415"/>
      <c r="J14" s="415"/>
      <c r="K14" s="416"/>
    </row>
    <row r="15" spans="2:12" ht="20.25" x14ac:dyDescent="0.25">
      <c r="B15" s="417"/>
      <c r="C15" s="418"/>
      <c r="D15" s="418"/>
      <c r="E15" s="418"/>
      <c r="F15" s="418"/>
      <c r="G15" s="418"/>
      <c r="H15" s="418"/>
      <c r="I15" s="415"/>
      <c r="J15" s="415"/>
      <c r="K15" s="416"/>
    </row>
    <row r="16" spans="2:12" ht="20.25" x14ac:dyDescent="0.25">
      <c r="B16" s="417"/>
      <c r="C16" s="418"/>
      <c r="D16" s="418"/>
      <c r="E16" s="418"/>
      <c r="F16" s="418"/>
      <c r="G16" s="418"/>
      <c r="H16" s="418"/>
      <c r="I16" s="415"/>
      <c r="J16" s="415"/>
      <c r="K16" s="416"/>
    </row>
    <row r="17" spans="2:11" ht="20.25" x14ac:dyDescent="0.25">
      <c r="B17" s="417"/>
      <c r="C17" s="418"/>
      <c r="D17" s="418"/>
      <c r="E17" s="418"/>
      <c r="F17" s="418"/>
      <c r="G17" s="418"/>
      <c r="H17" s="418"/>
      <c r="I17" s="415"/>
      <c r="J17" s="415"/>
      <c r="K17" s="416"/>
    </row>
    <row r="18" spans="2:11" ht="20.25" x14ac:dyDescent="0.25">
      <c r="B18" s="417"/>
      <c r="C18" s="418"/>
      <c r="D18" s="418"/>
      <c r="E18" s="418"/>
      <c r="F18" s="418"/>
      <c r="G18" s="418"/>
      <c r="H18" s="418"/>
      <c r="I18" s="415"/>
      <c r="J18" s="415"/>
      <c r="K18" s="416"/>
    </row>
    <row r="19" spans="2:11" ht="20.25" x14ac:dyDescent="0.25">
      <c r="B19" s="676"/>
      <c r="C19" s="677"/>
      <c r="D19" s="677"/>
      <c r="E19" s="677"/>
      <c r="F19" s="677"/>
      <c r="G19" s="677"/>
      <c r="H19" s="677"/>
      <c r="I19" s="415"/>
      <c r="J19" s="415"/>
      <c r="K19" s="416"/>
    </row>
    <row r="20" spans="2:11" ht="20.25" x14ac:dyDescent="0.25">
      <c r="B20" s="676"/>
      <c r="C20" s="677"/>
      <c r="D20" s="677"/>
      <c r="E20" s="677"/>
      <c r="F20" s="677"/>
      <c r="G20" s="677"/>
      <c r="H20" s="677"/>
      <c r="I20" s="415"/>
      <c r="J20" s="415"/>
      <c r="K20" s="416"/>
    </row>
    <row r="21" spans="2:11" ht="20.25" x14ac:dyDescent="0.25">
      <c r="B21" s="676"/>
      <c r="C21" s="677"/>
      <c r="D21" s="677"/>
      <c r="E21" s="677"/>
      <c r="F21" s="677"/>
      <c r="G21" s="677"/>
      <c r="H21" s="677"/>
      <c r="I21" s="415"/>
      <c r="J21" s="415"/>
      <c r="K21" s="416"/>
    </row>
    <row r="22" spans="2:11" ht="20.25" x14ac:dyDescent="0.25">
      <c r="B22" s="676"/>
      <c r="C22" s="677"/>
      <c r="D22" s="677"/>
      <c r="E22" s="677"/>
      <c r="F22" s="677"/>
      <c r="G22" s="677"/>
      <c r="H22" s="677"/>
      <c r="I22" s="415"/>
      <c r="J22" s="415"/>
      <c r="K22" s="416"/>
    </row>
    <row r="23" spans="2:11" ht="20.25" x14ac:dyDescent="0.25">
      <c r="B23" s="676"/>
      <c r="C23" s="677"/>
      <c r="D23" s="677"/>
      <c r="E23" s="677"/>
      <c r="F23" s="677"/>
      <c r="G23" s="677"/>
      <c r="H23" s="677"/>
      <c r="I23" s="415"/>
      <c r="J23" s="415"/>
      <c r="K23" s="416"/>
    </row>
    <row r="24" spans="2:11" ht="20.25" x14ac:dyDescent="0.25">
      <c r="B24" s="676"/>
      <c r="C24" s="677"/>
      <c r="D24" s="677"/>
      <c r="E24" s="677"/>
      <c r="F24" s="677"/>
      <c r="G24" s="677"/>
      <c r="H24" s="677"/>
      <c r="I24" s="415"/>
      <c r="J24" s="415"/>
      <c r="K24" s="416"/>
    </row>
    <row r="25" spans="2:11" ht="20.25" x14ac:dyDescent="0.25">
      <c r="B25" s="676"/>
      <c r="C25" s="677"/>
      <c r="D25" s="677"/>
      <c r="E25" s="677"/>
      <c r="F25" s="677"/>
      <c r="G25" s="677"/>
      <c r="H25" s="677"/>
      <c r="I25" s="415"/>
      <c r="J25" s="415"/>
      <c r="K25" s="416"/>
    </row>
    <row r="26" spans="2:11" ht="20.25" x14ac:dyDescent="0.25">
      <c r="B26" s="676"/>
      <c r="C26" s="677"/>
      <c r="D26" s="677"/>
      <c r="E26" s="677"/>
      <c r="F26" s="677"/>
      <c r="G26" s="677"/>
      <c r="H26" s="677"/>
      <c r="I26" s="415"/>
      <c r="J26" s="415"/>
      <c r="K26" s="416"/>
    </row>
    <row r="27" spans="2:11" ht="20.25" x14ac:dyDescent="0.25">
      <c r="B27" s="676"/>
      <c r="C27" s="677"/>
      <c r="D27" s="677"/>
      <c r="E27" s="677"/>
      <c r="F27" s="677"/>
      <c r="G27" s="677"/>
      <c r="H27" s="677"/>
      <c r="I27" s="415"/>
      <c r="J27" s="415"/>
      <c r="K27" s="416"/>
    </row>
    <row r="28" spans="2:11" ht="20.25" x14ac:dyDescent="0.25">
      <c r="B28" s="676"/>
      <c r="C28" s="677"/>
      <c r="D28" s="677"/>
      <c r="E28" s="677"/>
      <c r="F28" s="677"/>
      <c r="G28" s="677"/>
      <c r="H28" s="677"/>
      <c r="I28" s="415"/>
      <c r="J28" s="415"/>
      <c r="K28" s="416"/>
    </row>
    <row r="29" spans="2:11" ht="20.25" x14ac:dyDescent="0.3">
      <c r="B29" s="661" t="s">
        <v>4245</v>
      </c>
      <c r="C29" s="662"/>
      <c r="D29" s="662"/>
      <c r="E29" s="662"/>
      <c r="F29" s="662"/>
      <c r="G29" s="662"/>
      <c r="H29" s="662"/>
      <c r="I29" s="662"/>
      <c r="J29" s="662"/>
      <c r="K29" s="663"/>
    </row>
    <row r="30" spans="2:11" ht="77.25" customHeight="1" x14ac:dyDescent="0.25">
      <c r="B30" s="419"/>
      <c r="C30" s="649" t="s">
        <v>4246</v>
      </c>
      <c r="D30" s="649"/>
      <c r="E30" s="649"/>
      <c r="F30" s="649"/>
      <c r="G30" s="649"/>
      <c r="H30" s="649"/>
      <c r="I30" s="649"/>
      <c r="J30" s="649"/>
      <c r="K30" s="420"/>
    </row>
    <row r="31" spans="2:11" ht="15.75" thickBot="1" x14ac:dyDescent="0.3">
      <c r="B31" s="674"/>
      <c r="C31" s="675"/>
      <c r="D31" s="675"/>
      <c r="E31" s="675"/>
      <c r="F31" s="675"/>
      <c r="G31" s="675"/>
      <c r="H31" s="675"/>
      <c r="I31" s="421"/>
      <c r="J31" s="422"/>
      <c r="K31" s="423"/>
    </row>
    <row r="32" spans="2:11" ht="37.5" customHeight="1" x14ac:dyDescent="0.35">
      <c r="B32" s="669" t="s">
        <v>4210</v>
      </c>
      <c r="C32" s="670"/>
      <c r="D32" s="670"/>
      <c r="E32" s="670"/>
      <c r="F32" s="670"/>
      <c r="G32" s="670"/>
      <c r="H32" s="670"/>
      <c r="I32" s="670"/>
      <c r="J32" s="670"/>
      <c r="K32" s="671"/>
    </row>
    <row r="33" spans="2:11" ht="20.25" x14ac:dyDescent="0.3">
      <c r="B33" s="424"/>
      <c r="C33" s="425"/>
      <c r="D33" s="425"/>
      <c r="E33" s="425"/>
      <c r="F33" s="425"/>
      <c r="G33" s="425"/>
      <c r="H33" s="425"/>
      <c r="I33" s="415"/>
      <c r="J33" s="415"/>
      <c r="K33" s="416"/>
    </row>
    <row r="34" spans="2:11" ht="20.25" x14ac:dyDescent="0.3">
      <c r="B34" s="424"/>
      <c r="C34" s="425"/>
      <c r="D34" s="425"/>
      <c r="E34" s="425"/>
      <c r="F34" s="425"/>
      <c r="G34" s="425"/>
      <c r="H34" s="425"/>
      <c r="I34" s="415"/>
      <c r="J34" s="415"/>
      <c r="K34" s="416"/>
    </row>
    <row r="35" spans="2:11" ht="20.25" x14ac:dyDescent="0.3">
      <c r="B35" s="424"/>
      <c r="C35" s="425"/>
      <c r="D35" s="425"/>
      <c r="E35" s="425"/>
      <c r="F35" s="425"/>
      <c r="G35" s="425"/>
      <c r="H35" s="425"/>
      <c r="I35" s="415"/>
      <c r="J35" s="415"/>
      <c r="K35" s="416"/>
    </row>
    <row r="36" spans="2:11" ht="20.25" x14ac:dyDescent="0.3">
      <c r="B36" s="424"/>
      <c r="C36" s="425"/>
      <c r="D36" s="425"/>
      <c r="E36" s="425"/>
      <c r="F36" s="425"/>
      <c r="G36" s="425"/>
      <c r="H36" s="425"/>
      <c r="I36" s="415"/>
      <c r="J36" s="415"/>
      <c r="K36" s="416"/>
    </row>
    <row r="37" spans="2:11" ht="20.25" x14ac:dyDescent="0.3">
      <c r="B37" s="424"/>
      <c r="C37" s="425"/>
      <c r="D37" s="425"/>
      <c r="E37" s="425"/>
      <c r="F37" s="425"/>
      <c r="G37" s="425"/>
      <c r="H37" s="425"/>
      <c r="I37" s="415"/>
      <c r="J37" s="415"/>
      <c r="K37" s="416"/>
    </row>
    <row r="38" spans="2:11" ht="20.25" x14ac:dyDescent="0.3">
      <c r="B38" s="424"/>
      <c r="C38" s="425"/>
      <c r="D38" s="425"/>
      <c r="E38" s="425"/>
      <c r="F38" s="425"/>
      <c r="G38" s="425"/>
      <c r="H38" s="425"/>
      <c r="I38" s="415"/>
      <c r="J38" s="415"/>
      <c r="K38" s="416"/>
    </row>
    <row r="39" spans="2:11" ht="20.25" x14ac:dyDescent="0.3">
      <c r="B39" s="424"/>
      <c r="C39" s="425"/>
      <c r="D39" s="425"/>
      <c r="E39" s="425"/>
      <c r="F39" s="425"/>
      <c r="G39" s="425"/>
      <c r="H39" s="425"/>
      <c r="I39" s="415"/>
      <c r="J39" s="415"/>
      <c r="K39" s="416"/>
    </row>
    <row r="40" spans="2:11" ht="20.25" x14ac:dyDescent="0.3">
      <c r="B40" s="424"/>
      <c r="C40" s="425"/>
      <c r="D40" s="425"/>
      <c r="E40" s="425"/>
      <c r="F40" s="425"/>
      <c r="G40" s="425"/>
      <c r="H40" s="425"/>
      <c r="I40" s="415"/>
      <c r="J40" s="415"/>
      <c r="K40" s="416"/>
    </row>
    <row r="41" spans="2:11" ht="20.25" x14ac:dyDescent="0.3">
      <c r="B41" s="424"/>
      <c r="C41" s="425"/>
      <c r="D41" s="425"/>
      <c r="E41" s="425"/>
      <c r="F41" s="425"/>
      <c r="G41" s="425"/>
      <c r="H41" s="425"/>
      <c r="I41" s="415"/>
      <c r="J41" s="415"/>
      <c r="K41" s="416"/>
    </row>
    <row r="42" spans="2:11" ht="20.25" x14ac:dyDescent="0.3">
      <c r="B42" s="424"/>
      <c r="C42" s="425"/>
      <c r="D42" s="425"/>
      <c r="E42" s="425"/>
      <c r="F42" s="425"/>
      <c r="G42" s="425"/>
      <c r="H42" s="425"/>
      <c r="I42" s="415"/>
      <c r="J42" s="415"/>
      <c r="K42" s="416"/>
    </row>
    <row r="43" spans="2:11" ht="20.25" x14ac:dyDescent="0.3">
      <c r="B43" s="424"/>
      <c r="C43" s="425"/>
      <c r="D43" s="425"/>
      <c r="E43" s="425"/>
      <c r="F43" s="425"/>
      <c r="G43" s="425"/>
      <c r="H43" s="425"/>
      <c r="I43" s="415"/>
      <c r="J43" s="415"/>
      <c r="K43" s="416"/>
    </row>
    <row r="44" spans="2:11" ht="20.25" x14ac:dyDescent="0.3">
      <c r="B44" s="424"/>
      <c r="C44" s="425"/>
      <c r="D44" s="425"/>
      <c r="E44" s="425"/>
      <c r="F44" s="425"/>
      <c r="G44" s="425"/>
      <c r="H44" s="425"/>
      <c r="I44" s="415"/>
      <c r="J44" s="415"/>
      <c r="K44" s="416"/>
    </row>
    <row r="45" spans="2:11" ht="20.25" x14ac:dyDescent="0.3">
      <c r="B45" s="424"/>
      <c r="C45" s="425"/>
      <c r="D45" s="425"/>
      <c r="E45" s="425"/>
      <c r="F45" s="425"/>
      <c r="G45" s="425"/>
      <c r="H45" s="425"/>
      <c r="I45" s="415"/>
      <c r="J45" s="415"/>
      <c r="K45" s="416"/>
    </row>
    <row r="46" spans="2:11" ht="20.25" x14ac:dyDescent="0.3">
      <c r="B46" s="424"/>
      <c r="C46" s="425"/>
      <c r="D46" s="425"/>
      <c r="E46" s="425"/>
      <c r="F46" s="425"/>
      <c r="G46" s="425"/>
      <c r="H46" s="425"/>
      <c r="I46" s="415"/>
      <c r="J46" s="415"/>
      <c r="K46" s="416"/>
    </row>
    <row r="47" spans="2:11" ht="20.25" x14ac:dyDescent="0.3">
      <c r="B47" s="424"/>
      <c r="C47" s="425"/>
      <c r="D47" s="425"/>
      <c r="E47" s="425"/>
      <c r="F47" s="425"/>
      <c r="G47" s="425"/>
      <c r="H47" s="425"/>
      <c r="I47" s="415"/>
      <c r="J47" s="415"/>
      <c r="K47" s="416"/>
    </row>
    <row r="48" spans="2:11" ht="20.25" x14ac:dyDescent="0.3">
      <c r="B48" s="661" t="s">
        <v>4211</v>
      </c>
      <c r="C48" s="662"/>
      <c r="D48" s="662"/>
      <c r="E48" s="662"/>
      <c r="F48" s="662"/>
      <c r="G48" s="662"/>
      <c r="H48" s="662"/>
      <c r="I48" s="662"/>
      <c r="J48" s="662"/>
      <c r="K48" s="663"/>
    </row>
    <row r="49" spans="2:11" ht="69" customHeight="1" x14ac:dyDescent="0.25">
      <c r="B49" s="419"/>
      <c r="C49" s="649" t="s">
        <v>4247</v>
      </c>
      <c r="D49" s="649"/>
      <c r="E49" s="649"/>
      <c r="F49" s="649"/>
      <c r="G49" s="649"/>
      <c r="H49" s="649"/>
      <c r="I49" s="649"/>
      <c r="J49" s="649"/>
      <c r="K49" s="416"/>
    </row>
    <row r="50" spans="2:11" ht="15.75" thickBot="1" x14ac:dyDescent="0.3">
      <c r="B50" s="426"/>
      <c r="C50" s="427"/>
      <c r="D50" s="427"/>
      <c r="E50" s="427"/>
      <c r="F50" s="427"/>
      <c r="G50" s="427"/>
      <c r="H50" s="427"/>
      <c r="I50" s="421"/>
      <c r="J50" s="422"/>
      <c r="K50" s="423"/>
    </row>
    <row r="51" spans="2:11" ht="135.75" hidden="1" customHeight="1" x14ac:dyDescent="0.25">
      <c r="B51" s="393"/>
      <c r="C51" s="394"/>
      <c r="D51" s="394"/>
      <c r="E51" s="394"/>
      <c r="F51" s="394"/>
      <c r="G51" s="394"/>
      <c r="H51" s="394"/>
      <c r="K51" s="420"/>
    </row>
    <row r="52" spans="2:11" ht="39.75" customHeight="1" x14ac:dyDescent="0.35">
      <c r="B52" s="665" t="s">
        <v>4212</v>
      </c>
      <c r="C52" s="666"/>
      <c r="D52" s="666"/>
      <c r="E52" s="666"/>
      <c r="F52" s="666"/>
      <c r="G52" s="666"/>
      <c r="H52" s="666"/>
      <c r="I52" s="666"/>
      <c r="J52" s="666"/>
      <c r="K52" s="667"/>
    </row>
    <row r="53" spans="2:11" ht="20.25" x14ac:dyDescent="0.3">
      <c r="B53" s="424"/>
      <c r="C53" s="425"/>
      <c r="D53" s="425"/>
      <c r="E53" s="425"/>
      <c r="F53" s="425"/>
      <c r="G53" s="425"/>
      <c r="H53" s="425"/>
      <c r="I53" s="415"/>
      <c r="J53" s="415"/>
      <c r="K53" s="416"/>
    </row>
    <row r="54" spans="2:11" ht="20.25" x14ac:dyDescent="0.3">
      <c r="B54" s="424"/>
      <c r="C54" s="425"/>
      <c r="D54" s="425"/>
      <c r="E54" s="425"/>
      <c r="F54" s="425"/>
      <c r="G54" s="425"/>
      <c r="H54" s="425"/>
      <c r="I54" s="415"/>
      <c r="J54" s="415"/>
      <c r="K54" s="416"/>
    </row>
    <row r="55" spans="2:11" ht="20.25" x14ac:dyDescent="0.3">
      <c r="B55" s="424"/>
      <c r="C55" s="425"/>
      <c r="D55" s="425"/>
      <c r="E55" s="425"/>
      <c r="F55" s="425"/>
      <c r="G55" s="425"/>
      <c r="H55" s="425"/>
      <c r="I55" s="415"/>
      <c r="J55" s="415"/>
      <c r="K55" s="416"/>
    </row>
    <row r="56" spans="2:11" ht="20.25" x14ac:dyDescent="0.3">
      <c r="B56" s="424"/>
      <c r="C56" s="425"/>
      <c r="D56" s="425"/>
      <c r="E56" s="425"/>
      <c r="F56" s="425"/>
      <c r="G56" s="425"/>
      <c r="H56" s="425"/>
      <c r="I56" s="415"/>
      <c r="J56" s="415"/>
      <c r="K56" s="416"/>
    </row>
    <row r="57" spans="2:11" ht="20.25" x14ac:dyDescent="0.3">
      <c r="B57" s="424"/>
      <c r="C57" s="425"/>
      <c r="D57" s="425"/>
      <c r="E57" s="425"/>
      <c r="F57" s="425"/>
      <c r="G57" s="425"/>
      <c r="H57" s="425"/>
      <c r="I57" s="415"/>
      <c r="J57" s="415"/>
      <c r="K57" s="416"/>
    </row>
    <row r="58" spans="2:11" ht="20.25" x14ac:dyDescent="0.3">
      <c r="B58" s="424"/>
      <c r="C58" s="425"/>
      <c r="D58" s="425"/>
      <c r="E58" s="425"/>
      <c r="F58" s="425"/>
      <c r="G58" s="425"/>
      <c r="H58" s="425"/>
      <c r="I58" s="415"/>
      <c r="J58" s="415"/>
      <c r="K58" s="416"/>
    </row>
    <row r="59" spans="2:11" ht="20.25" x14ac:dyDescent="0.3">
      <c r="B59" s="424"/>
      <c r="C59" s="425"/>
      <c r="D59" s="425"/>
      <c r="E59" s="425"/>
      <c r="F59" s="425"/>
      <c r="G59" s="425"/>
      <c r="H59" s="425"/>
      <c r="I59" s="415"/>
      <c r="J59" s="415"/>
      <c r="K59" s="416"/>
    </row>
    <row r="60" spans="2:11" ht="20.25" x14ac:dyDescent="0.3">
      <c r="B60" s="424"/>
      <c r="C60" s="425"/>
      <c r="D60" s="425"/>
      <c r="E60" s="425"/>
      <c r="F60" s="425"/>
      <c r="G60" s="425"/>
      <c r="H60" s="425"/>
      <c r="I60" s="415"/>
      <c r="J60" s="415"/>
      <c r="K60" s="416"/>
    </row>
    <row r="61" spans="2:11" ht="20.25" x14ac:dyDescent="0.3">
      <c r="B61" s="424"/>
      <c r="C61" s="425"/>
      <c r="D61" s="425"/>
      <c r="E61" s="425"/>
      <c r="F61" s="425"/>
      <c r="G61" s="425"/>
      <c r="H61" s="425"/>
      <c r="I61" s="415"/>
      <c r="J61" s="415"/>
      <c r="K61" s="416"/>
    </row>
    <row r="62" spans="2:11" ht="20.25" x14ac:dyDescent="0.3">
      <c r="B62" s="424"/>
      <c r="C62" s="425"/>
      <c r="D62" s="425"/>
      <c r="E62" s="425"/>
      <c r="F62" s="425"/>
      <c r="G62" s="425"/>
      <c r="H62" s="425"/>
      <c r="I62" s="415"/>
      <c r="J62" s="415"/>
      <c r="K62" s="416"/>
    </row>
    <row r="63" spans="2:11" ht="20.25" x14ac:dyDescent="0.3">
      <c r="B63" s="424"/>
      <c r="C63" s="425"/>
      <c r="D63" s="425"/>
      <c r="E63" s="425"/>
      <c r="F63" s="425"/>
      <c r="G63" s="425"/>
      <c r="H63" s="425"/>
      <c r="I63" s="415"/>
      <c r="J63" s="415"/>
      <c r="K63" s="416"/>
    </row>
    <row r="64" spans="2:11" ht="20.25" x14ac:dyDescent="0.3">
      <c r="B64" s="424"/>
      <c r="C64" s="425"/>
      <c r="D64" s="425"/>
      <c r="E64" s="425"/>
      <c r="F64" s="425"/>
      <c r="G64" s="425"/>
      <c r="H64" s="425"/>
      <c r="I64" s="415"/>
      <c r="J64" s="415"/>
      <c r="K64" s="416"/>
    </row>
    <row r="65" spans="2:11" ht="20.25" x14ac:dyDescent="0.3">
      <c r="B65" s="424"/>
      <c r="C65" s="425"/>
      <c r="D65" s="425"/>
      <c r="E65" s="425"/>
      <c r="F65" s="425"/>
      <c r="G65" s="425"/>
      <c r="H65" s="425"/>
      <c r="I65" s="415"/>
      <c r="J65" s="415"/>
      <c r="K65" s="416"/>
    </row>
    <row r="66" spans="2:11" ht="20.25" x14ac:dyDescent="0.3">
      <c r="B66" s="424"/>
      <c r="C66" s="425"/>
      <c r="D66" s="425"/>
      <c r="E66" s="425"/>
      <c r="F66" s="425"/>
      <c r="G66" s="425"/>
      <c r="H66" s="425"/>
      <c r="I66" s="415"/>
      <c r="J66" s="415"/>
      <c r="K66" s="416"/>
    </row>
    <row r="67" spans="2:11" ht="20.25" x14ac:dyDescent="0.3">
      <c r="B67" s="424"/>
      <c r="C67" s="425"/>
      <c r="D67" s="425"/>
      <c r="E67" s="425"/>
      <c r="F67" s="425"/>
      <c r="G67" s="425"/>
      <c r="H67" s="425"/>
      <c r="I67" s="415"/>
      <c r="J67" s="415"/>
      <c r="K67" s="416"/>
    </row>
    <row r="68" spans="2:11" ht="20.25" x14ac:dyDescent="0.3">
      <c r="B68" s="661" t="s">
        <v>4248</v>
      </c>
      <c r="C68" s="662"/>
      <c r="D68" s="662"/>
      <c r="E68" s="662"/>
      <c r="F68" s="662"/>
      <c r="G68" s="662"/>
      <c r="H68" s="662"/>
      <c r="I68" s="662"/>
      <c r="J68" s="662"/>
      <c r="K68" s="663"/>
    </row>
    <row r="69" spans="2:11" ht="81.75" customHeight="1" x14ac:dyDescent="0.3">
      <c r="B69" s="424"/>
      <c r="C69" s="650" t="s">
        <v>4249</v>
      </c>
      <c r="D69" s="650"/>
      <c r="E69" s="650"/>
      <c r="F69" s="650"/>
      <c r="G69" s="650"/>
      <c r="H69" s="650"/>
      <c r="I69" s="650"/>
      <c r="J69" s="650"/>
      <c r="K69" s="420"/>
    </row>
    <row r="70" spans="2:11" ht="25.5" customHeight="1" x14ac:dyDescent="0.3">
      <c r="B70" s="424"/>
      <c r="C70" s="395"/>
      <c r="D70" s="395"/>
      <c r="E70" s="395"/>
      <c r="F70" s="395"/>
      <c r="G70" s="395"/>
      <c r="H70" s="395"/>
      <c r="I70" s="395"/>
      <c r="J70" s="428"/>
      <c r="K70" s="420"/>
    </row>
    <row r="71" spans="2:11" ht="36" customHeight="1" x14ac:dyDescent="0.3">
      <c r="B71" s="424"/>
      <c r="C71" s="395"/>
      <c r="D71" s="395"/>
      <c r="E71" s="395"/>
      <c r="F71" s="395"/>
      <c r="G71" s="395"/>
      <c r="H71" s="395"/>
      <c r="I71" s="395"/>
      <c r="J71" s="428"/>
      <c r="K71" s="420"/>
    </row>
    <row r="72" spans="2:11" ht="33" customHeight="1" x14ac:dyDescent="0.3">
      <c r="B72" s="424"/>
      <c r="C72" s="395"/>
      <c r="D72" s="395"/>
      <c r="E72" s="395"/>
      <c r="F72" s="395"/>
      <c r="G72" s="395"/>
      <c r="H72" s="395"/>
      <c r="I72" s="395"/>
      <c r="J72" s="428"/>
      <c r="K72" s="420"/>
    </row>
    <row r="73" spans="2:11" ht="20.25" x14ac:dyDescent="0.3">
      <c r="B73" s="424"/>
      <c r="C73" s="425"/>
      <c r="D73" s="425"/>
      <c r="E73" s="425"/>
      <c r="F73" s="425"/>
      <c r="G73" s="425"/>
      <c r="H73" s="425"/>
      <c r="I73" s="415"/>
      <c r="J73" s="415"/>
      <c r="K73" s="416"/>
    </row>
    <row r="74" spans="2:11" ht="20.25" x14ac:dyDescent="0.3">
      <c r="B74" s="424"/>
      <c r="C74" s="425"/>
      <c r="D74" s="425"/>
      <c r="E74" s="425"/>
      <c r="F74" s="425"/>
      <c r="G74" s="425"/>
      <c r="H74" s="425"/>
      <c r="I74" s="415"/>
      <c r="J74" s="415"/>
      <c r="K74" s="416"/>
    </row>
    <row r="75" spans="2:11" ht="20.25" x14ac:dyDescent="0.3">
      <c r="B75" s="424"/>
      <c r="C75" s="425"/>
      <c r="D75" s="425"/>
      <c r="E75" s="425"/>
      <c r="F75" s="425"/>
      <c r="G75" s="425"/>
      <c r="H75" s="425"/>
      <c r="I75" s="415"/>
      <c r="J75" s="415"/>
      <c r="K75" s="416"/>
    </row>
    <row r="76" spans="2:11" ht="20.25" x14ac:dyDescent="0.3">
      <c r="B76" s="424"/>
      <c r="C76" s="425"/>
      <c r="D76" s="425"/>
      <c r="E76" s="425"/>
      <c r="F76" s="425"/>
      <c r="G76" s="425"/>
      <c r="H76" s="425"/>
      <c r="I76" s="415"/>
      <c r="J76" s="415"/>
      <c r="K76" s="416"/>
    </row>
    <row r="77" spans="2:11" ht="20.25" x14ac:dyDescent="0.3">
      <c r="B77" s="424"/>
      <c r="C77" s="425"/>
      <c r="D77" s="425"/>
      <c r="E77" s="425"/>
      <c r="F77" s="425"/>
      <c r="G77" s="425"/>
      <c r="H77" s="425"/>
      <c r="I77" s="415"/>
      <c r="J77" s="415"/>
      <c r="K77" s="416"/>
    </row>
    <row r="78" spans="2:11" ht="20.25" x14ac:dyDescent="0.3">
      <c r="B78" s="424"/>
      <c r="C78" s="425"/>
      <c r="D78" s="425"/>
      <c r="E78" s="425"/>
      <c r="F78" s="425"/>
      <c r="G78" s="425"/>
      <c r="H78" s="425"/>
      <c r="I78" s="415"/>
      <c r="J78" s="415"/>
      <c r="K78" s="416"/>
    </row>
    <row r="79" spans="2:11" ht="20.25" x14ac:dyDescent="0.3">
      <c r="B79" s="424"/>
      <c r="C79" s="425"/>
      <c r="D79" s="425"/>
      <c r="E79" s="425"/>
      <c r="F79" s="425"/>
      <c r="G79" s="425"/>
      <c r="H79" s="425"/>
      <c r="I79" s="415"/>
      <c r="J79" s="415"/>
      <c r="K79" s="416"/>
    </row>
    <row r="80" spans="2:11" ht="20.25" x14ac:dyDescent="0.3">
      <c r="B80" s="424"/>
      <c r="C80" s="425"/>
      <c r="D80" s="425"/>
      <c r="E80" s="425"/>
      <c r="F80" s="425"/>
      <c r="G80" s="425"/>
      <c r="H80" s="425"/>
      <c r="I80" s="415"/>
      <c r="J80" s="415"/>
      <c r="K80" s="416"/>
    </row>
    <row r="81" spans="2:11" ht="20.25" x14ac:dyDescent="0.3">
      <c r="B81" s="424"/>
      <c r="C81" s="425"/>
      <c r="D81" s="425"/>
      <c r="E81" s="425"/>
      <c r="F81" s="425"/>
      <c r="G81" s="425"/>
      <c r="H81" s="425"/>
      <c r="I81" s="415"/>
      <c r="J81" s="415"/>
      <c r="K81" s="416"/>
    </row>
    <row r="82" spans="2:11" ht="20.25" x14ac:dyDescent="0.3">
      <c r="B82" s="424"/>
      <c r="C82" s="425"/>
      <c r="D82" s="425"/>
      <c r="E82" s="425"/>
      <c r="F82" s="425"/>
      <c r="G82" s="425"/>
      <c r="H82" s="425"/>
      <c r="I82" s="415"/>
      <c r="J82" s="415"/>
      <c r="K82" s="416"/>
    </row>
    <row r="83" spans="2:11" ht="20.25" x14ac:dyDescent="0.3">
      <c r="B83" s="424"/>
      <c r="C83" s="425"/>
      <c r="D83" s="425"/>
      <c r="E83" s="425"/>
      <c r="F83" s="425"/>
      <c r="G83" s="425"/>
      <c r="H83" s="425"/>
      <c r="I83" s="415"/>
      <c r="J83" s="415"/>
      <c r="K83" s="416"/>
    </row>
    <row r="84" spans="2:11" ht="20.25" x14ac:dyDescent="0.3">
      <c r="B84" s="424"/>
      <c r="C84" s="425"/>
      <c r="D84" s="425"/>
      <c r="E84" s="425"/>
      <c r="F84" s="425"/>
      <c r="G84" s="425"/>
      <c r="H84" s="425"/>
      <c r="I84" s="415"/>
      <c r="J84" s="415"/>
      <c r="K84" s="416"/>
    </row>
    <row r="85" spans="2:11" ht="20.25" x14ac:dyDescent="0.3">
      <c r="B85" s="424"/>
      <c r="C85" s="425"/>
      <c r="D85" s="425"/>
      <c r="E85" s="425"/>
      <c r="F85" s="425"/>
      <c r="G85" s="425"/>
      <c r="H85" s="425"/>
      <c r="I85" s="415"/>
      <c r="J85" s="415"/>
      <c r="K85" s="416"/>
    </row>
    <row r="86" spans="2:11" ht="20.25" x14ac:dyDescent="0.3">
      <c r="B86" s="661" t="s">
        <v>4250</v>
      </c>
      <c r="C86" s="662"/>
      <c r="D86" s="662"/>
      <c r="E86" s="662"/>
      <c r="F86" s="662"/>
      <c r="G86" s="662"/>
      <c r="H86" s="662"/>
      <c r="I86" s="662"/>
      <c r="J86" s="662"/>
      <c r="K86" s="663"/>
    </row>
    <row r="87" spans="2:11" ht="84.75" customHeight="1" x14ac:dyDescent="0.3">
      <c r="B87" s="424"/>
      <c r="C87" s="650" t="s">
        <v>4251</v>
      </c>
      <c r="D87" s="650"/>
      <c r="E87" s="650"/>
      <c r="F87" s="650"/>
      <c r="G87" s="650"/>
      <c r="H87" s="650"/>
      <c r="I87" s="650"/>
      <c r="J87" s="428"/>
      <c r="K87" s="420"/>
    </row>
    <row r="88" spans="2:11" ht="20.25" x14ac:dyDescent="0.3">
      <c r="B88" s="424"/>
      <c r="C88" s="395"/>
      <c r="D88" s="395"/>
      <c r="E88" s="395"/>
      <c r="F88" s="395"/>
      <c r="G88" s="395"/>
      <c r="H88" s="395"/>
      <c r="I88" s="395"/>
      <c r="J88" s="395"/>
      <c r="K88" s="416"/>
    </row>
    <row r="89" spans="2:11" ht="20.25" x14ac:dyDescent="0.3">
      <c r="B89" s="424"/>
      <c r="C89" s="425"/>
      <c r="D89" s="425"/>
      <c r="E89" s="425"/>
      <c r="F89" s="425"/>
      <c r="G89" s="425"/>
      <c r="H89" s="425"/>
      <c r="I89" s="415"/>
      <c r="J89" s="415"/>
      <c r="K89" s="416"/>
    </row>
    <row r="90" spans="2:11" ht="20.25" x14ac:dyDescent="0.3">
      <c r="B90" s="424"/>
      <c r="C90" s="425"/>
      <c r="D90" s="425"/>
      <c r="E90" s="425"/>
      <c r="F90" s="425"/>
      <c r="G90" s="425"/>
      <c r="H90" s="425"/>
      <c r="I90" s="415"/>
      <c r="J90" s="415"/>
      <c r="K90" s="416"/>
    </row>
    <row r="91" spans="2:11" ht="20.25" x14ac:dyDescent="0.3">
      <c r="B91" s="424"/>
      <c r="C91" s="425"/>
      <c r="D91" s="425"/>
      <c r="E91" s="425"/>
      <c r="F91" s="425"/>
      <c r="G91" s="425"/>
      <c r="H91" s="425"/>
      <c r="I91" s="415"/>
      <c r="J91" s="415"/>
      <c r="K91" s="416"/>
    </row>
    <row r="92" spans="2:11" ht="20.25" x14ac:dyDescent="0.3">
      <c r="B92" s="424"/>
      <c r="C92" s="425"/>
      <c r="D92" s="425"/>
      <c r="E92" s="425"/>
      <c r="F92" s="425"/>
      <c r="G92" s="425"/>
      <c r="H92" s="425"/>
      <c r="I92" s="415"/>
      <c r="J92" s="415"/>
      <c r="K92" s="416"/>
    </row>
    <row r="93" spans="2:11" ht="20.25" x14ac:dyDescent="0.3">
      <c r="B93" s="424"/>
      <c r="C93" s="425"/>
      <c r="D93" s="425"/>
      <c r="E93" s="425"/>
      <c r="F93" s="425"/>
      <c r="G93" s="425"/>
      <c r="H93" s="425"/>
      <c r="I93" s="415"/>
      <c r="J93" s="415"/>
      <c r="K93" s="416"/>
    </row>
    <row r="94" spans="2:11" ht="20.25" x14ac:dyDescent="0.3">
      <c r="B94" s="424"/>
      <c r="C94" s="425"/>
      <c r="D94" s="425"/>
      <c r="E94" s="425"/>
      <c r="F94" s="425"/>
      <c r="G94" s="425"/>
      <c r="H94" s="425"/>
      <c r="I94" s="415"/>
      <c r="J94" s="415"/>
      <c r="K94" s="416"/>
    </row>
    <row r="95" spans="2:11" ht="20.25" x14ac:dyDescent="0.3">
      <c r="B95" s="424"/>
      <c r="C95" s="425"/>
      <c r="D95" s="425"/>
      <c r="E95" s="425"/>
      <c r="F95" s="425"/>
      <c r="G95" s="425"/>
      <c r="H95" s="425"/>
      <c r="I95" s="415"/>
      <c r="J95" s="415"/>
      <c r="K95" s="416"/>
    </row>
    <row r="96" spans="2:11" ht="20.25" x14ac:dyDescent="0.3">
      <c r="B96" s="424"/>
      <c r="C96" s="425"/>
      <c r="D96" s="425"/>
      <c r="E96" s="425"/>
      <c r="F96" s="425"/>
      <c r="G96" s="425"/>
      <c r="H96" s="425"/>
      <c r="I96" s="415"/>
      <c r="J96" s="415"/>
      <c r="K96" s="416"/>
    </row>
    <row r="97" spans="2:11" ht="20.25" x14ac:dyDescent="0.3">
      <c r="B97" s="424"/>
      <c r="C97" s="425"/>
      <c r="D97" s="425"/>
      <c r="E97" s="425"/>
      <c r="F97" s="425"/>
      <c r="G97" s="425"/>
      <c r="H97" s="425"/>
      <c r="I97" s="415"/>
      <c r="J97" s="415"/>
      <c r="K97" s="416"/>
    </row>
    <row r="98" spans="2:11" ht="20.25" x14ac:dyDescent="0.3">
      <c r="B98" s="424"/>
      <c r="C98" s="425"/>
      <c r="D98" s="425"/>
      <c r="E98" s="425"/>
      <c r="F98" s="425"/>
      <c r="G98" s="425"/>
      <c r="H98" s="425"/>
      <c r="I98" s="415"/>
      <c r="J98" s="415"/>
      <c r="K98" s="416"/>
    </row>
    <row r="99" spans="2:11" ht="20.25" x14ac:dyDescent="0.3">
      <c r="B99" s="424"/>
      <c r="C99" s="425"/>
      <c r="D99" s="425"/>
      <c r="E99" s="425"/>
      <c r="F99" s="425"/>
      <c r="G99" s="425"/>
      <c r="H99" s="425"/>
      <c r="I99" s="415"/>
      <c r="J99" s="415"/>
      <c r="K99" s="416"/>
    </row>
    <row r="100" spans="2:11" ht="20.25" x14ac:dyDescent="0.3">
      <c r="B100" s="424"/>
      <c r="C100" s="425"/>
      <c r="D100" s="425"/>
      <c r="E100" s="425"/>
      <c r="F100" s="425"/>
      <c r="G100" s="425"/>
      <c r="H100" s="425"/>
      <c r="I100" s="415"/>
      <c r="J100" s="415"/>
      <c r="K100" s="416"/>
    </row>
    <row r="101" spans="2:11" ht="20.25" x14ac:dyDescent="0.3">
      <c r="B101" s="424"/>
      <c r="C101" s="425"/>
      <c r="D101" s="425"/>
      <c r="E101" s="425"/>
      <c r="F101" s="425"/>
      <c r="G101" s="425"/>
      <c r="H101" s="425"/>
      <c r="I101" s="415"/>
      <c r="J101" s="415"/>
      <c r="K101" s="416"/>
    </row>
    <row r="102" spans="2:11" ht="20.25" x14ac:dyDescent="0.3">
      <c r="B102" s="424"/>
      <c r="C102" s="425"/>
      <c r="D102" s="425"/>
      <c r="E102" s="425"/>
      <c r="F102" s="425"/>
      <c r="G102" s="425"/>
      <c r="H102" s="425"/>
      <c r="I102" s="415"/>
      <c r="J102" s="415"/>
      <c r="K102" s="416"/>
    </row>
    <row r="103" spans="2:11" ht="20.25" x14ac:dyDescent="0.3">
      <c r="B103" s="424"/>
      <c r="C103" s="425"/>
      <c r="D103" s="425"/>
      <c r="E103" s="425"/>
      <c r="F103" s="425"/>
      <c r="G103" s="425"/>
      <c r="H103" s="425"/>
      <c r="I103" s="415"/>
      <c r="J103" s="415"/>
      <c r="K103" s="416"/>
    </row>
    <row r="104" spans="2:11" ht="20.25" x14ac:dyDescent="0.3">
      <c r="B104" s="661" t="s">
        <v>4252</v>
      </c>
      <c r="C104" s="662"/>
      <c r="D104" s="662"/>
      <c r="E104" s="662"/>
      <c r="F104" s="662"/>
      <c r="G104" s="662"/>
      <c r="H104" s="662"/>
      <c r="I104" s="662"/>
      <c r="J104" s="662"/>
      <c r="K104" s="663"/>
    </row>
    <row r="105" spans="2:11" ht="54" customHeight="1" x14ac:dyDescent="0.3">
      <c r="B105" s="424"/>
      <c r="C105" s="649" t="s">
        <v>4253</v>
      </c>
      <c r="D105" s="649"/>
      <c r="E105" s="649"/>
      <c r="F105" s="649"/>
      <c r="G105" s="649"/>
      <c r="H105" s="649"/>
      <c r="I105" s="649"/>
      <c r="J105" s="429"/>
      <c r="K105" s="420"/>
    </row>
    <row r="106" spans="2:11" ht="21" thickBot="1" x14ac:dyDescent="0.35">
      <c r="B106" s="672"/>
      <c r="C106" s="673"/>
      <c r="D106" s="673"/>
      <c r="E106" s="673"/>
      <c r="F106" s="673"/>
      <c r="G106" s="673"/>
      <c r="H106" s="673"/>
      <c r="I106" s="422"/>
      <c r="J106" s="422"/>
      <c r="K106" s="423"/>
    </row>
    <row r="107" spans="2:11" ht="27" x14ac:dyDescent="0.35">
      <c r="B107" s="665" t="s">
        <v>4213</v>
      </c>
      <c r="C107" s="666"/>
      <c r="D107" s="666"/>
      <c r="E107" s="666"/>
      <c r="F107" s="666"/>
      <c r="G107" s="666"/>
      <c r="H107" s="666"/>
      <c r="I107" s="666"/>
      <c r="J107" s="666"/>
      <c r="K107" s="667"/>
    </row>
    <row r="108" spans="2:11" ht="20.25" x14ac:dyDescent="0.3">
      <c r="B108" s="661"/>
      <c r="C108" s="662"/>
      <c r="D108" s="662"/>
      <c r="E108" s="662"/>
      <c r="F108" s="662"/>
      <c r="G108" s="662"/>
      <c r="H108" s="662"/>
      <c r="I108" s="415"/>
      <c r="J108" s="415"/>
      <c r="K108" s="416"/>
    </row>
    <row r="109" spans="2:11" ht="20.25" x14ac:dyDescent="0.3">
      <c r="B109" s="661"/>
      <c r="C109" s="662"/>
      <c r="D109" s="662"/>
      <c r="E109" s="662"/>
      <c r="F109" s="662"/>
      <c r="G109" s="662"/>
      <c r="H109" s="662"/>
      <c r="I109" s="415"/>
      <c r="J109" s="415"/>
      <c r="K109" s="416"/>
    </row>
    <row r="110" spans="2:11" ht="20.25" x14ac:dyDescent="0.3">
      <c r="B110" s="661"/>
      <c r="C110" s="662"/>
      <c r="D110" s="662"/>
      <c r="E110" s="662"/>
      <c r="F110" s="662"/>
      <c r="G110" s="662"/>
      <c r="H110" s="662"/>
      <c r="I110" s="415"/>
      <c r="J110" s="415"/>
      <c r="K110" s="416"/>
    </row>
    <row r="111" spans="2:11" ht="20.25" x14ac:dyDescent="0.3">
      <c r="B111" s="661"/>
      <c r="C111" s="662"/>
      <c r="D111" s="662"/>
      <c r="E111" s="662"/>
      <c r="F111" s="662"/>
      <c r="G111" s="662"/>
      <c r="H111" s="662"/>
      <c r="I111" s="415"/>
      <c r="J111" s="415"/>
      <c r="K111" s="416"/>
    </row>
    <row r="112" spans="2:11" ht="20.25" x14ac:dyDescent="0.3">
      <c r="B112" s="661"/>
      <c r="C112" s="662"/>
      <c r="D112" s="662"/>
      <c r="E112" s="662"/>
      <c r="F112" s="662"/>
      <c r="G112" s="662"/>
      <c r="H112" s="662"/>
      <c r="I112" s="415"/>
      <c r="J112" s="415"/>
      <c r="K112" s="416"/>
    </row>
    <row r="113" spans="2:11" ht="20.25" x14ac:dyDescent="0.3">
      <c r="B113" s="661"/>
      <c r="C113" s="662"/>
      <c r="D113" s="662"/>
      <c r="E113" s="662"/>
      <c r="F113" s="662"/>
      <c r="G113" s="662"/>
      <c r="H113" s="662"/>
      <c r="I113" s="415"/>
      <c r="J113" s="415"/>
      <c r="K113" s="416"/>
    </row>
    <row r="114" spans="2:11" ht="20.25" x14ac:dyDescent="0.3">
      <c r="B114" s="661"/>
      <c r="C114" s="662"/>
      <c r="D114" s="662"/>
      <c r="E114" s="662"/>
      <c r="F114" s="662"/>
      <c r="G114" s="662"/>
      <c r="H114" s="662"/>
      <c r="I114" s="415"/>
      <c r="J114" s="415"/>
      <c r="K114" s="416"/>
    </row>
    <row r="115" spans="2:11" ht="20.25" x14ac:dyDescent="0.3">
      <c r="B115" s="661"/>
      <c r="C115" s="662"/>
      <c r="D115" s="662"/>
      <c r="E115" s="662"/>
      <c r="F115" s="662"/>
      <c r="G115" s="662"/>
      <c r="H115" s="662"/>
      <c r="I115" s="415"/>
      <c r="J115" s="415"/>
      <c r="K115" s="416"/>
    </row>
    <row r="116" spans="2:11" ht="20.25" x14ac:dyDescent="0.3">
      <c r="B116" s="661"/>
      <c r="C116" s="662"/>
      <c r="D116" s="662"/>
      <c r="E116" s="662"/>
      <c r="F116" s="662"/>
      <c r="G116" s="662"/>
      <c r="H116" s="662"/>
      <c r="I116" s="415"/>
      <c r="J116" s="415"/>
      <c r="K116" s="416"/>
    </row>
    <row r="117" spans="2:11" ht="20.25" x14ac:dyDescent="0.3">
      <c r="B117" s="661"/>
      <c r="C117" s="662"/>
      <c r="D117" s="662"/>
      <c r="E117" s="662"/>
      <c r="F117" s="662"/>
      <c r="G117" s="662"/>
      <c r="H117" s="662"/>
      <c r="I117" s="415"/>
      <c r="J117" s="415"/>
      <c r="K117" s="416"/>
    </row>
    <row r="118" spans="2:11" ht="20.25" x14ac:dyDescent="0.3">
      <c r="B118" s="661"/>
      <c r="C118" s="662"/>
      <c r="D118" s="662"/>
      <c r="E118" s="662"/>
      <c r="F118" s="662"/>
      <c r="G118" s="662"/>
      <c r="H118" s="662"/>
      <c r="I118" s="415"/>
      <c r="J118" s="415"/>
      <c r="K118" s="416"/>
    </row>
    <row r="119" spans="2:11" ht="20.25" x14ac:dyDescent="0.3">
      <c r="B119" s="661"/>
      <c r="C119" s="662"/>
      <c r="D119" s="662"/>
      <c r="E119" s="662"/>
      <c r="F119" s="662"/>
      <c r="G119" s="662"/>
      <c r="H119" s="662"/>
      <c r="I119" s="415"/>
      <c r="J119" s="415"/>
      <c r="K119" s="416"/>
    </row>
    <row r="120" spans="2:11" ht="20.25" x14ac:dyDescent="0.3">
      <c r="B120" s="661"/>
      <c r="C120" s="662"/>
      <c r="D120" s="662"/>
      <c r="E120" s="662"/>
      <c r="F120" s="662"/>
      <c r="G120" s="662"/>
      <c r="H120" s="662"/>
      <c r="I120" s="415"/>
      <c r="J120" s="415"/>
      <c r="K120" s="416"/>
    </row>
    <row r="121" spans="2:11" ht="20.25" x14ac:dyDescent="0.3">
      <c r="B121" s="661" t="s">
        <v>4214</v>
      </c>
      <c r="C121" s="662"/>
      <c r="D121" s="662"/>
      <c r="E121" s="662"/>
      <c r="F121" s="662"/>
      <c r="G121" s="662"/>
      <c r="H121" s="662"/>
      <c r="I121" s="662"/>
      <c r="J121" s="662"/>
      <c r="K121" s="663"/>
    </row>
    <row r="122" spans="2:11" ht="62.25" customHeight="1" x14ac:dyDescent="0.3">
      <c r="B122" s="424"/>
      <c r="C122" s="649" t="s">
        <v>4254</v>
      </c>
      <c r="D122" s="649"/>
      <c r="E122" s="649"/>
      <c r="F122" s="649"/>
      <c r="G122" s="649"/>
      <c r="H122" s="649"/>
      <c r="I122" s="649"/>
      <c r="J122" s="429"/>
      <c r="K122" s="420"/>
    </row>
    <row r="123" spans="2:11" ht="54.75" customHeight="1" x14ac:dyDescent="0.3">
      <c r="B123" s="430"/>
      <c r="C123" s="431"/>
      <c r="D123" s="431"/>
      <c r="E123" s="431"/>
      <c r="F123" s="431"/>
      <c r="G123" s="431"/>
      <c r="H123" s="431"/>
      <c r="I123" s="415"/>
      <c r="J123" s="415"/>
      <c r="K123" s="416"/>
    </row>
    <row r="124" spans="2:11" ht="54.75" customHeight="1" x14ac:dyDescent="0.3">
      <c r="B124" s="430"/>
      <c r="C124" s="431"/>
      <c r="D124" s="431"/>
      <c r="E124" s="431"/>
      <c r="F124" s="431"/>
      <c r="G124" s="431"/>
      <c r="H124" s="431"/>
      <c r="I124" s="415"/>
      <c r="J124" s="415"/>
      <c r="K124" s="416"/>
    </row>
    <row r="125" spans="2:11" ht="54.75" customHeight="1" x14ac:dyDescent="0.3">
      <c r="B125" s="430"/>
      <c r="C125" s="431"/>
      <c r="D125" s="431"/>
      <c r="E125" s="431"/>
      <c r="F125" s="431"/>
      <c r="G125" s="431"/>
      <c r="H125" s="431"/>
      <c r="I125" s="415"/>
      <c r="J125" s="415"/>
      <c r="K125" s="416"/>
    </row>
    <row r="126" spans="2:11" ht="54.75" customHeight="1" x14ac:dyDescent="0.3">
      <c r="B126" s="430"/>
      <c r="C126" s="431"/>
      <c r="D126" s="431"/>
      <c r="E126" s="431"/>
      <c r="F126" s="431"/>
      <c r="G126" s="431"/>
      <c r="H126" s="431"/>
      <c r="I126" s="415"/>
      <c r="J126" s="415"/>
      <c r="K126" s="416"/>
    </row>
    <row r="127" spans="2:11" ht="20.25" x14ac:dyDescent="0.3">
      <c r="B127" s="661"/>
      <c r="C127" s="662"/>
      <c r="D127" s="662"/>
      <c r="E127" s="662"/>
      <c r="F127" s="662"/>
      <c r="G127" s="662"/>
      <c r="H127" s="662"/>
      <c r="I127" s="415"/>
      <c r="J127" s="415"/>
      <c r="K127" s="416"/>
    </row>
    <row r="128" spans="2:11" ht="20.25" x14ac:dyDescent="0.3">
      <c r="B128" s="661"/>
      <c r="C128" s="662"/>
      <c r="D128" s="662"/>
      <c r="E128" s="662"/>
      <c r="F128" s="662"/>
      <c r="G128" s="662"/>
      <c r="H128" s="662"/>
      <c r="I128" s="415"/>
      <c r="J128" s="415"/>
      <c r="K128" s="416"/>
    </row>
    <row r="129" spans="2:11" ht="20.25" x14ac:dyDescent="0.3">
      <c r="B129" s="661"/>
      <c r="C129" s="662"/>
      <c r="D129" s="662"/>
      <c r="E129" s="662"/>
      <c r="F129" s="662"/>
      <c r="G129" s="662"/>
      <c r="H129" s="662"/>
      <c r="I129" s="415"/>
      <c r="J129" s="415"/>
      <c r="K129" s="416"/>
    </row>
    <row r="130" spans="2:11" ht="20.25" x14ac:dyDescent="0.3">
      <c r="B130" s="661"/>
      <c r="C130" s="662"/>
      <c r="D130" s="662"/>
      <c r="E130" s="662"/>
      <c r="F130" s="662"/>
      <c r="G130" s="662"/>
      <c r="H130" s="662"/>
      <c r="I130" s="415"/>
      <c r="J130" s="415"/>
      <c r="K130" s="416"/>
    </row>
    <row r="131" spans="2:11" ht="20.25" x14ac:dyDescent="0.3">
      <c r="B131" s="661" t="s">
        <v>4265</v>
      </c>
      <c r="C131" s="662"/>
      <c r="D131" s="662"/>
      <c r="E131" s="662"/>
      <c r="F131" s="662"/>
      <c r="G131" s="662"/>
      <c r="H131" s="662"/>
      <c r="I131" s="662"/>
      <c r="J131" s="662"/>
      <c r="K131" s="663"/>
    </row>
    <row r="132" spans="2:11" ht="63.75" customHeight="1" x14ac:dyDescent="0.3">
      <c r="B132" s="424"/>
      <c r="C132" s="649" t="s">
        <v>4255</v>
      </c>
      <c r="D132" s="649"/>
      <c r="E132" s="649"/>
      <c r="F132" s="649"/>
      <c r="G132" s="649"/>
      <c r="H132" s="649"/>
      <c r="I132" s="649"/>
      <c r="J132" s="429"/>
      <c r="K132" s="420"/>
    </row>
    <row r="133" spans="2:11" ht="38.25" customHeight="1" x14ac:dyDescent="0.3">
      <c r="B133" s="661"/>
      <c r="C133" s="662"/>
      <c r="D133" s="662"/>
      <c r="E133" s="662"/>
      <c r="F133" s="662"/>
      <c r="G133" s="662"/>
      <c r="H133" s="662"/>
      <c r="I133" s="415"/>
      <c r="J133" s="415"/>
      <c r="K133" s="416"/>
    </row>
    <row r="134" spans="2:11" ht="20.25" x14ac:dyDescent="0.3">
      <c r="B134" s="661"/>
      <c r="C134" s="662"/>
      <c r="D134" s="662"/>
      <c r="E134" s="662"/>
      <c r="F134" s="662"/>
      <c r="G134" s="662"/>
      <c r="H134" s="662"/>
      <c r="I134" s="415"/>
      <c r="J134" s="415"/>
      <c r="K134" s="416"/>
    </row>
    <row r="135" spans="2:11" ht="20.25" x14ac:dyDescent="0.3">
      <c r="B135" s="661"/>
      <c r="C135" s="662"/>
      <c r="D135" s="662"/>
      <c r="E135" s="662"/>
      <c r="F135" s="662"/>
      <c r="G135" s="662"/>
      <c r="H135" s="662"/>
      <c r="I135" s="415"/>
      <c r="J135" s="415"/>
      <c r="K135" s="416"/>
    </row>
    <row r="136" spans="2:11" ht="20.25" x14ac:dyDescent="0.3">
      <c r="B136" s="661"/>
      <c r="C136" s="662"/>
      <c r="D136" s="662"/>
      <c r="E136" s="662"/>
      <c r="F136" s="662"/>
      <c r="G136" s="662"/>
      <c r="H136" s="662"/>
      <c r="I136" s="415"/>
      <c r="J136" s="415"/>
      <c r="K136" s="416"/>
    </row>
    <row r="137" spans="2:11" ht="20.25" x14ac:dyDescent="0.3">
      <c r="B137" s="661"/>
      <c r="C137" s="662"/>
      <c r="D137" s="662"/>
      <c r="E137" s="662"/>
      <c r="F137" s="662"/>
      <c r="G137" s="662"/>
      <c r="H137" s="662"/>
      <c r="I137" s="415"/>
      <c r="J137" s="415"/>
      <c r="K137" s="416"/>
    </row>
    <row r="138" spans="2:11" ht="20.25" x14ac:dyDescent="0.3">
      <c r="B138" s="661"/>
      <c r="C138" s="662"/>
      <c r="D138" s="662"/>
      <c r="E138" s="662"/>
      <c r="F138" s="662"/>
      <c r="G138" s="662"/>
      <c r="H138" s="662"/>
      <c r="I138" s="415"/>
      <c r="J138" s="415"/>
      <c r="K138" s="416"/>
    </row>
    <row r="139" spans="2:11" ht="20.25" x14ac:dyDescent="0.3">
      <c r="B139" s="661"/>
      <c r="C139" s="662"/>
      <c r="D139" s="662"/>
      <c r="E139" s="662"/>
      <c r="F139" s="662"/>
      <c r="G139" s="662"/>
      <c r="H139" s="662"/>
      <c r="I139" s="415"/>
      <c r="J139" s="415"/>
      <c r="K139" s="416"/>
    </row>
    <row r="140" spans="2:11" ht="20.25" x14ac:dyDescent="0.3">
      <c r="B140" s="661"/>
      <c r="C140" s="662"/>
      <c r="D140" s="662"/>
      <c r="E140" s="662"/>
      <c r="F140" s="662"/>
      <c r="G140" s="662"/>
      <c r="H140" s="662"/>
      <c r="I140" s="415"/>
      <c r="J140" s="415"/>
      <c r="K140" s="416"/>
    </row>
    <row r="141" spans="2:11" ht="20.25" x14ac:dyDescent="0.3">
      <c r="B141" s="661"/>
      <c r="C141" s="662"/>
      <c r="D141" s="662"/>
      <c r="E141" s="662"/>
      <c r="F141" s="662"/>
      <c r="G141" s="662"/>
      <c r="H141" s="662"/>
      <c r="I141" s="415"/>
      <c r="J141" s="415"/>
      <c r="K141" s="416"/>
    </row>
    <row r="142" spans="2:11" ht="20.25" x14ac:dyDescent="0.3">
      <c r="B142" s="661"/>
      <c r="C142" s="662"/>
      <c r="D142" s="662"/>
      <c r="E142" s="662"/>
      <c r="F142" s="662"/>
      <c r="G142" s="662"/>
      <c r="H142" s="662"/>
      <c r="I142" s="415"/>
      <c r="J142" s="415"/>
      <c r="K142" s="416"/>
    </row>
    <row r="143" spans="2:11" ht="20.25" x14ac:dyDescent="0.3">
      <c r="B143" s="661"/>
      <c r="C143" s="662"/>
      <c r="D143" s="662"/>
      <c r="E143" s="662"/>
      <c r="F143" s="662"/>
      <c r="G143" s="662"/>
      <c r="H143" s="662"/>
      <c r="I143" s="415"/>
      <c r="J143" s="415"/>
      <c r="K143" s="416"/>
    </row>
    <row r="144" spans="2:11" ht="20.25" x14ac:dyDescent="0.3">
      <c r="B144" s="661"/>
      <c r="C144" s="662"/>
      <c r="D144" s="662"/>
      <c r="E144" s="662"/>
      <c r="F144" s="662"/>
      <c r="G144" s="662"/>
      <c r="H144" s="662"/>
      <c r="I144" s="415"/>
      <c r="J144" s="415"/>
      <c r="K144" s="416"/>
    </row>
    <row r="145" spans="2:11" ht="20.25" x14ac:dyDescent="0.3">
      <c r="B145" s="661"/>
      <c r="C145" s="662"/>
      <c r="D145" s="662"/>
      <c r="E145" s="662"/>
      <c r="F145" s="662"/>
      <c r="G145" s="662"/>
      <c r="H145" s="662"/>
      <c r="I145" s="415"/>
      <c r="J145" s="415"/>
      <c r="K145" s="416"/>
    </row>
    <row r="146" spans="2:11" ht="20.25" x14ac:dyDescent="0.3">
      <c r="B146" s="661"/>
      <c r="C146" s="662"/>
      <c r="D146" s="662"/>
      <c r="E146" s="662"/>
      <c r="F146" s="662"/>
      <c r="G146" s="662"/>
      <c r="H146" s="662"/>
      <c r="I146" s="415"/>
      <c r="J146" s="415"/>
      <c r="K146" s="416"/>
    </row>
    <row r="147" spans="2:11" ht="20.25" x14ac:dyDescent="0.3">
      <c r="B147" s="661"/>
      <c r="C147" s="662"/>
      <c r="D147" s="662"/>
      <c r="E147" s="662"/>
      <c r="F147" s="662"/>
      <c r="G147" s="662"/>
      <c r="H147" s="662"/>
      <c r="I147" s="415"/>
      <c r="J147" s="415"/>
      <c r="K147" s="416"/>
    </row>
    <row r="148" spans="2:11" ht="20.25" x14ac:dyDescent="0.3">
      <c r="B148" s="661"/>
      <c r="C148" s="662"/>
      <c r="D148" s="662"/>
      <c r="E148" s="662"/>
      <c r="F148" s="662"/>
      <c r="G148" s="662"/>
      <c r="H148" s="662"/>
      <c r="I148" s="415"/>
      <c r="J148" s="415"/>
      <c r="K148" s="416"/>
    </row>
    <row r="149" spans="2:11" ht="20.25" x14ac:dyDescent="0.3">
      <c r="B149" s="661" t="s">
        <v>4215</v>
      </c>
      <c r="C149" s="662"/>
      <c r="D149" s="662"/>
      <c r="E149" s="662"/>
      <c r="F149" s="662"/>
      <c r="G149" s="662"/>
      <c r="H149" s="662"/>
      <c r="I149" s="662"/>
      <c r="J149" s="662"/>
      <c r="K149" s="663"/>
    </row>
    <row r="150" spans="2:11" ht="54.75" customHeight="1" x14ac:dyDescent="0.3">
      <c r="B150" s="430"/>
      <c r="C150" s="650" t="s">
        <v>4256</v>
      </c>
      <c r="D150" s="650"/>
      <c r="E150" s="650"/>
      <c r="F150" s="650"/>
      <c r="G150" s="650"/>
      <c r="H150" s="650"/>
      <c r="I150" s="650"/>
      <c r="J150" s="428"/>
      <c r="K150" s="420"/>
    </row>
    <row r="151" spans="2:11" ht="15.75" customHeight="1" thickBot="1" x14ac:dyDescent="0.3">
      <c r="B151" s="432"/>
      <c r="C151" s="664"/>
      <c r="D151" s="664"/>
      <c r="E151" s="664"/>
      <c r="F151" s="664"/>
      <c r="G151" s="664"/>
      <c r="H151" s="664"/>
      <c r="I151" s="664"/>
      <c r="J151" s="664"/>
      <c r="K151" s="423"/>
    </row>
    <row r="152" spans="2:11" ht="38.25" customHeight="1" x14ac:dyDescent="0.35">
      <c r="B152" s="665" t="s">
        <v>4257</v>
      </c>
      <c r="C152" s="666"/>
      <c r="D152" s="666"/>
      <c r="E152" s="666"/>
      <c r="F152" s="666"/>
      <c r="G152" s="666"/>
      <c r="H152" s="666"/>
      <c r="I152" s="666"/>
      <c r="J152" s="666"/>
      <c r="K152" s="667"/>
    </row>
    <row r="153" spans="2:11" ht="15.75" customHeight="1" x14ac:dyDescent="0.25">
      <c r="B153" s="433"/>
      <c r="C153" s="395"/>
      <c r="D153" s="395"/>
      <c r="E153" s="395"/>
      <c r="F153" s="395"/>
      <c r="G153" s="395"/>
      <c r="H153" s="395"/>
      <c r="I153" s="395"/>
      <c r="J153" s="395"/>
      <c r="K153" s="416"/>
    </row>
    <row r="154" spans="2:11" ht="15.75" customHeight="1" x14ac:dyDescent="0.25">
      <c r="B154" s="433"/>
      <c r="C154" s="395"/>
      <c r="D154" s="395"/>
      <c r="E154" s="395"/>
      <c r="F154" s="395"/>
      <c r="G154" s="395"/>
      <c r="H154" s="395"/>
      <c r="I154" s="395"/>
      <c r="J154" s="395"/>
      <c r="K154" s="416"/>
    </row>
    <row r="155" spans="2:11" ht="15.75" customHeight="1" x14ac:dyDescent="0.25">
      <c r="B155" s="433"/>
      <c r="C155" s="395"/>
      <c r="D155" s="395"/>
      <c r="E155" s="395"/>
      <c r="F155" s="395"/>
      <c r="G155" s="395"/>
      <c r="H155" s="395"/>
      <c r="I155" s="395"/>
      <c r="J155" s="395"/>
      <c r="K155" s="416"/>
    </row>
    <row r="156" spans="2:11" ht="15.75" customHeight="1" x14ac:dyDescent="0.25">
      <c r="B156" s="433"/>
      <c r="C156" s="395"/>
      <c r="D156" s="395"/>
      <c r="E156" s="395"/>
      <c r="F156" s="395"/>
      <c r="G156" s="395"/>
      <c r="H156" s="395"/>
      <c r="I156" s="395"/>
      <c r="J156" s="395"/>
      <c r="K156" s="416"/>
    </row>
    <row r="157" spans="2:11" ht="15.75" customHeight="1" x14ac:dyDescent="0.25">
      <c r="B157" s="433"/>
      <c r="C157" s="395"/>
      <c r="D157" s="395"/>
      <c r="E157" s="395"/>
      <c r="F157" s="395"/>
      <c r="G157" s="395"/>
      <c r="H157" s="395"/>
      <c r="I157" s="395"/>
      <c r="J157" s="395"/>
      <c r="K157" s="416"/>
    </row>
    <row r="158" spans="2:11" ht="15.75" customHeight="1" x14ac:dyDescent="0.25">
      <c r="B158" s="433"/>
      <c r="C158" s="395"/>
      <c r="D158" s="395"/>
      <c r="E158" s="395"/>
      <c r="F158" s="395"/>
      <c r="G158" s="395"/>
      <c r="H158" s="395"/>
      <c r="I158" s="395"/>
      <c r="J158" s="395"/>
      <c r="K158" s="416"/>
    </row>
    <row r="159" spans="2:11" ht="15.75" customHeight="1" x14ac:dyDescent="0.25">
      <c r="B159" s="433"/>
      <c r="C159" s="395"/>
      <c r="D159" s="395"/>
      <c r="E159" s="395"/>
      <c r="F159" s="395"/>
      <c r="G159" s="395"/>
      <c r="H159" s="395"/>
      <c r="I159" s="395"/>
      <c r="J159" s="395"/>
      <c r="K159" s="416"/>
    </row>
    <row r="160" spans="2:11" ht="15.75" customHeight="1" x14ac:dyDescent="0.25">
      <c r="B160" s="433"/>
      <c r="C160" s="395"/>
      <c r="D160" s="395"/>
      <c r="E160" s="395"/>
      <c r="F160" s="395"/>
      <c r="G160" s="395"/>
      <c r="H160" s="395"/>
      <c r="I160" s="395"/>
      <c r="J160" s="395"/>
      <c r="K160" s="416"/>
    </row>
    <row r="161" spans="2:11" ht="15.75" customHeight="1" x14ac:dyDescent="0.25">
      <c r="B161" s="433"/>
      <c r="C161" s="395"/>
      <c r="D161" s="395"/>
      <c r="E161" s="395"/>
      <c r="F161" s="395"/>
      <c r="G161" s="395"/>
      <c r="H161" s="395"/>
      <c r="I161" s="395"/>
      <c r="J161" s="395"/>
      <c r="K161" s="416"/>
    </row>
    <row r="162" spans="2:11" ht="15.75" customHeight="1" x14ac:dyDescent="0.25">
      <c r="B162" s="433"/>
      <c r="C162" s="395"/>
      <c r="D162" s="395"/>
      <c r="E162" s="395"/>
      <c r="F162" s="395"/>
      <c r="G162" s="395"/>
      <c r="H162" s="395"/>
      <c r="I162" s="395"/>
      <c r="J162" s="395"/>
      <c r="K162" s="416"/>
    </row>
    <row r="163" spans="2:11" ht="15.75" customHeight="1" x14ac:dyDescent="0.25">
      <c r="B163" s="433"/>
      <c r="C163" s="395"/>
      <c r="D163" s="395"/>
      <c r="E163" s="395"/>
      <c r="F163" s="395"/>
      <c r="G163" s="395"/>
      <c r="H163" s="395"/>
      <c r="I163" s="395"/>
      <c r="J163" s="395"/>
      <c r="K163" s="416"/>
    </row>
    <row r="164" spans="2:11" ht="15.75" customHeight="1" x14ac:dyDescent="0.25">
      <c r="B164" s="433"/>
      <c r="C164" s="395"/>
      <c r="D164" s="395"/>
      <c r="E164" s="395"/>
      <c r="F164" s="395"/>
      <c r="G164" s="395"/>
      <c r="H164" s="395"/>
      <c r="I164" s="395"/>
      <c r="J164" s="395"/>
      <c r="K164" s="416"/>
    </row>
    <row r="165" spans="2:11" ht="15.75" customHeight="1" x14ac:dyDescent="0.25">
      <c r="B165" s="433"/>
      <c r="C165" s="395"/>
      <c r="D165" s="395"/>
      <c r="E165" s="395"/>
      <c r="F165" s="395"/>
      <c r="G165" s="395"/>
      <c r="H165" s="395"/>
      <c r="I165" s="395"/>
      <c r="J165" s="395"/>
      <c r="K165" s="416"/>
    </row>
    <row r="166" spans="2:11" ht="15.75" customHeight="1" x14ac:dyDescent="0.25">
      <c r="B166" s="433"/>
      <c r="C166" s="395"/>
      <c r="D166" s="395"/>
      <c r="E166" s="395"/>
      <c r="F166" s="395"/>
      <c r="G166" s="395"/>
      <c r="H166" s="395"/>
      <c r="I166" s="395"/>
      <c r="J166" s="395"/>
      <c r="K166" s="416"/>
    </row>
    <row r="167" spans="2:11" ht="15.75" customHeight="1" x14ac:dyDescent="0.25">
      <c r="B167" s="433"/>
      <c r="C167" s="395"/>
      <c r="D167" s="395"/>
      <c r="E167" s="395"/>
      <c r="F167" s="395"/>
      <c r="G167" s="395"/>
      <c r="H167" s="395"/>
      <c r="I167" s="395"/>
      <c r="J167" s="395"/>
      <c r="K167" s="416"/>
    </row>
    <row r="168" spans="2:11" ht="15.75" customHeight="1" x14ac:dyDescent="0.25">
      <c r="B168" s="433"/>
      <c r="C168" s="395"/>
      <c r="D168" s="395"/>
      <c r="E168" s="395"/>
      <c r="F168" s="395"/>
      <c r="G168" s="395"/>
      <c r="H168" s="395"/>
      <c r="I168" s="395"/>
      <c r="J168" s="395"/>
      <c r="K168" s="416"/>
    </row>
    <row r="169" spans="2:11" ht="15.75" customHeight="1" x14ac:dyDescent="0.25">
      <c r="B169" s="433"/>
      <c r="C169" s="395"/>
      <c r="D169" s="395"/>
      <c r="E169" s="395"/>
      <c r="F169" s="395"/>
      <c r="G169" s="395"/>
      <c r="H169" s="395"/>
      <c r="I169" s="395"/>
      <c r="J169" s="395"/>
      <c r="K169" s="416"/>
    </row>
    <row r="170" spans="2:11" ht="15.75" customHeight="1" x14ac:dyDescent="0.25">
      <c r="B170" s="433"/>
      <c r="C170" s="395"/>
      <c r="D170" s="395"/>
      <c r="E170" s="395"/>
      <c r="F170" s="395"/>
      <c r="G170" s="395"/>
      <c r="H170" s="395"/>
      <c r="I170" s="395"/>
      <c r="J170" s="395"/>
      <c r="K170" s="416"/>
    </row>
    <row r="171" spans="2:11" ht="15.75" customHeight="1" x14ac:dyDescent="0.25">
      <c r="B171" s="433"/>
      <c r="C171" s="395"/>
      <c r="D171" s="395"/>
      <c r="E171" s="395"/>
      <c r="F171" s="395"/>
      <c r="G171" s="395"/>
      <c r="H171" s="395"/>
      <c r="I171" s="395"/>
      <c r="J171" s="395"/>
      <c r="K171" s="416"/>
    </row>
    <row r="172" spans="2:11" ht="15.75" customHeight="1" x14ac:dyDescent="0.25">
      <c r="B172" s="433"/>
      <c r="C172" s="395"/>
      <c r="D172" s="395"/>
      <c r="E172" s="395"/>
      <c r="F172" s="395"/>
      <c r="G172" s="395"/>
      <c r="H172" s="395"/>
      <c r="I172" s="395"/>
      <c r="J172" s="395"/>
      <c r="K172" s="416"/>
    </row>
    <row r="173" spans="2:11" ht="15.75" customHeight="1" x14ac:dyDescent="0.25">
      <c r="B173" s="433"/>
      <c r="C173" s="395"/>
      <c r="D173" s="395"/>
      <c r="E173" s="395"/>
      <c r="F173" s="395"/>
      <c r="G173" s="395"/>
      <c r="H173" s="395"/>
      <c r="I173" s="395"/>
      <c r="J173" s="395"/>
      <c r="K173" s="416"/>
    </row>
    <row r="174" spans="2:11" ht="15.75" customHeight="1" x14ac:dyDescent="0.25">
      <c r="B174" s="433"/>
      <c r="C174" s="395"/>
      <c r="D174" s="395"/>
      <c r="E174" s="395"/>
      <c r="F174" s="395"/>
      <c r="G174" s="395"/>
      <c r="H174" s="395"/>
      <c r="I174" s="395"/>
      <c r="J174" s="395"/>
      <c r="K174" s="416"/>
    </row>
    <row r="175" spans="2:11" ht="15.75" customHeight="1" x14ac:dyDescent="0.25">
      <c r="B175" s="433"/>
      <c r="C175" s="395"/>
      <c r="D175" s="395"/>
      <c r="E175" s="395"/>
      <c r="F175" s="395"/>
      <c r="G175" s="395"/>
      <c r="H175" s="395"/>
      <c r="I175" s="395"/>
      <c r="J175" s="395"/>
      <c r="K175" s="416"/>
    </row>
    <row r="176" spans="2:11" ht="15.75" customHeight="1" x14ac:dyDescent="0.25">
      <c r="B176" s="433"/>
      <c r="C176" s="395"/>
      <c r="D176" s="395"/>
      <c r="E176" s="395"/>
      <c r="F176" s="395"/>
      <c r="G176" s="395"/>
      <c r="H176" s="395"/>
      <c r="I176" s="395"/>
      <c r="J176" s="395"/>
      <c r="K176" s="416"/>
    </row>
    <row r="177" spans="2:11" ht="15.75" customHeight="1" x14ac:dyDescent="0.25">
      <c r="B177" s="433"/>
      <c r="C177" s="395"/>
      <c r="D177" s="395"/>
      <c r="E177" s="395"/>
      <c r="F177" s="395"/>
      <c r="G177" s="395"/>
      <c r="H177" s="395"/>
      <c r="I177" s="395"/>
      <c r="J177" s="395"/>
      <c r="K177" s="416"/>
    </row>
    <row r="178" spans="2:11" ht="15.75" customHeight="1" x14ac:dyDescent="0.3">
      <c r="B178" s="668" t="s">
        <v>4258</v>
      </c>
      <c r="C178" s="668"/>
      <c r="D178" s="668"/>
      <c r="E178" s="668"/>
      <c r="F178" s="668"/>
      <c r="G178" s="668"/>
      <c r="H178" s="668"/>
      <c r="I178" s="668"/>
      <c r="J178" s="668"/>
      <c r="K178" s="668"/>
    </row>
    <row r="179" spans="2:11" ht="15.75" customHeight="1" x14ac:dyDescent="0.25">
      <c r="B179" s="433"/>
      <c r="C179" s="395"/>
      <c r="D179" s="395"/>
      <c r="E179" s="395"/>
      <c r="F179" s="395"/>
      <c r="G179" s="395"/>
      <c r="H179" s="395"/>
      <c r="I179" s="395"/>
      <c r="J179" s="395"/>
      <c r="K179" s="416"/>
    </row>
    <row r="180" spans="2:11" ht="72" customHeight="1" x14ac:dyDescent="0.3">
      <c r="B180" s="430"/>
      <c r="C180" s="650" t="s">
        <v>4259</v>
      </c>
      <c r="D180" s="650"/>
      <c r="E180" s="650"/>
      <c r="F180" s="650"/>
      <c r="G180" s="650"/>
      <c r="H180" s="650"/>
      <c r="I180" s="650"/>
      <c r="J180" s="650"/>
      <c r="K180" s="416"/>
    </row>
    <row r="181" spans="2:11" ht="21" thickBot="1" x14ac:dyDescent="0.35">
      <c r="B181" s="434"/>
      <c r="C181" s="435"/>
      <c r="D181" s="435"/>
      <c r="E181" s="435"/>
      <c r="F181" s="435"/>
      <c r="G181" s="435"/>
      <c r="H181" s="435"/>
      <c r="I181" s="421"/>
      <c r="J181" s="421"/>
      <c r="K181" s="436"/>
    </row>
    <row r="182" spans="2:11" ht="21" thickBot="1" x14ac:dyDescent="0.35">
      <c r="B182" s="425"/>
      <c r="C182" s="425"/>
      <c r="D182" s="425"/>
      <c r="E182" s="425"/>
      <c r="F182" s="425"/>
      <c r="G182" s="425"/>
      <c r="H182" s="425"/>
    </row>
    <row r="183" spans="2:11" ht="21" thickBot="1" x14ac:dyDescent="0.35">
      <c r="B183" s="657" t="s">
        <v>4216</v>
      </c>
      <c r="C183" s="658"/>
      <c r="D183" s="437" t="s">
        <v>4217</v>
      </c>
      <c r="E183" s="425"/>
      <c r="F183" s="425"/>
      <c r="G183" s="425"/>
      <c r="H183" s="425"/>
    </row>
    <row r="184" spans="2:11" ht="20.25" x14ac:dyDescent="0.3">
      <c r="B184" s="651" t="s">
        <v>4260</v>
      </c>
      <c r="C184" s="652"/>
      <c r="D184" s="438">
        <v>22.3</v>
      </c>
      <c r="E184" s="425"/>
      <c r="F184" s="425"/>
      <c r="G184" s="425"/>
      <c r="H184" s="425"/>
    </row>
    <row r="185" spans="2:11" ht="20.25" x14ac:dyDescent="0.3">
      <c r="B185" s="653" t="s">
        <v>4261</v>
      </c>
      <c r="C185" s="654"/>
      <c r="D185" s="439">
        <v>17.399999999999999</v>
      </c>
      <c r="E185" s="425"/>
      <c r="F185" s="425"/>
      <c r="G185" s="425"/>
      <c r="H185" s="425"/>
    </row>
    <row r="186" spans="2:11" ht="21" thickBot="1" x14ac:dyDescent="0.35">
      <c r="B186" s="655" t="s">
        <v>4262</v>
      </c>
      <c r="C186" s="656"/>
      <c r="D186" s="440">
        <v>26.7</v>
      </c>
      <c r="E186" s="425"/>
      <c r="F186" s="425"/>
      <c r="G186" s="425"/>
      <c r="H186" s="425"/>
    </row>
    <row r="187" spans="2:11" ht="30.75" thickBot="1" x14ac:dyDescent="0.35">
      <c r="B187" s="424"/>
      <c r="C187" s="425"/>
      <c r="D187" s="441">
        <f>AVERAGE(D184:D186)</f>
        <v>22.133333333333336</v>
      </c>
      <c r="E187" s="425"/>
      <c r="F187" s="425"/>
      <c r="G187" s="425"/>
      <c r="H187" s="425"/>
    </row>
    <row r="188" spans="2:11" ht="30.75" thickBot="1" x14ac:dyDescent="0.35">
      <c r="B188" s="424"/>
      <c r="C188" s="425"/>
      <c r="D188" s="442"/>
      <c r="E188" s="425"/>
      <c r="F188" s="425"/>
      <c r="G188" s="425"/>
      <c r="H188" s="425"/>
    </row>
    <row r="189" spans="2:11" ht="41.25" thickBot="1" x14ac:dyDescent="0.35">
      <c r="B189" s="659" t="s">
        <v>4216</v>
      </c>
      <c r="C189" s="660"/>
      <c r="D189" s="443" t="s">
        <v>4218</v>
      </c>
      <c r="E189" s="425"/>
      <c r="F189" s="425"/>
      <c r="G189" s="425"/>
      <c r="H189" s="425"/>
    </row>
    <row r="190" spans="2:11" ht="20.25" x14ac:dyDescent="0.3">
      <c r="B190" s="651" t="str">
        <f>B121</f>
        <v>Tubossinos</v>
      </c>
      <c r="C190" s="652"/>
      <c r="D190" s="438">
        <v>31.5</v>
      </c>
      <c r="E190" s="425"/>
      <c r="F190" s="425"/>
      <c r="G190" s="425"/>
      <c r="H190" s="425"/>
    </row>
    <row r="191" spans="2:11" ht="20.25" x14ac:dyDescent="0.3">
      <c r="B191" s="653" t="str">
        <f>B131</f>
        <v>Construsinos Ind. e Comércio de Artefatos de Cimento Ltda</v>
      </c>
      <c r="C191" s="654"/>
      <c r="D191" s="439">
        <v>31.4</v>
      </c>
      <c r="E191" s="425"/>
      <c r="F191" s="425"/>
      <c r="G191" s="425"/>
      <c r="H191" s="425"/>
    </row>
    <row r="192" spans="2:11" ht="21" thickBot="1" x14ac:dyDescent="0.35">
      <c r="B192" s="655" t="str">
        <f>B149</f>
        <v>Tubos Tabaí</v>
      </c>
      <c r="C192" s="656"/>
      <c r="D192" s="440">
        <v>39.9</v>
      </c>
      <c r="E192" s="425"/>
      <c r="F192" s="425"/>
      <c r="G192" s="425"/>
      <c r="H192" s="425"/>
    </row>
    <row r="193" spans="2:8" ht="30.75" thickBot="1" x14ac:dyDescent="0.35">
      <c r="B193" s="424"/>
      <c r="C193" s="425"/>
      <c r="D193" s="441">
        <f>AVERAGE(D190:D192)</f>
        <v>34.266666666666666</v>
      </c>
      <c r="E193" s="425"/>
      <c r="F193" s="425"/>
      <c r="G193" s="425"/>
      <c r="H193" s="425"/>
    </row>
    <row r="194" spans="2:8" ht="25.5" x14ac:dyDescent="0.35">
      <c r="B194" s="424"/>
      <c r="C194" s="425"/>
      <c r="D194" s="444"/>
      <c r="E194" s="425"/>
      <c r="F194" s="425"/>
      <c r="G194" s="425"/>
      <c r="H194" s="425"/>
    </row>
    <row r="195" spans="2:8" ht="24" thickBot="1" x14ac:dyDescent="0.35">
      <c r="B195" s="424"/>
      <c r="C195" s="425"/>
      <c r="D195" s="445" t="s">
        <v>4219</v>
      </c>
      <c r="E195" s="425"/>
      <c r="F195" s="425"/>
      <c r="G195" s="425"/>
      <c r="H195" s="425"/>
    </row>
    <row r="196" spans="2:8" ht="30.75" thickBot="1" x14ac:dyDescent="0.4">
      <c r="B196" s="646" t="s">
        <v>4209</v>
      </c>
      <c r="C196" s="647"/>
      <c r="D196" s="446">
        <v>5.7</v>
      </c>
      <c r="E196" s="425"/>
      <c r="F196" s="425"/>
      <c r="G196" s="425"/>
      <c r="H196" s="425"/>
    </row>
    <row r="197" spans="2:8" ht="30.75" thickBot="1" x14ac:dyDescent="0.4">
      <c r="B197" s="646" t="s">
        <v>4220</v>
      </c>
      <c r="C197" s="647"/>
      <c r="D197" s="446">
        <v>52.7</v>
      </c>
      <c r="E197" s="425"/>
      <c r="F197" s="425"/>
      <c r="G197" s="425"/>
      <c r="H197" s="425"/>
    </row>
    <row r="198" spans="2:8" ht="30.75" thickBot="1" x14ac:dyDescent="0.4">
      <c r="B198" s="646" t="s">
        <v>4263</v>
      </c>
      <c r="C198" s="647"/>
      <c r="D198" s="446">
        <f>D187</f>
        <v>22.133333333333336</v>
      </c>
      <c r="E198" s="425"/>
      <c r="F198" s="425"/>
      <c r="G198" s="425"/>
      <c r="H198" s="425"/>
    </row>
    <row r="199" spans="2:8" ht="30.75" thickBot="1" x14ac:dyDescent="0.4">
      <c r="B199" s="646" t="s">
        <v>4221</v>
      </c>
      <c r="C199" s="647"/>
      <c r="D199" s="446">
        <f>D193</f>
        <v>34.266666666666666</v>
      </c>
      <c r="E199" s="425"/>
      <c r="F199" s="425"/>
      <c r="G199" s="425"/>
      <c r="H199" s="425"/>
    </row>
    <row r="200" spans="2:8" ht="30.75" thickBot="1" x14ac:dyDescent="0.4">
      <c r="B200" s="646" t="s">
        <v>4257</v>
      </c>
      <c r="C200" s="647"/>
      <c r="D200" s="446">
        <v>10.4</v>
      </c>
      <c r="E200" s="425"/>
      <c r="F200" s="425"/>
      <c r="G200" s="425"/>
      <c r="H200" s="425"/>
    </row>
    <row r="201" spans="2:8" ht="20.25" x14ac:dyDescent="0.3">
      <c r="B201" s="447"/>
      <c r="C201" s="447"/>
      <c r="D201" s="447"/>
      <c r="E201" s="447"/>
    </row>
    <row r="202" spans="2:8" ht="20.25" x14ac:dyDescent="0.3">
      <c r="B202" s="447"/>
      <c r="C202" s="447"/>
      <c r="D202" s="447"/>
      <c r="E202" s="447"/>
    </row>
    <row r="203" spans="2:8" ht="20.25" x14ac:dyDescent="0.3">
      <c r="B203" s="447"/>
      <c r="C203" s="447"/>
      <c r="D203" s="447"/>
      <c r="E203" s="447"/>
    </row>
    <row r="204" spans="2:8" ht="20.25" x14ac:dyDescent="0.3">
      <c r="B204" s="447"/>
      <c r="C204" s="447"/>
      <c r="D204" s="447"/>
      <c r="E204" s="447"/>
    </row>
    <row r="205" spans="2:8" ht="20.25" x14ac:dyDescent="0.3">
      <c r="B205" s="447"/>
      <c r="C205" s="447"/>
      <c r="D205" s="447"/>
      <c r="E205" s="447"/>
    </row>
    <row r="206" spans="2:8" ht="20.25" x14ac:dyDescent="0.3">
      <c r="B206" s="447"/>
      <c r="C206" s="447"/>
      <c r="D206" s="447"/>
      <c r="E206" s="447"/>
    </row>
    <row r="207" spans="2:8" ht="20.25" x14ac:dyDescent="0.3">
      <c r="B207" s="447"/>
      <c r="C207" s="447"/>
      <c r="D207" s="447"/>
      <c r="E207" s="447"/>
    </row>
    <row r="208" spans="2:8" ht="20.25" x14ac:dyDescent="0.3">
      <c r="B208" s="447"/>
      <c r="C208" s="447"/>
      <c r="D208" s="447"/>
      <c r="E208" s="447"/>
    </row>
    <row r="209" spans="2:8" ht="20.25" x14ac:dyDescent="0.3">
      <c r="B209" s="447"/>
      <c r="C209" s="447"/>
      <c r="D209" s="447"/>
      <c r="E209" s="447"/>
    </row>
    <row r="210" spans="2:8" ht="20.25" x14ac:dyDescent="0.3">
      <c r="B210" s="447"/>
      <c r="C210" s="447"/>
      <c r="D210" s="447"/>
      <c r="E210" s="447"/>
    </row>
    <row r="211" spans="2:8" ht="20.25" x14ac:dyDescent="0.3">
      <c r="B211" s="447"/>
      <c r="C211" s="447"/>
      <c r="D211" s="447"/>
      <c r="E211" s="447"/>
    </row>
    <row r="212" spans="2:8" ht="20.25" x14ac:dyDescent="0.3">
      <c r="B212" s="447"/>
      <c r="C212" s="447"/>
      <c r="D212" s="447"/>
      <c r="E212" s="447"/>
    </row>
    <row r="213" spans="2:8" ht="20.25" x14ac:dyDescent="0.3">
      <c r="B213" s="447"/>
      <c r="C213" s="447"/>
      <c r="D213" s="447"/>
      <c r="E213" s="447"/>
    </row>
    <row r="214" spans="2:8" ht="20.25" x14ac:dyDescent="0.3">
      <c r="B214" s="447"/>
      <c r="C214" s="447"/>
      <c r="D214" s="447"/>
      <c r="E214" s="447"/>
    </row>
    <row r="215" spans="2:8" ht="20.25" x14ac:dyDescent="0.3">
      <c r="B215" s="447"/>
      <c r="C215" s="447"/>
      <c r="D215" s="447"/>
      <c r="E215" s="447"/>
    </row>
    <row r="216" spans="2:8" ht="20.25" x14ac:dyDescent="0.3">
      <c r="B216" s="447"/>
      <c r="C216" s="447"/>
      <c r="D216" s="447"/>
      <c r="E216" s="447"/>
    </row>
    <row r="217" spans="2:8" ht="20.25" x14ac:dyDescent="0.3">
      <c r="B217" s="447"/>
      <c r="C217" s="447"/>
      <c r="D217" s="447"/>
      <c r="E217" s="447"/>
    </row>
    <row r="218" spans="2:8" ht="20.25" x14ac:dyDescent="0.3">
      <c r="B218" s="447"/>
      <c r="C218" s="447"/>
      <c r="D218" s="447"/>
      <c r="E218" s="447"/>
    </row>
    <row r="219" spans="2:8" ht="20.25" x14ac:dyDescent="0.3">
      <c r="B219" s="447"/>
      <c r="C219" s="447"/>
      <c r="D219" s="447"/>
      <c r="E219" s="447"/>
    </row>
    <row r="220" spans="2:8" ht="20.25" x14ac:dyDescent="0.3">
      <c r="B220" s="648"/>
      <c r="C220" s="648"/>
      <c r="D220" s="648"/>
      <c r="E220" s="648"/>
    </row>
    <row r="221" spans="2:8" ht="20.25" x14ac:dyDescent="0.3">
      <c r="B221" s="648"/>
      <c r="C221" s="648"/>
      <c r="D221" s="648"/>
      <c r="E221" s="648"/>
      <c r="F221" s="648"/>
      <c r="G221" s="648"/>
      <c r="H221" s="648"/>
    </row>
  </sheetData>
  <mergeCells count="94">
    <mergeCell ref="B19:H19"/>
    <mergeCell ref="B1:K1"/>
    <mergeCell ref="D2:G2"/>
    <mergeCell ref="B3:C3"/>
    <mergeCell ref="D3:K3"/>
    <mergeCell ref="D4:I4"/>
    <mergeCell ref="D5:H5"/>
    <mergeCell ref="B6:C6"/>
    <mergeCell ref="D6:H6"/>
    <mergeCell ref="B8:K8"/>
    <mergeCell ref="B9:H9"/>
    <mergeCell ref="B10:H10"/>
    <mergeCell ref="B31:H31"/>
    <mergeCell ref="B20:H20"/>
    <mergeCell ref="B21:H21"/>
    <mergeCell ref="B22:H22"/>
    <mergeCell ref="B23:H23"/>
    <mergeCell ref="B24:H24"/>
    <mergeCell ref="B25:H25"/>
    <mergeCell ref="B26:H26"/>
    <mergeCell ref="B27:H27"/>
    <mergeCell ref="B28:H28"/>
    <mergeCell ref="B29:K29"/>
    <mergeCell ref="C30:J30"/>
    <mergeCell ref="B107:K107"/>
    <mergeCell ref="B32:K32"/>
    <mergeCell ref="B48:K48"/>
    <mergeCell ref="B52:K52"/>
    <mergeCell ref="B68:K68"/>
    <mergeCell ref="B86:K86"/>
    <mergeCell ref="C87:I87"/>
    <mergeCell ref="B104:K104"/>
    <mergeCell ref="C105:I105"/>
    <mergeCell ref="B106:H106"/>
    <mergeCell ref="B119:H119"/>
    <mergeCell ref="B108:H108"/>
    <mergeCell ref="B109:H109"/>
    <mergeCell ref="B110:H110"/>
    <mergeCell ref="B111:H111"/>
    <mergeCell ref="B112:H112"/>
    <mergeCell ref="B113:H113"/>
    <mergeCell ref="B114:H114"/>
    <mergeCell ref="B115:H115"/>
    <mergeCell ref="B116:H116"/>
    <mergeCell ref="B117:H117"/>
    <mergeCell ref="B118:H118"/>
    <mergeCell ref="B135:H135"/>
    <mergeCell ref="B120:H120"/>
    <mergeCell ref="B121:K121"/>
    <mergeCell ref="C122:I122"/>
    <mergeCell ref="B127:H127"/>
    <mergeCell ref="B128:H128"/>
    <mergeCell ref="B129:H129"/>
    <mergeCell ref="B130:H130"/>
    <mergeCell ref="B131:K131"/>
    <mergeCell ref="C132:I132"/>
    <mergeCell ref="B133:H133"/>
    <mergeCell ref="B134:H134"/>
    <mergeCell ref="B147:H147"/>
    <mergeCell ref="B136:H136"/>
    <mergeCell ref="B137:H137"/>
    <mergeCell ref="B138:H138"/>
    <mergeCell ref="B139:H139"/>
    <mergeCell ref="B140:H140"/>
    <mergeCell ref="B141:H141"/>
    <mergeCell ref="B142:H142"/>
    <mergeCell ref="B143:H143"/>
    <mergeCell ref="B144:H144"/>
    <mergeCell ref="B145:H145"/>
    <mergeCell ref="B146:H146"/>
    <mergeCell ref="B186:C186"/>
    <mergeCell ref="B189:C189"/>
    <mergeCell ref="B148:H148"/>
    <mergeCell ref="B149:K149"/>
    <mergeCell ref="C150:I150"/>
    <mergeCell ref="C151:J151"/>
    <mergeCell ref="B152:K152"/>
    <mergeCell ref="B178:K178"/>
    <mergeCell ref="B199:C199"/>
    <mergeCell ref="B200:C200"/>
    <mergeCell ref="B220:E220"/>
    <mergeCell ref="B221:H221"/>
    <mergeCell ref="C49:J49"/>
    <mergeCell ref="C69:J69"/>
    <mergeCell ref="C180:J180"/>
    <mergeCell ref="B190:C190"/>
    <mergeCell ref="B191:C191"/>
    <mergeCell ref="B192:C192"/>
    <mergeCell ref="B196:C196"/>
    <mergeCell ref="B197:C197"/>
    <mergeCell ref="B198:C198"/>
    <mergeCell ref="B183:C183"/>
    <mergeCell ref="B184:C184"/>
    <mergeCell ref="B185:C185"/>
  </mergeCells>
  <hyperlinks>
    <hyperlink ref="C105" display="https://www.google.com/maps/dir/R.+do+Esp%C3%ADrito+Santo+-+Ferrovi%C3%A1rio,+Montenegro+-+RS,+95780-000/-29.7260024,-51.2623174/@-29.6962029,-51.4070277,12.75z/data=!4m8!4m7!1m5!1m1!1s0x951bfb4a4daf1991:0x6952d54ef18de4db!2m2!1d-51.4496488!2d-29.6823334!"/>
  </hyperlinks>
  <pageMargins left="0.511811024" right="0.511811024" top="0.78740157499999996" bottom="0.78740157499999996" header="0.31496062000000002" footer="0.31496062000000002"/>
  <pageSetup paperSize="9" scale="49" fitToHeight="0" orientation="portrait" r:id="rId1"/>
  <drawing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[4]base!#REF!</xm:f>
          </x14:formula1>
          <xm:sqref>E5:E6</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48"/>
  <sheetViews>
    <sheetView showGridLines="0" zoomScale="85" zoomScaleNormal="85" workbookViewId="0">
      <selection activeCell="O16" sqref="O16"/>
    </sheetView>
  </sheetViews>
  <sheetFormatPr defaultRowHeight="15" x14ac:dyDescent="0.25"/>
  <cols>
    <col min="1" max="1" width="9" style="347" customWidth="1"/>
    <col min="2" max="2" width="10.5703125" style="347" customWidth="1"/>
    <col min="3" max="3" width="6.28515625" style="347" customWidth="1"/>
    <col min="4" max="4" width="85.85546875" style="11" customWidth="1"/>
    <col min="5" max="5" width="12.85546875" style="14" customWidth="1"/>
    <col min="6" max="6" width="13.140625" style="348" customWidth="1"/>
    <col min="7" max="7" width="15.7109375" style="349" customWidth="1"/>
    <col min="8" max="8" width="13.42578125" style="11" customWidth="1"/>
    <col min="9" max="9" width="9.85546875" style="350" customWidth="1"/>
    <col min="10" max="10" width="12.42578125" style="351" customWidth="1"/>
    <col min="11" max="11" width="13.28515625" style="12" customWidth="1"/>
    <col min="12" max="12" width="12.42578125" style="352" bestFit="1" customWidth="1"/>
    <col min="13" max="13" width="11.5703125" style="10" customWidth="1"/>
    <col min="14" max="14" width="11.28515625" style="10" customWidth="1"/>
    <col min="15" max="15" width="11.85546875" style="10" bestFit="1" customWidth="1"/>
    <col min="16" max="16" width="10.140625" style="10" bestFit="1" customWidth="1"/>
    <col min="17" max="16384" width="9.140625" style="10"/>
  </cols>
  <sheetData>
    <row r="1" spans="1:13" customFormat="1" ht="16.5" thickBot="1" x14ac:dyDescent="0.3">
      <c r="A1" s="703" t="s">
        <v>4197</v>
      </c>
      <c r="B1" s="704"/>
      <c r="C1" s="704"/>
      <c r="D1" s="704"/>
      <c r="E1" s="704"/>
      <c r="F1" s="704"/>
      <c r="G1" s="704"/>
      <c r="H1" s="705"/>
      <c r="I1" s="310"/>
      <c r="J1" s="311"/>
      <c r="K1" s="312"/>
      <c r="L1" s="313"/>
    </row>
    <row r="2" spans="1:13" s="320" customFormat="1" ht="15.75" thickBot="1" x14ac:dyDescent="0.3">
      <c r="A2" s="314" t="s">
        <v>0</v>
      </c>
      <c r="B2" s="315"/>
      <c r="C2" s="706" t="str">
        <f>Identificação!C2</f>
        <v>Concorrência</v>
      </c>
      <c r="D2" s="706"/>
      <c r="E2" s="316" t="s">
        <v>151</v>
      </c>
      <c r="F2" s="317" t="str">
        <f>IF([5]Identificação!E2=0,"",[5]Identificação!E2)</f>
        <v/>
      </c>
      <c r="G2" s="316" t="s">
        <v>152</v>
      </c>
      <c r="H2" s="318">
        <f>Identificação!H2</f>
        <v>2025</v>
      </c>
      <c r="I2" s="319"/>
      <c r="J2" s="319"/>
      <c r="K2" s="312"/>
    </row>
    <row r="3" spans="1:13" s="320" customFormat="1" ht="15.75" thickBot="1" x14ac:dyDescent="0.3">
      <c r="A3" s="707" t="s">
        <v>153</v>
      </c>
      <c r="B3" s="708"/>
      <c r="C3" s="631" t="str">
        <f>Identificação!C3</f>
        <v>Execução de Capeamento Asfáltico e Sinalização Viária da Rua Espírito Santo</v>
      </c>
      <c r="D3" s="631"/>
      <c r="E3" s="631"/>
      <c r="F3" s="631"/>
      <c r="G3" s="631"/>
      <c r="H3" s="632"/>
      <c r="I3" s="319"/>
      <c r="J3" s="319"/>
    </row>
    <row r="4" spans="1:13" s="320" customFormat="1" ht="15.75" thickBot="1" x14ac:dyDescent="0.3">
      <c r="A4" s="2" t="s">
        <v>4198</v>
      </c>
      <c r="B4" s="321"/>
      <c r="C4" s="709"/>
      <c r="D4" s="709"/>
      <c r="E4" s="709"/>
      <c r="F4" s="709"/>
      <c r="G4" s="4" t="s">
        <v>4199</v>
      </c>
      <c r="H4" s="322"/>
      <c r="I4" s="319"/>
      <c r="J4" s="319"/>
    </row>
    <row r="5" spans="1:13" s="320" customFormat="1" ht="15.75" thickBot="1" x14ac:dyDescent="0.3">
      <c r="A5" s="44" t="s">
        <v>169</v>
      </c>
      <c r="B5" s="4"/>
      <c r="C5" s="695" t="str">
        <f>Identificação!C5</f>
        <v>Obras e Serviços de Engenharia</v>
      </c>
      <c r="D5" s="696"/>
      <c r="E5" s="323"/>
      <c r="F5" s="324"/>
      <c r="G5" s="5"/>
      <c r="H5" s="325"/>
      <c r="I5" s="319"/>
      <c r="J5" s="319"/>
    </row>
    <row r="6" spans="1:13" s="320" customFormat="1" ht="15.75" thickBot="1" x14ac:dyDescent="0.3">
      <c r="A6" s="326" t="s">
        <v>172</v>
      </c>
      <c r="B6" s="327"/>
      <c r="C6" s="697">
        <f>SUMIFS(H12:H39895,B12:B39895,"&gt;0",H12:H39895,"&lt;&gt;0")</f>
        <v>0</v>
      </c>
      <c r="D6" s="698"/>
      <c r="E6" s="328"/>
      <c r="F6" s="328"/>
      <c r="G6" s="6"/>
      <c r="I6" s="319"/>
      <c r="J6" s="319"/>
    </row>
    <row r="7" spans="1:13" s="320" customFormat="1" x14ac:dyDescent="0.25">
      <c r="A7" s="329" t="s">
        <v>4200</v>
      </c>
      <c r="B7" s="330"/>
      <c r="C7" s="330"/>
      <c r="D7" s="331"/>
      <c r="E7" s="331"/>
      <c r="F7" s="328"/>
      <c r="G7" s="328"/>
      <c r="H7" s="6"/>
      <c r="I7" s="319"/>
      <c r="J7" s="319"/>
    </row>
    <row r="8" spans="1:13" s="31" customFormat="1" x14ac:dyDescent="0.25">
      <c r="A8" s="324"/>
      <c r="B8" s="329"/>
      <c r="C8" s="329"/>
      <c r="D8" s="331"/>
      <c r="E8" s="331"/>
      <c r="F8" s="332"/>
      <c r="G8" s="332"/>
      <c r="H8" s="6"/>
      <c r="I8" s="333"/>
      <c r="J8" s="333"/>
    </row>
    <row r="9" spans="1:13" s="31" customFormat="1" x14ac:dyDescent="0.25">
      <c r="A9" s="7" t="s">
        <v>154</v>
      </c>
      <c r="B9" s="7"/>
      <c r="C9" s="8"/>
      <c r="D9" s="9"/>
      <c r="E9" s="334"/>
      <c r="F9" s="335" t="s">
        <v>4201</v>
      </c>
      <c r="G9" s="336"/>
      <c r="H9" s="336"/>
      <c r="I9" s="333"/>
      <c r="J9" s="333"/>
      <c r="K9" s="320"/>
    </row>
    <row r="10" spans="1:13" customFormat="1" x14ac:dyDescent="0.25">
      <c r="A10" s="699" t="s">
        <v>4202</v>
      </c>
      <c r="B10" s="699" t="s">
        <v>4203</v>
      </c>
      <c r="C10" s="699" t="s">
        <v>4204</v>
      </c>
      <c r="D10" s="701" t="s">
        <v>4205</v>
      </c>
      <c r="E10" s="693" t="s">
        <v>171</v>
      </c>
      <c r="F10" s="694"/>
      <c r="G10" s="694"/>
      <c r="H10" s="694"/>
      <c r="I10" s="694"/>
      <c r="J10" s="694"/>
      <c r="K10" s="694"/>
      <c r="L10" s="694"/>
      <c r="M10" s="694"/>
    </row>
    <row r="11" spans="1:13" customFormat="1" ht="45" x14ac:dyDescent="0.25">
      <c r="A11" s="700"/>
      <c r="B11" s="700"/>
      <c r="C11" s="700"/>
      <c r="D11" s="702"/>
      <c r="E11" s="337" t="s">
        <v>4206</v>
      </c>
      <c r="F11" s="88" t="s">
        <v>4207</v>
      </c>
      <c r="G11" s="338" t="s">
        <v>159</v>
      </c>
      <c r="H11" s="338" t="s">
        <v>160</v>
      </c>
      <c r="I11" s="339" t="s">
        <v>166</v>
      </c>
      <c r="J11" s="339" t="s">
        <v>167</v>
      </c>
      <c r="K11" s="340" t="s">
        <v>4208</v>
      </c>
      <c r="L11" s="88" t="s">
        <v>3955</v>
      </c>
      <c r="M11" s="88" t="s">
        <v>3954</v>
      </c>
    </row>
    <row r="12" spans="1:13" customFormat="1" x14ac:dyDescent="0.25">
      <c r="A12" s="690" t="str">
        <f>'Orçamento-base'!A11</f>
        <v>1. SERVIÇOS PRELIMINARES</v>
      </c>
      <c r="B12" s="691"/>
      <c r="C12" s="691"/>
      <c r="D12" s="691"/>
      <c r="E12" s="691"/>
      <c r="F12" s="691"/>
      <c r="G12" s="691"/>
      <c r="H12" s="691"/>
      <c r="I12" s="691"/>
      <c r="J12" s="691"/>
      <c r="K12" s="691"/>
      <c r="L12" s="691"/>
      <c r="M12" s="692"/>
    </row>
    <row r="13" spans="1:13" customFormat="1" ht="30" x14ac:dyDescent="0.25">
      <c r="A13" s="365">
        <f>'Orçamento-base'!A12</f>
        <v>1</v>
      </c>
      <c r="B13" s="365">
        <f>'Orçamento-base'!B12</f>
        <v>1</v>
      </c>
      <c r="C13" s="365" t="str">
        <f>'Orçamento-base'!C12</f>
        <v>1.1</v>
      </c>
      <c r="D13" s="341" t="str">
        <f>'Orçamento-base'!G12</f>
        <v>FORNECIMENTO E INSTALAÇÃO DE PLACA DE OBRA COM CHAPA GALVANIZADA E ESTRUTURA DE MADEIRA. AF_03/2022_PS</v>
      </c>
      <c r="E13" s="342">
        <f>'Orçamento-base'!H12</f>
        <v>2.88</v>
      </c>
      <c r="F13" s="364" t="str">
        <f>'Orçamento-base'!I12</f>
        <v>m²</v>
      </c>
      <c r="G13" s="342" t="str">
        <f>IFERROR(IF(L13+M13&lt;&gt;0,ROUND(ROUND(L13,4)+ROUND(M13,4),4),""),"")</f>
        <v/>
      </c>
      <c r="H13" s="343" t="str">
        <f>IFERROR(IF(E13*G13&lt;&gt;0,ROUND(ROUND(E13,4)*ROUND(G13,4),2),""),"")</f>
        <v/>
      </c>
      <c r="I13" s="344">
        <f>'Orçamento-base'!L12</f>
        <v>0.22070000000000001</v>
      </c>
      <c r="J13" s="344">
        <f>'Orçamento-base'!M12</f>
        <v>1.1288</v>
      </c>
      <c r="K13" s="345"/>
      <c r="L13" s="346"/>
      <c r="M13" s="346"/>
    </row>
    <row r="14" spans="1:13" ht="30" x14ac:dyDescent="0.25">
      <c r="A14" s="365">
        <f>'Orçamento-base'!A13</f>
        <v>1</v>
      </c>
      <c r="B14" s="365">
        <f>'Orçamento-base'!B13</f>
        <v>2</v>
      </c>
      <c r="C14" s="365" t="str">
        <f>'Orçamento-base'!C13</f>
        <v>1.2</v>
      </c>
      <c r="D14" s="341" t="str">
        <f>'Orçamento-base'!G13</f>
        <v>FORNECIMENTO E INSTALAÇÃO DE SUPORTE DE MADEIRA PARA PLACAS DE SINALIZAÇÃO, EM SOLO, COM H= DE 2,0 M E SEÇÃO DE 7,5 X 7,5 CM. AF_03/2022</v>
      </c>
      <c r="E14" s="342">
        <f>'Orçamento-base'!H13</f>
        <v>2</v>
      </c>
      <c r="F14" s="364" t="str">
        <f>'Orçamento-base'!I13</f>
        <v>UN</v>
      </c>
      <c r="G14" s="342" t="str">
        <f t="shared" ref="G14:G18" si="0">IFERROR(IF(L14+M14&lt;&gt;0,ROUND(ROUND(L14,4)+ROUND(M14,4),4),""),"")</f>
        <v/>
      </c>
      <c r="H14" s="343" t="str">
        <f t="shared" ref="H14:H18" si="1">IFERROR(IF(E14*G14&lt;&gt;0,ROUND(ROUND(E14,4)*ROUND(G14,4),2),""),"")</f>
        <v/>
      </c>
      <c r="I14" s="344">
        <f>'Orçamento-base'!L13</f>
        <v>0.22070000000000001</v>
      </c>
      <c r="J14" s="344">
        <f>'Orçamento-base'!M13</f>
        <v>1.1288</v>
      </c>
      <c r="K14" s="345"/>
      <c r="L14" s="346"/>
      <c r="M14" s="346"/>
    </row>
    <row r="15" spans="1:13" ht="30" x14ac:dyDescent="0.25">
      <c r="A15" s="365">
        <f>'Orçamento-base'!A14</f>
        <v>1</v>
      </c>
      <c r="B15" s="365">
        <f>'Orçamento-base'!B14</f>
        <v>3</v>
      </c>
      <c r="C15" s="365" t="str">
        <f>'Orçamento-base'!C14</f>
        <v>1.3</v>
      </c>
      <c r="D15" s="341" t="str">
        <f>'Orçamento-base'!G14</f>
        <v>CONE PLÁSTICO PARA CANALIZAÇÃO DE TRÂNSITO - UTILIZAÇÃO DE 150 CICLOS - FORNECIMENTO, 01 IMPLANTAÇÃO E 01 RETIRADA DIÁRIA</v>
      </c>
      <c r="E15" s="342">
        <f>'Orçamento-base'!H14</f>
        <v>600</v>
      </c>
      <c r="F15" s="364" t="str">
        <f>'Orçamento-base'!I14</f>
        <v>un.dia</v>
      </c>
      <c r="G15" s="342" t="str">
        <f t="shared" si="0"/>
        <v/>
      </c>
      <c r="H15" s="343" t="str">
        <f t="shared" si="1"/>
        <v/>
      </c>
      <c r="I15" s="344">
        <f>'Orçamento-base'!L14</f>
        <v>0.22070000000000001</v>
      </c>
      <c r="J15" s="344">
        <f>'Orçamento-base'!M14</f>
        <v>1.1288</v>
      </c>
      <c r="K15" s="345"/>
      <c r="L15" s="346"/>
      <c r="M15" s="346"/>
    </row>
    <row r="16" spans="1:13" ht="45" x14ac:dyDescent="0.25">
      <c r="A16" s="365">
        <f>'Orçamento-base'!A15</f>
        <v>1</v>
      </c>
      <c r="B16" s="365">
        <f>'Orçamento-base'!B15</f>
        <v>4</v>
      </c>
      <c r="C16" s="365" t="str">
        <f>'Orçamento-base'!C15</f>
        <v>1.4</v>
      </c>
      <c r="D16" s="341" t="str">
        <f>'Orçamento-base'!G15</f>
        <v>PLACA DE ADVERTÊNCIA PARA SINALIZAÇÃO DE OBRAS MONTADA EM SUPORTE METÁLICO MÓVEL, LADO 1,00 M - UTILIZAÇÃO DE 600 CICLOS - FORNECIMENTO, 01 IMPLANTAÇÃO E 01 RETIRADA DIÁRIA</v>
      </c>
      <c r="E16" s="342">
        <f>'Orçamento-base'!H15</f>
        <v>120</v>
      </c>
      <c r="F16" s="364" t="str">
        <f>'Orçamento-base'!I15</f>
        <v>un.dia</v>
      </c>
      <c r="G16" s="342" t="str">
        <f t="shared" si="0"/>
        <v/>
      </c>
      <c r="H16" s="343" t="str">
        <f t="shared" si="1"/>
        <v/>
      </c>
      <c r="I16" s="344">
        <f>'Orçamento-base'!L15</f>
        <v>0.22070000000000001</v>
      </c>
      <c r="J16" s="344">
        <f>'Orçamento-base'!M15</f>
        <v>1.1288</v>
      </c>
      <c r="K16" s="345"/>
      <c r="L16" s="346"/>
      <c r="M16" s="346"/>
    </row>
    <row r="17" spans="1:13" x14ac:dyDescent="0.25">
      <c r="A17" s="365">
        <f>'Orçamento-base'!A16</f>
        <v>1</v>
      </c>
      <c r="B17" s="365">
        <f>'Orçamento-base'!B16</f>
        <v>5</v>
      </c>
      <c r="C17" s="365" t="str">
        <f>'Orçamento-base'!C16</f>
        <v>1.5</v>
      </c>
      <c r="D17" s="341" t="str">
        <f>'Orçamento-base'!G16</f>
        <v>MOBILIZAÇÃO E DESMOBILIZAÇÃO DE EQUIPES E EQUIPAMENTOS PARA CAPEAMENTO</v>
      </c>
      <c r="E17" s="342">
        <f>'Orçamento-base'!H16</f>
        <v>1</v>
      </c>
      <c r="F17" s="364" t="str">
        <f>'Orçamento-base'!I16</f>
        <v>UN</v>
      </c>
      <c r="G17" s="342" t="str">
        <f t="shared" si="0"/>
        <v/>
      </c>
      <c r="H17" s="343" t="str">
        <f t="shared" si="1"/>
        <v/>
      </c>
      <c r="I17" s="344">
        <f>'Orçamento-base'!L16</f>
        <v>0.22070000000000001</v>
      </c>
      <c r="J17" s="344">
        <f>'Orçamento-base'!M16</f>
        <v>1.1288</v>
      </c>
      <c r="K17" s="345"/>
      <c r="L17" s="346"/>
      <c r="M17" s="346"/>
    </row>
    <row r="18" spans="1:13" x14ac:dyDescent="0.25">
      <c r="A18" s="365">
        <f>'Orçamento-base'!A17</f>
        <v>1</v>
      </c>
      <c r="B18" s="365">
        <f>'Orçamento-base'!B17</f>
        <v>6</v>
      </c>
      <c r="C18" s="365" t="str">
        <f>'Orçamento-base'!C17</f>
        <v>1.6</v>
      </c>
      <c r="D18" s="341" t="str">
        <f>'Orçamento-base'!G17</f>
        <v>RESPONSÁVEL TÉCNICO</v>
      </c>
      <c r="E18" s="342">
        <f>'Orçamento-base'!H17</f>
        <v>16</v>
      </c>
      <c r="F18" s="364" t="str">
        <f>'Orçamento-base'!I17</f>
        <v>H</v>
      </c>
      <c r="G18" s="342" t="str">
        <f t="shared" si="0"/>
        <v/>
      </c>
      <c r="H18" s="343" t="str">
        <f t="shared" si="1"/>
        <v/>
      </c>
      <c r="I18" s="344">
        <f>'Orçamento-base'!L17</f>
        <v>0.22070000000000001</v>
      </c>
      <c r="J18" s="344">
        <f>'Orçamento-base'!M17</f>
        <v>1.1288</v>
      </c>
      <c r="K18" s="345"/>
      <c r="L18" s="346"/>
      <c r="M18" s="346"/>
    </row>
    <row r="19" spans="1:13" x14ac:dyDescent="0.25">
      <c r="A19" s="687" t="str">
        <f>'Orçamento-base'!A18</f>
        <v>2. MEIO-FIO E ADEQUAÇÕES</v>
      </c>
      <c r="B19" s="688"/>
      <c r="C19" s="688"/>
      <c r="D19" s="688"/>
      <c r="E19" s="688"/>
      <c r="F19" s="688"/>
      <c r="G19" s="688"/>
      <c r="H19" s="688"/>
      <c r="I19" s="688"/>
      <c r="J19" s="688"/>
      <c r="K19" s="688"/>
      <c r="L19" s="688"/>
      <c r="M19" s="689"/>
    </row>
    <row r="20" spans="1:13" ht="45" x14ac:dyDescent="0.25">
      <c r="A20" s="365">
        <f>'Orçamento-base'!A19</f>
        <v>1</v>
      </c>
      <c r="B20" s="365">
        <f>'Orçamento-base'!B19</f>
        <v>7</v>
      </c>
      <c r="C20" s="365" t="str">
        <f>'Orçamento-base'!C19</f>
        <v>2.1</v>
      </c>
      <c r="D20" s="341" t="str">
        <f>'Orçamento-base'!G19</f>
        <v>ASSENTAMENTO DE GUIA (MEIO-FIO) EM TRECHO RETO, CONFECCIONADA EM CONCRETO PRÉ-FABRICADO, DIMENSÕES 100X15X13X30 CM (COMPRIMENTO X BASE INFERIOR X BASE SUPERIOR X ALTURA). AF_01/2024</v>
      </c>
      <c r="E20" s="342">
        <f>'Orçamento-base'!H19</f>
        <v>8</v>
      </c>
      <c r="F20" s="364" t="str">
        <f>'Orçamento-base'!I19</f>
        <v>m</v>
      </c>
      <c r="G20" s="342" t="str">
        <f t="shared" ref="G20:G24" si="2">IFERROR(IF(L20+M20&lt;&gt;0,ROUND(ROUND(L20,4)+ROUND(M20,4),4),""),"")</f>
        <v/>
      </c>
      <c r="H20" s="343" t="str">
        <f t="shared" ref="H20:H24" si="3">IFERROR(IF(E20*G20&lt;&gt;0,ROUND(ROUND(E20,4)*ROUND(G20,4),2),""),"")</f>
        <v/>
      </c>
      <c r="I20" s="344">
        <f>'Orçamento-base'!L19</f>
        <v>0.22070000000000001</v>
      </c>
      <c r="J20" s="344">
        <f>'Orçamento-base'!M19</f>
        <v>1.1288</v>
      </c>
      <c r="K20" s="345"/>
      <c r="L20" s="346"/>
      <c r="M20" s="346"/>
    </row>
    <row r="21" spans="1:13" ht="30" x14ac:dyDescent="0.25">
      <c r="A21" s="365">
        <f>'Orçamento-base'!A20</f>
        <v>1</v>
      </c>
      <c r="B21" s="365">
        <f>'Orçamento-base'!B20</f>
        <v>8</v>
      </c>
      <c r="C21" s="365" t="str">
        <f>'Orçamento-base'!C20</f>
        <v>2.2</v>
      </c>
      <c r="D21" s="341" t="str">
        <f>'Orçamento-base'!G20</f>
        <v>Transporte com caminhão carroceria com capacidade de 11 t e com guindauto de 45 t.m - rodovia pavimentada</v>
      </c>
      <c r="E21" s="342">
        <f>'Orçamento-base'!H20</f>
        <v>21.93</v>
      </c>
      <c r="F21" s="364" t="str">
        <f>'Orçamento-base'!I20</f>
        <v>tkm</v>
      </c>
      <c r="G21" s="342" t="str">
        <f t="shared" si="2"/>
        <v/>
      </c>
      <c r="H21" s="343" t="str">
        <f t="shared" si="3"/>
        <v/>
      </c>
      <c r="I21" s="344">
        <f>'Orçamento-base'!L20</f>
        <v>0.22070000000000001</v>
      </c>
      <c r="J21" s="344">
        <f>'Orçamento-base'!M20</f>
        <v>1.1288</v>
      </c>
      <c r="K21" s="345"/>
      <c r="L21" s="346"/>
      <c r="M21" s="346"/>
    </row>
    <row r="22" spans="1:13" ht="30" x14ac:dyDescent="0.25">
      <c r="A22" s="365">
        <f>'Orçamento-base'!A21</f>
        <v>1</v>
      </c>
      <c r="B22" s="365">
        <f>'Orçamento-base'!B21</f>
        <v>9</v>
      </c>
      <c r="C22" s="365" t="str">
        <f>'Orçamento-base'!C21</f>
        <v>2.3</v>
      </c>
      <c r="D22" s="341" t="str">
        <f>'Orçamento-base'!G21</f>
        <v>DEMOLIÇÃO DE PISO DE CONCRETO SIMPLES, DE FORMA MECANIZADA COM MARTELETE, SEM REAPROVEITAMENTO. AF_09/2023</v>
      </c>
      <c r="E22" s="342">
        <f>'Orçamento-base'!H21</f>
        <v>4.5</v>
      </c>
      <c r="F22" s="364" t="str">
        <f>'Orçamento-base'!I21</f>
        <v>m³</v>
      </c>
      <c r="G22" s="342" t="str">
        <f t="shared" si="2"/>
        <v/>
      </c>
      <c r="H22" s="343" t="str">
        <f t="shared" si="3"/>
        <v/>
      </c>
      <c r="I22" s="344">
        <f>'Orçamento-base'!L21</f>
        <v>0.22070000000000001</v>
      </c>
      <c r="J22" s="344">
        <f>'Orçamento-base'!M21</f>
        <v>1.1288</v>
      </c>
      <c r="K22" s="345"/>
      <c r="L22" s="346"/>
      <c r="M22" s="346"/>
    </row>
    <row r="23" spans="1:13" ht="30" x14ac:dyDescent="0.25">
      <c r="A23" s="365">
        <f>'Orçamento-base'!A22</f>
        <v>1</v>
      </c>
      <c r="B23" s="365">
        <f>'Orçamento-base'!B22</f>
        <v>10</v>
      </c>
      <c r="C23" s="365" t="str">
        <f>'Orçamento-base'!C22</f>
        <v>2.4</v>
      </c>
      <c r="D23" s="341" t="str">
        <f>'Orçamento-base'!G22</f>
        <v>Carga, manobra e descarga de agregados ou solos em caminhão basculante de 10 m³ - carga com carregadeira de 3,40 m³ e descarga livre</v>
      </c>
      <c r="E23" s="342">
        <f>'Orçamento-base'!H22</f>
        <v>11.25</v>
      </c>
      <c r="F23" s="364" t="str">
        <f>'Orçamento-base'!I22</f>
        <v>t</v>
      </c>
      <c r="G23" s="342" t="str">
        <f t="shared" si="2"/>
        <v/>
      </c>
      <c r="H23" s="343" t="str">
        <f t="shared" si="3"/>
        <v/>
      </c>
      <c r="I23" s="344">
        <f>'Orçamento-base'!L22</f>
        <v>0.22070000000000001</v>
      </c>
      <c r="J23" s="344">
        <f>'Orçamento-base'!M22</f>
        <v>1.1288</v>
      </c>
      <c r="K23" s="345"/>
      <c r="L23" s="346"/>
      <c r="M23" s="346"/>
    </row>
    <row r="24" spans="1:13" ht="30" x14ac:dyDescent="0.25">
      <c r="A24" s="365">
        <f>'Orçamento-base'!A23</f>
        <v>1</v>
      </c>
      <c r="B24" s="365">
        <f>'Orçamento-base'!B23</f>
        <v>11</v>
      </c>
      <c r="C24" s="365" t="str">
        <f>'Orçamento-base'!C23</f>
        <v>2.5</v>
      </c>
      <c r="D24" s="341" t="str">
        <f>'Orçamento-base'!G23</f>
        <v>TRANSPORTE COM CAMINHÃO BASCULANTE DE 6 M³, EM VIA URBANA PAVIMENTADA, DMT ATÉ 30 KM (UNIDADE: M3XKM). AF_07/2020</v>
      </c>
      <c r="E24" s="342">
        <f>'Orçamento-base'!H23</f>
        <v>38.47</v>
      </c>
      <c r="F24" s="364" t="str">
        <f>'Orçamento-base'!I23</f>
        <v>m3xkm</v>
      </c>
      <c r="G24" s="342" t="str">
        <f t="shared" si="2"/>
        <v/>
      </c>
      <c r="H24" s="343" t="str">
        <f t="shared" si="3"/>
        <v/>
      </c>
      <c r="I24" s="344">
        <f>'Orçamento-base'!L23</f>
        <v>0.22070000000000001</v>
      </c>
      <c r="J24" s="344">
        <f>'Orçamento-base'!M23</f>
        <v>1.1288</v>
      </c>
      <c r="K24" s="345"/>
      <c r="L24" s="346"/>
      <c r="M24" s="346"/>
    </row>
    <row r="25" spans="1:13" x14ac:dyDescent="0.25">
      <c r="A25" s="690" t="str">
        <f>'Orçamento-base'!A24</f>
        <v>3. CAPEAMENTO ASFÁLTICO</v>
      </c>
      <c r="B25" s="691"/>
      <c r="C25" s="691"/>
      <c r="D25" s="691"/>
      <c r="E25" s="691"/>
      <c r="F25" s="691"/>
      <c r="G25" s="691"/>
      <c r="H25" s="691"/>
      <c r="I25" s="691"/>
      <c r="J25" s="691"/>
      <c r="K25" s="691"/>
      <c r="L25" s="691"/>
      <c r="M25" s="692"/>
    </row>
    <row r="26" spans="1:13" s="11" customFormat="1" x14ac:dyDescent="0.25">
      <c r="A26" s="523">
        <f>'Orçamento-base'!A25</f>
        <v>1</v>
      </c>
      <c r="B26" s="523">
        <f>'Orçamento-base'!B25</f>
        <v>12</v>
      </c>
      <c r="C26" s="523" t="str">
        <f>'Orçamento-base'!C25</f>
        <v>3.1</v>
      </c>
      <c r="D26" s="341" t="str">
        <f>'Orçamento-base'!G25</f>
        <v>CAPINA E LIMPEZA MANUAL DE SUPERFÍCIE BASÁLTICA</v>
      </c>
      <c r="E26" s="524">
        <f>'Orçamento-base'!H25</f>
        <v>52.5</v>
      </c>
      <c r="F26" s="525" t="str">
        <f>'Orçamento-base'!I25</f>
        <v>m²</v>
      </c>
      <c r="G26" s="342" t="str">
        <f t="shared" ref="G26" si="4">IFERROR(IF(L26+M26&lt;&gt;0,ROUND(ROUND(L26,4)+ROUND(M26,4),4),""),"")</f>
        <v/>
      </c>
      <c r="H26" s="343" t="str">
        <f t="shared" ref="H26" si="5">IFERROR(IF(E26*G26&lt;&gt;0,ROUND(ROUND(E26,4)*ROUND(G26,4),2),""),"")</f>
        <v/>
      </c>
      <c r="I26" s="526">
        <f>'Orçamento-base'!L25</f>
        <v>0.22070000000000001</v>
      </c>
      <c r="J26" s="526">
        <f>'Orçamento-base'!M25</f>
        <v>1.1288</v>
      </c>
      <c r="K26" s="527"/>
      <c r="L26" s="528"/>
      <c r="M26" s="528"/>
    </row>
    <row r="27" spans="1:13" s="11" customFormat="1" x14ac:dyDescent="0.25">
      <c r="A27" s="523">
        <f>'Orçamento-base'!A26</f>
        <v>1</v>
      </c>
      <c r="B27" s="523">
        <f>'Orçamento-base'!B26</f>
        <v>13</v>
      </c>
      <c r="C27" s="523" t="str">
        <f>'Orçamento-base'!C26</f>
        <v>3.2</v>
      </c>
      <c r="D27" s="341" t="str">
        <f>'Orçamento-base'!G26</f>
        <v>VARRIÇÃO E LIMPEZA DA PISTA COM VASSOURA MECÂNICA ACOPLADA - M²</v>
      </c>
      <c r="E27" s="524">
        <f>'Orçamento-base'!H26</f>
        <v>2806.75</v>
      </c>
      <c r="F27" s="525" t="str">
        <f>'Orçamento-base'!I26</f>
        <v>m²</v>
      </c>
      <c r="G27" s="342" t="str">
        <f t="shared" ref="G27:G37" si="6">IFERROR(IF(L27+M27&lt;&gt;0,ROUND(ROUND(L27,4)+ROUND(M27,4),4),""),"")</f>
        <v/>
      </c>
      <c r="H27" s="343" t="str">
        <f t="shared" ref="H27:H37" si="7">IFERROR(IF(E27*G27&lt;&gt;0,ROUND(ROUND(E27,4)*ROUND(G27,4),2),""),"")</f>
        <v/>
      </c>
      <c r="I27" s="526">
        <f>'Orçamento-base'!L26</f>
        <v>0.22070000000000001</v>
      </c>
      <c r="J27" s="526">
        <f>'Orçamento-base'!M26</f>
        <v>1.1288</v>
      </c>
      <c r="K27" s="527"/>
      <c r="L27" s="528"/>
      <c r="M27" s="528"/>
    </row>
    <row r="28" spans="1:13" s="11" customFormat="1" x14ac:dyDescent="0.25">
      <c r="A28" s="523">
        <f>'Orçamento-base'!A27</f>
        <v>1</v>
      </c>
      <c r="B28" s="523">
        <f>'Orçamento-base'!B27</f>
        <v>14</v>
      </c>
      <c r="C28" s="523" t="str">
        <f>'Orçamento-base'!C27</f>
        <v>3.3</v>
      </c>
      <c r="D28" s="341" t="str">
        <f>'Orçamento-base'!G27</f>
        <v>EXECUÇÃO DE PINTURA DE LIGAÇÃO COM EMULSÃO ASFÁLTICA RR-2C - M²</v>
      </c>
      <c r="E28" s="524">
        <f>'Orçamento-base'!H27</f>
        <v>2419.9699999999998</v>
      </c>
      <c r="F28" s="525" t="str">
        <f>'Orçamento-base'!I27</f>
        <v>m²</v>
      </c>
      <c r="G28" s="342" t="str">
        <f t="shared" si="6"/>
        <v/>
      </c>
      <c r="H28" s="343" t="str">
        <f t="shared" si="7"/>
        <v/>
      </c>
      <c r="I28" s="526">
        <f>'Orçamento-base'!L27</f>
        <v>0.22070000000000001</v>
      </c>
      <c r="J28" s="526">
        <f>'Orçamento-base'!M27</f>
        <v>1.1288</v>
      </c>
      <c r="K28" s="527"/>
      <c r="L28" s="528"/>
      <c r="M28" s="528"/>
    </row>
    <row r="29" spans="1:13" s="11" customFormat="1" ht="30.75" customHeight="1" x14ac:dyDescent="0.25">
      <c r="A29" s="523">
        <f>'Orçamento-base'!A28</f>
        <v>1</v>
      </c>
      <c r="B29" s="523">
        <f>'Orçamento-base'!B28</f>
        <v>15</v>
      </c>
      <c r="C29" s="523" t="str">
        <f>'Orçamento-base'!C28</f>
        <v>3.4</v>
      </c>
      <c r="D29" s="341" t="str">
        <f>'Orçamento-base'!G28</f>
        <v>Transporte de material betuminoso com caminhão tanque distribuidor - rodovia pavimentada</v>
      </c>
      <c r="E29" s="524">
        <f>'Orçamento-base'!H28</f>
        <v>57.38</v>
      </c>
      <c r="F29" s="525" t="str">
        <f>'Orçamento-base'!I28</f>
        <v>tkm</v>
      </c>
      <c r="G29" s="342" t="str">
        <f t="shared" si="6"/>
        <v/>
      </c>
      <c r="H29" s="343" t="str">
        <f t="shared" si="7"/>
        <v/>
      </c>
      <c r="I29" s="526">
        <f>'Orçamento-base'!L28</f>
        <v>0.22070000000000001</v>
      </c>
      <c r="J29" s="526">
        <f>'Orçamento-base'!M28</f>
        <v>1.1288</v>
      </c>
      <c r="K29" s="527"/>
      <c r="L29" s="528"/>
      <c r="M29" s="528"/>
    </row>
    <row r="30" spans="1:13" s="11" customFormat="1" ht="30" x14ac:dyDescent="0.25">
      <c r="A30" s="523">
        <f>'Orçamento-base'!A29</f>
        <v>1</v>
      </c>
      <c r="B30" s="523">
        <f>'Orçamento-base'!B29</f>
        <v>16</v>
      </c>
      <c r="C30" s="523" t="str">
        <f>'Orçamento-base'!C29</f>
        <v>3.5</v>
      </c>
      <c r="D30" s="341" t="str">
        <f>'Orçamento-base'!G29</f>
        <v>EXECUÇÃO DE PAVIMENTO COM APLICAÇÃO DE CONCRETO ASFÁLTICO - EXCLUSIVE FORNECIMENTO DE MATERIAL, CARGA E TRANSPORTE (COMPOSIÇÃO 95995)</v>
      </c>
      <c r="E30" s="524">
        <f>'Orçamento-base'!H29</f>
        <v>72.59</v>
      </c>
      <c r="F30" s="525" t="str">
        <f>'Orçamento-base'!I29</f>
        <v>m³</v>
      </c>
      <c r="G30" s="342" t="str">
        <f t="shared" si="6"/>
        <v/>
      </c>
      <c r="H30" s="343" t="str">
        <f t="shared" si="7"/>
        <v/>
      </c>
      <c r="I30" s="526">
        <f>'Orçamento-base'!L29</f>
        <v>0.22070000000000001</v>
      </c>
      <c r="J30" s="526">
        <f>'Orçamento-base'!M29</f>
        <v>1.1288</v>
      </c>
      <c r="K30" s="527"/>
      <c r="L30" s="528"/>
      <c r="M30" s="528"/>
    </row>
    <row r="31" spans="1:13" s="11" customFormat="1" ht="30" x14ac:dyDescent="0.25">
      <c r="A31" s="523">
        <f>'Orçamento-base'!A30</f>
        <v>1</v>
      </c>
      <c r="B31" s="523">
        <f>'Orçamento-base'!B30</f>
        <v>17</v>
      </c>
      <c r="C31" s="523" t="str">
        <f>'Orçamento-base'!C30</f>
        <v>3.6</v>
      </c>
      <c r="D31" s="341" t="str">
        <f>'Orçamento-base'!G30</f>
        <v>CONCRETO BETUMINOSO USINADO A QUENTE (CBUQ) PARA PAVIMENTACAO ASFALTICA, PADRAO DNIT, FAIXA C, COM CAP 50/70 - AQUISICAO POSTO USINA</v>
      </c>
      <c r="E31" s="524">
        <f>'Orçamento-base'!H30</f>
        <v>185.47</v>
      </c>
      <c r="F31" s="525" t="str">
        <f>'Orçamento-base'!I30</f>
        <v>T</v>
      </c>
      <c r="G31" s="342" t="str">
        <f t="shared" si="6"/>
        <v/>
      </c>
      <c r="H31" s="343" t="str">
        <f t="shared" si="7"/>
        <v/>
      </c>
      <c r="I31" s="526">
        <f>'Orçamento-base'!L30</f>
        <v>0.1769</v>
      </c>
      <c r="J31" s="526">
        <f>'Orçamento-base'!M30</f>
        <v>1.1288</v>
      </c>
      <c r="K31" s="527"/>
      <c r="L31" s="528"/>
      <c r="M31" s="528"/>
    </row>
    <row r="32" spans="1:13" s="11" customFormat="1" ht="30" x14ac:dyDescent="0.25">
      <c r="A32" s="523">
        <f>'Orçamento-base'!A31</f>
        <v>1</v>
      </c>
      <c r="B32" s="523">
        <f>'Orçamento-base'!B31</f>
        <v>18</v>
      </c>
      <c r="C32" s="523" t="str">
        <f>'Orçamento-base'!C31</f>
        <v>3.7</v>
      </c>
      <c r="D32" s="341" t="str">
        <f>'Orçamento-base'!G31</f>
        <v>Transporte de mistura betuminosa a quente com caminhão com caçamba térmica de 6 m³ - rodovia pavimentada</v>
      </c>
      <c r="E32" s="524">
        <f>'Orçamento-base'!H31</f>
        <v>4104.58</v>
      </c>
      <c r="F32" s="525" t="str">
        <f>'Orçamento-base'!I31</f>
        <v>tkm</v>
      </c>
      <c r="G32" s="342" t="str">
        <f t="shared" si="6"/>
        <v/>
      </c>
      <c r="H32" s="343" t="str">
        <f t="shared" si="7"/>
        <v/>
      </c>
      <c r="I32" s="526">
        <f>'Orçamento-base'!L31</f>
        <v>0.22070000000000001</v>
      </c>
      <c r="J32" s="526">
        <f>'Orçamento-base'!M31</f>
        <v>1.1288</v>
      </c>
      <c r="K32" s="527"/>
      <c r="L32" s="528"/>
      <c r="M32" s="528"/>
    </row>
    <row r="33" spans="1:13" s="11" customFormat="1" ht="23.25" customHeight="1" x14ac:dyDescent="0.25">
      <c r="A33" s="523">
        <f>'Orçamento-base'!A32</f>
        <v>1</v>
      </c>
      <c r="B33" s="523">
        <f>'Orçamento-base'!B32</f>
        <v>19</v>
      </c>
      <c r="C33" s="523" t="str">
        <f>'Orçamento-base'!C32</f>
        <v>3.8</v>
      </c>
      <c r="D33" s="341" t="str">
        <f>'Orçamento-base'!G32</f>
        <v>EXECUÇÃO DE PINTURA DE LIGAÇÃO COM EMULSÃO ASFÁLTICA RR-2C - M²</v>
      </c>
      <c r="E33" s="524">
        <f>'Orçamento-base'!H32</f>
        <v>2645.58</v>
      </c>
      <c r="F33" s="525" t="str">
        <f>'Orçamento-base'!I32</f>
        <v>m²</v>
      </c>
      <c r="G33" s="342" t="str">
        <f t="shared" si="6"/>
        <v/>
      </c>
      <c r="H33" s="343" t="str">
        <f t="shared" si="7"/>
        <v/>
      </c>
      <c r="I33" s="526">
        <f>'Orçamento-base'!L32</f>
        <v>0.22070000000000001</v>
      </c>
      <c r="J33" s="526">
        <f>'Orçamento-base'!M32</f>
        <v>1.1288</v>
      </c>
      <c r="K33" s="527"/>
      <c r="L33" s="528"/>
      <c r="M33" s="528"/>
    </row>
    <row r="34" spans="1:13" s="11" customFormat="1" ht="37.5" customHeight="1" x14ac:dyDescent="0.25">
      <c r="A34" s="523">
        <f>'Orçamento-base'!A33</f>
        <v>1</v>
      </c>
      <c r="B34" s="523">
        <f>'Orçamento-base'!B33</f>
        <v>20</v>
      </c>
      <c r="C34" s="523" t="str">
        <f>'Orçamento-base'!C33</f>
        <v>3.9</v>
      </c>
      <c r="D34" s="341" t="str">
        <f>'Orçamento-base'!G33</f>
        <v>Transporte de material betuminoso com caminhão tanque distribuidor - rodovia pavimentada</v>
      </c>
      <c r="E34" s="524">
        <f>'Orçamento-base'!H33</f>
        <v>62.73</v>
      </c>
      <c r="F34" s="525" t="str">
        <f>'Orçamento-base'!I33</f>
        <v>tkm</v>
      </c>
      <c r="G34" s="342" t="str">
        <f t="shared" si="6"/>
        <v/>
      </c>
      <c r="H34" s="343" t="str">
        <f t="shared" si="7"/>
        <v/>
      </c>
      <c r="I34" s="526">
        <f>'Orçamento-base'!L33</f>
        <v>0.22070000000000001</v>
      </c>
      <c r="J34" s="526">
        <f>'Orçamento-base'!M33</f>
        <v>1.1288</v>
      </c>
      <c r="K34" s="527"/>
      <c r="L34" s="528"/>
      <c r="M34" s="528"/>
    </row>
    <row r="35" spans="1:13" s="11" customFormat="1" ht="30" x14ac:dyDescent="0.25">
      <c r="A35" s="523">
        <f>'Orçamento-base'!A34</f>
        <v>1</v>
      </c>
      <c r="B35" s="523">
        <f>'Orçamento-base'!B34</f>
        <v>21</v>
      </c>
      <c r="C35" s="523" t="str">
        <f>'Orçamento-base'!C34</f>
        <v>3.10</v>
      </c>
      <c r="D35" s="341" t="str">
        <f>'Orçamento-base'!G34</f>
        <v>EXECUÇÃO DE PAVIMENTO COM APLICAÇÃO DE CONCRETO ASFÁLTICO - EXCLUSIVE FORNECIMENTO DE MATERIAL, CARGA E TRANSPORTE (COMPOSIÇÃO 95995)</v>
      </c>
      <c r="E35" s="524">
        <f>'Orçamento-base'!H34</f>
        <v>79.36</v>
      </c>
      <c r="F35" s="525" t="str">
        <f>'Orçamento-base'!I34</f>
        <v>m³</v>
      </c>
      <c r="G35" s="342" t="str">
        <f t="shared" si="6"/>
        <v/>
      </c>
      <c r="H35" s="343" t="str">
        <f t="shared" si="7"/>
        <v/>
      </c>
      <c r="I35" s="526">
        <f>'Orçamento-base'!L34</f>
        <v>0.22070000000000001</v>
      </c>
      <c r="J35" s="526">
        <f>'Orçamento-base'!M34</f>
        <v>1.1288</v>
      </c>
      <c r="K35" s="527"/>
      <c r="L35" s="528"/>
      <c r="M35" s="528"/>
    </row>
    <row r="36" spans="1:13" s="11" customFormat="1" ht="30" x14ac:dyDescent="0.25">
      <c r="A36" s="523">
        <f>'Orçamento-base'!A35</f>
        <v>1</v>
      </c>
      <c r="B36" s="523">
        <f>'Orçamento-base'!B35</f>
        <v>22</v>
      </c>
      <c r="C36" s="523" t="str">
        <f>'Orçamento-base'!C35</f>
        <v>3.11</v>
      </c>
      <c r="D36" s="341" t="str">
        <f>'Orçamento-base'!G35</f>
        <v>CONCRETO BETUMINOSO USINADO A QUENTE (CBUQ) PARA PAVIMENTACAO ASFALTICA, PADRAO DNIT, FAIXA C, COM CAP 50/70 - AQUISICAO POSTO USINA</v>
      </c>
      <c r="E36" s="524">
        <f>'Orçamento-base'!H35</f>
        <v>202.76</v>
      </c>
      <c r="F36" s="525" t="str">
        <f>'Orçamento-base'!I35</f>
        <v>T</v>
      </c>
      <c r="G36" s="342" t="str">
        <f t="shared" si="6"/>
        <v/>
      </c>
      <c r="H36" s="343" t="str">
        <f t="shared" si="7"/>
        <v/>
      </c>
      <c r="I36" s="526">
        <f>'Orçamento-base'!L35</f>
        <v>0.1769</v>
      </c>
      <c r="J36" s="526">
        <f>'Orçamento-base'!M35</f>
        <v>1.1288</v>
      </c>
      <c r="K36" s="527"/>
      <c r="L36" s="528"/>
      <c r="M36" s="528"/>
    </row>
    <row r="37" spans="1:13" s="11" customFormat="1" ht="30" x14ac:dyDescent="0.25">
      <c r="A37" s="523">
        <f>'Orçamento-base'!A36</f>
        <v>1</v>
      </c>
      <c r="B37" s="523">
        <f>'Orçamento-base'!B36</f>
        <v>23</v>
      </c>
      <c r="C37" s="523" t="str">
        <f>'Orçamento-base'!C36</f>
        <v>3.12</v>
      </c>
      <c r="D37" s="341" t="str">
        <f>'Orçamento-base'!G36</f>
        <v>Transporte de mistura betuminosa a quente com caminhão com caçamba térmica de 6 m³ - rodovia pavimentada</v>
      </c>
      <c r="E37" s="524">
        <f>'Orçamento-base'!H36</f>
        <v>4487.25</v>
      </c>
      <c r="F37" s="525" t="str">
        <f>'Orçamento-base'!I36</f>
        <v>tkm</v>
      </c>
      <c r="G37" s="342" t="str">
        <f t="shared" si="6"/>
        <v/>
      </c>
      <c r="H37" s="343" t="str">
        <f t="shared" si="7"/>
        <v/>
      </c>
      <c r="I37" s="526">
        <f>'Orçamento-base'!L36</f>
        <v>0.22070000000000001</v>
      </c>
      <c r="J37" s="526">
        <f>'Orçamento-base'!M36</f>
        <v>1.1288</v>
      </c>
      <c r="K37" s="527"/>
      <c r="L37" s="528"/>
      <c r="M37" s="528"/>
    </row>
    <row r="38" spans="1:13" x14ac:dyDescent="0.25">
      <c r="A38" s="690" t="str">
        <f>'Orçamento-base'!A37</f>
        <v>4. SINALIZAÇÃO VIÁRIA</v>
      </c>
      <c r="B38" s="691"/>
      <c r="C38" s="691"/>
      <c r="D38" s="691"/>
      <c r="E38" s="691"/>
      <c r="F38" s="691"/>
      <c r="G38" s="691"/>
      <c r="H38" s="691"/>
      <c r="I38" s="691"/>
      <c r="J38" s="691"/>
      <c r="K38" s="691"/>
      <c r="L38" s="691"/>
      <c r="M38" s="692"/>
    </row>
    <row r="39" spans="1:13" s="11" customFormat="1" ht="19.5" customHeight="1" x14ac:dyDescent="0.25">
      <c r="A39" s="523">
        <f>'Orçamento-base'!A38</f>
        <v>1</v>
      </c>
      <c r="B39" s="523">
        <f>'Orçamento-base'!B38</f>
        <v>24</v>
      </c>
      <c r="C39" s="523" t="str">
        <f>'Orçamento-base'!C38</f>
        <v>4.1</v>
      </c>
      <c r="D39" s="341" t="str">
        <f>'Orçamento-base'!G38</f>
        <v>Limpeza de superfície asfáltica com soprador de ar</v>
      </c>
      <c r="E39" s="524">
        <f>'Orçamento-base'!H38</f>
        <v>296.32</v>
      </c>
      <c r="F39" s="525" t="str">
        <f>'Orçamento-base'!I38</f>
        <v>m²</v>
      </c>
      <c r="G39" s="342" t="str">
        <f t="shared" ref="G39" si="8">IFERROR(IF(L39+M39&lt;&gt;0,ROUND(ROUND(L39,4)+ROUND(M39,4),4),""),"")</f>
        <v/>
      </c>
      <c r="H39" s="343" t="str">
        <f t="shared" ref="H39" si="9">IFERROR(IF(E39*G39&lt;&gt;0,ROUND(ROUND(E39,4)*ROUND(G39,4),2),""),"")</f>
        <v/>
      </c>
      <c r="I39" s="526">
        <f>'Orçamento-base'!L38</f>
        <v>0.22070000000000001</v>
      </c>
      <c r="J39" s="526">
        <f>'Orçamento-base'!M38</f>
        <v>1.1288</v>
      </c>
      <c r="K39" s="527"/>
      <c r="L39" s="528"/>
      <c r="M39" s="528"/>
    </row>
    <row r="40" spans="1:13" s="11" customFormat="1" ht="45" x14ac:dyDescent="0.25">
      <c r="A40" s="523">
        <f>'Orçamento-base'!A39</f>
        <v>1</v>
      </c>
      <c r="B40" s="523">
        <f>'Orçamento-base'!B39</f>
        <v>25</v>
      </c>
      <c r="C40" s="523" t="str">
        <f>'Orçamento-base'!C39</f>
        <v>4.2</v>
      </c>
      <c r="D40" s="341" t="str">
        <f>'Orçamento-base'!G39</f>
        <v>PINTURA DE EIXO VIÁRIO SOBRE ASFALTO COM TINTA RETRORREFLETIVA A BASE DE RESINA ACRÍLICA COM MICROESFERAS DE VIDRO, APLICAÇÃO MECÂNICA COM DEMARCADORA AUTOPROPELIDA. AF_05/2021</v>
      </c>
      <c r="E40" s="524">
        <f>'Orçamento-base'!H39</f>
        <v>340.73</v>
      </c>
      <c r="F40" s="525" t="str">
        <f>'Orçamento-base'!I39</f>
        <v>m</v>
      </c>
      <c r="G40" s="342" t="str">
        <f t="shared" ref="G40:G48" si="10">IFERROR(IF(L40+M40&lt;&gt;0,ROUND(ROUND(L40,4)+ROUND(M40,4),4),""),"")</f>
        <v/>
      </c>
      <c r="H40" s="343" t="str">
        <f t="shared" ref="H40:H48" si="11">IFERROR(IF(E40*G40&lt;&gt;0,ROUND(ROUND(E40,4)*ROUND(G40,4),2),""),"")</f>
        <v/>
      </c>
      <c r="I40" s="526">
        <f>'Orçamento-base'!L39</f>
        <v>0.22070000000000001</v>
      </c>
      <c r="J40" s="526">
        <f>'Orçamento-base'!M39</f>
        <v>1.1288</v>
      </c>
      <c r="K40" s="527"/>
      <c r="L40" s="528"/>
      <c r="M40" s="528"/>
    </row>
    <row r="41" spans="1:13" s="11" customFormat="1" ht="45" x14ac:dyDescent="0.25">
      <c r="A41" s="523">
        <f>'Orçamento-base'!A40</f>
        <v>1</v>
      </c>
      <c r="B41" s="523">
        <f>'Orçamento-base'!B40</f>
        <v>26</v>
      </c>
      <c r="C41" s="523" t="str">
        <f>'Orçamento-base'!C40</f>
        <v>4.3</v>
      </c>
      <c r="D41" s="341" t="str">
        <f>'Orçamento-base'!G40</f>
        <v>PINTURA DE FAIXA DE PEDESTRE, RETENÇÃO, TEXTOS E SÍMBOLOS COM TINTA RETRORREFLETIVA A BASE DE RESINA ACRÍLICA COM MICROESFERAS DE VIDRO, E = 30 CM, APLICAÇÃO MANUAL. AF_05/2021</v>
      </c>
      <c r="E41" s="524">
        <f>'Orçamento-base'!H40</f>
        <v>71.8</v>
      </c>
      <c r="F41" s="525" t="str">
        <f>'Orçamento-base'!I40</f>
        <v>m²</v>
      </c>
      <c r="G41" s="342" t="str">
        <f t="shared" si="10"/>
        <v/>
      </c>
      <c r="H41" s="343" t="str">
        <f t="shared" si="11"/>
        <v/>
      </c>
      <c r="I41" s="526">
        <f>'Orçamento-base'!L40</f>
        <v>0.22070000000000001</v>
      </c>
      <c r="J41" s="526">
        <f>'Orçamento-base'!M40</f>
        <v>1.1288</v>
      </c>
      <c r="K41" s="527"/>
      <c r="L41" s="528"/>
      <c r="M41" s="528"/>
    </row>
    <row r="42" spans="1:13" s="11" customFormat="1" x14ac:dyDescent="0.25">
      <c r="A42" s="523">
        <f>'Orçamento-base'!A41</f>
        <v>1</v>
      </c>
      <c r="B42" s="523">
        <f>'Orçamento-base'!B41</f>
        <v>27</v>
      </c>
      <c r="C42" s="523" t="str">
        <f>'Orçamento-base'!C41</f>
        <v>4.4</v>
      </c>
      <c r="D42" s="341" t="str">
        <f>'Orçamento-base'!G41</f>
        <v>PINTURA DE MEIO-FIO COM TINTA BRANCA A BASE DE CAL (CAIAÇÃO). AF_05/2021</v>
      </c>
      <c r="E42" s="524">
        <f>'Orçamento-base'!H41</f>
        <v>698</v>
      </c>
      <c r="F42" s="525" t="str">
        <f>'Orçamento-base'!I41</f>
        <v>m</v>
      </c>
      <c r="G42" s="342" t="str">
        <f t="shared" si="10"/>
        <v/>
      </c>
      <c r="H42" s="343" t="str">
        <f t="shared" si="11"/>
        <v/>
      </c>
      <c r="I42" s="526">
        <f>'Orçamento-base'!L41</f>
        <v>0.22070000000000001</v>
      </c>
      <c r="J42" s="526">
        <f>'Orçamento-base'!M41</f>
        <v>1.1288</v>
      </c>
      <c r="K42" s="527"/>
      <c r="L42" s="528"/>
      <c r="M42" s="528"/>
    </row>
    <row r="43" spans="1:13" s="11" customFormat="1" x14ac:dyDescent="0.25">
      <c r="A43" s="523">
        <f>'Orçamento-base'!A42</f>
        <v>1</v>
      </c>
      <c r="B43" s="523">
        <f>'Orçamento-base'!B42</f>
        <v>28</v>
      </c>
      <c r="C43" s="523" t="str">
        <f>'Orçamento-base'!C42</f>
        <v>4.5</v>
      </c>
      <c r="D43" s="341" t="str">
        <f>'Orçamento-base'!G42</f>
        <v>PINTURA DE MEIO-FIO COM TINTA AMARELA A BASE DE CAL (CAIAÇÃO). AF_05/2021</v>
      </c>
      <c r="E43" s="524">
        <f>'Orçamento-base'!H42</f>
        <v>64</v>
      </c>
      <c r="F43" s="525" t="str">
        <f>'Orçamento-base'!I42</f>
        <v>m</v>
      </c>
      <c r="G43" s="342" t="str">
        <f t="shared" si="10"/>
        <v/>
      </c>
      <c r="H43" s="343" t="str">
        <f t="shared" si="11"/>
        <v/>
      </c>
      <c r="I43" s="526">
        <f>'Orçamento-base'!L42</f>
        <v>0.22070000000000001</v>
      </c>
      <c r="J43" s="526">
        <f>'Orçamento-base'!M42</f>
        <v>1.1288</v>
      </c>
      <c r="K43" s="527"/>
      <c r="L43" s="528"/>
      <c r="M43" s="528"/>
    </row>
    <row r="44" spans="1:13" s="11" customFormat="1" ht="30" x14ac:dyDescent="0.25">
      <c r="A44" s="523">
        <f>'Orçamento-base'!A43</f>
        <v>1</v>
      </c>
      <c r="B44" s="523">
        <f>'Orçamento-base'!B43</f>
        <v>29</v>
      </c>
      <c r="C44" s="523" t="str">
        <f>'Orçamento-base'!C43</f>
        <v>4.6</v>
      </c>
      <c r="D44" s="341" t="str">
        <f>'Orçamento-base'!G43</f>
        <v>Placa de regulamentação em aço "PARE", R1 lado 0,248 m - película retrorrefletiva tipo I + SI - fornecimento e implantação</v>
      </c>
      <c r="E44" s="524">
        <f>'Orçamento-base'!H43</f>
        <v>1</v>
      </c>
      <c r="F44" s="525" t="str">
        <f>'Orçamento-base'!I43</f>
        <v>un</v>
      </c>
      <c r="G44" s="342" t="str">
        <f t="shared" si="10"/>
        <v/>
      </c>
      <c r="H44" s="343" t="str">
        <f t="shared" si="11"/>
        <v/>
      </c>
      <c r="I44" s="526">
        <f>'Orçamento-base'!L43</f>
        <v>0.22070000000000001</v>
      </c>
      <c r="J44" s="526">
        <f>'Orçamento-base'!M43</f>
        <v>1.1288</v>
      </c>
      <c r="K44" s="527"/>
      <c r="L44" s="528"/>
      <c r="M44" s="528"/>
    </row>
    <row r="45" spans="1:13" s="11" customFormat="1" ht="30" x14ac:dyDescent="0.25">
      <c r="A45" s="523">
        <f>'Orçamento-base'!A44</f>
        <v>1</v>
      </c>
      <c r="B45" s="523">
        <f>'Orçamento-base'!B44</f>
        <v>30</v>
      </c>
      <c r="C45" s="523" t="str">
        <f>'Orçamento-base'!C44</f>
        <v>4.7</v>
      </c>
      <c r="D45" s="341" t="str">
        <f>'Orçamento-base'!G44</f>
        <v>PLACA DE ADVERTÊNCIA EM AÇO, LADO DE 0,50m "PASSAGEM SINALIZADA DE PEDESTRES" A-32b</v>
      </c>
      <c r="E45" s="524">
        <f>'Orçamento-base'!H44</f>
        <v>3</v>
      </c>
      <c r="F45" s="525" t="str">
        <f>'Orçamento-base'!I44</f>
        <v>un</v>
      </c>
      <c r="G45" s="342" t="str">
        <f t="shared" si="10"/>
        <v/>
      </c>
      <c r="H45" s="343" t="str">
        <f t="shared" si="11"/>
        <v/>
      </c>
      <c r="I45" s="526">
        <f>'Orçamento-base'!L44</f>
        <v>0.22070000000000001</v>
      </c>
      <c r="J45" s="526">
        <f>'Orçamento-base'!M44</f>
        <v>1.1288</v>
      </c>
      <c r="K45" s="527"/>
      <c r="L45" s="528"/>
      <c r="M45" s="528"/>
    </row>
    <row r="46" spans="1:13" s="11" customFormat="1" ht="30" x14ac:dyDescent="0.25">
      <c r="A46" s="523">
        <f>'Orçamento-base'!A45</f>
        <v>1</v>
      </c>
      <c r="B46" s="523">
        <f>'Orçamento-base'!B45</f>
        <v>31</v>
      </c>
      <c r="C46" s="523" t="str">
        <f>'Orçamento-base'!C45</f>
        <v>4.8</v>
      </c>
      <c r="D46" s="341" t="str">
        <f>'Orçamento-base'!G45</f>
        <v>PLACA DE REGULAMENTAÇÃO EM AÇO COM DIÂMETRO DE 50cm, "VELOCIDADE MÁXIMA PERMITIDA" R-19</v>
      </c>
      <c r="E46" s="524">
        <f>'Orçamento-base'!H45</f>
        <v>2</v>
      </c>
      <c r="F46" s="525" t="str">
        <f>'Orçamento-base'!I45</f>
        <v>un</v>
      </c>
      <c r="G46" s="342" t="str">
        <f t="shared" si="10"/>
        <v/>
      </c>
      <c r="H46" s="343" t="str">
        <f t="shared" si="11"/>
        <v/>
      </c>
      <c r="I46" s="526">
        <f>'Orçamento-base'!L45</f>
        <v>0.22070000000000001</v>
      </c>
      <c r="J46" s="526">
        <f>'Orçamento-base'!M45</f>
        <v>1.1288</v>
      </c>
      <c r="K46" s="527"/>
      <c r="L46" s="528"/>
      <c r="M46" s="528"/>
    </row>
    <row r="47" spans="1:13" s="11" customFormat="1" ht="30" x14ac:dyDescent="0.25">
      <c r="A47" s="523">
        <f>'Orçamento-base'!A46</f>
        <v>1</v>
      </c>
      <c r="B47" s="523">
        <f>'Orçamento-base'!B46</f>
        <v>32</v>
      </c>
      <c r="C47" s="523" t="str">
        <f>'Orçamento-base'!C46</f>
        <v>4.9</v>
      </c>
      <c r="D47" s="341" t="str">
        <f>'Orçamento-base'!G46</f>
        <v>Suporte metálico galvanizado para placa de advertência ou regulamentação - lado ou diâmetro de 0,60 m - fornecimento e implantação</v>
      </c>
      <c r="E47" s="524">
        <f>'Orçamento-base'!H46</f>
        <v>6</v>
      </c>
      <c r="F47" s="525" t="str">
        <f>'Orçamento-base'!I46</f>
        <v>un</v>
      </c>
      <c r="G47" s="342" t="str">
        <f t="shared" si="10"/>
        <v/>
      </c>
      <c r="H47" s="343" t="str">
        <f t="shared" si="11"/>
        <v/>
      </c>
      <c r="I47" s="526">
        <f>'Orçamento-base'!L46</f>
        <v>0.22070000000000001</v>
      </c>
      <c r="J47" s="526">
        <f>'Orçamento-base'!M46</f>
        <v>1.1288</v>
      </c>
      <c r="K47" s="527"/>
      <c r="L47" s="528"/>
      <c r="M47" s="528"/>
    </row>
    <row r="48" spans="1:13" s="11" customFormat="1" ht="30" x14ac:dyDescent="0.25">
      <c r="A48" s="523">
        <f>'Orçamento-base'!A47</f>
        <v>1</v>
      </c>
      <c r="B48" s="523">
        <f>'Orçamento-base'!B47</f>
        <v>33</v>
      </c>
      <c r="C48" s="523" t="str">
        <f>'Orçamento-base'!C47</f>
        <v>4.10</v>
      </c>
      <c r="D48" s="341" t="str">
        <f>'Orçamento-base'!G47</f>
        <v>FORNECIMENTO E INSTALAÇÃO DE PLACA DE SINALIZAÇÃO DE IDENTIFICAÇÃO DE RUAS E  SUPORTE METÁLICO, COM H= DE 2,5 M E DIÂMETRO DE 2''</v>
      </c>
      <c r="E48" s="524">
        <f>'Orçamento-base'!H47</f>
        <v>2</v>
      </c>
      <c r="F48" s="525" t="str">
        <f>'Orçamento-base'!I47</f>
        <v>un</v>
      </c>
      <c r="G48" s="342" t="str">
        <f t="shared" si="10"/>
        <v/>
      </c>
      <c r="H48" s="343" t="str">
        <f t="shared" si="11"/>
        <v/>
      </c>
      <c r="I48" s="526">
        <f>'Orçamento-base'!L47</f>
        <v>0.22070000000000001</v>
      </c>
      <c r="J48" s="526">
        <f>'Orçamento-base'!M47</f>
        <v>1.1288</v>
      </c>
      <c r="K48" s="527"/>
      <c r="L48" s="528"/>
      <c r="M48" s="528"/>
    </row>
  </sheetData>
  <mergeCells count="16">
    <mergeCell ref="A1:H1"/>
    <mergeCell ref="C2:D2"/>
    <mergeCell ref="A3:B3"/>
    <mergeCell ref="C3:H3"/>
    <mergeCell ref="C4:F4"/>
    <mergeCell ref="A19:M19"/>
    <mergeCell ref="A25:M25"/>
    <mergeCell ref="A38:M38"/>
    <mergeCell ref="E10:M10"/>
    <mergeCell ref="C5:D5"/>
    <mergeCell ref="C6:D6"/>
    <mergeCell ref="A10:A11"/>
    <mergeCell ref="B10:B11"/>
    <mergeCell ref="C10:C11"/>
    <mergeCell ref="D10:D11"/>
    <mergeCell ref="A12:M12"/>
  </mergeCells>
  <pageMargins left="0.511811024" right="0.511811024" top="0.78740157499999996" bottom="0.78740157499999996" header="0.31496062000000002" footer="0.31496062000000002"/>
  <legacy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E3484"/>
  <sheetViews>
    <sheetView topLeftCell="A2873" zoomScale="115" zoomScaleNormal="115" workbookViewId="0">
      <selection activeCell="D3252" sqref="D3252"/>
    </sheetView>
  </sheetViews>
  <sheetFormatPr defaultRowHeight="15" x14ac:dyDescent="0.25"/>
  <cols>
    <col min="1" max="1" width="27" bestFit="1" customWidth="1"/>
    <col min="2" max="2" width="12.140625" customWidth="1"/>
    <col min="3" max="3" width="71.140625" bestFit="1" customWidth="1"/>
    <col min="4" max="4" width="11.5703125" customWidth="1"/>
    <col min="5" max="5" width="59" customWidth="1"/>
    <col min="6" max="16384" width="9.140625" style="31"/>
  </cols>
  <sheetData>
    <row r="1" spans="1:5" s="32" customFormat="1" ht="24.75" thickBot="1" x14ac:dyDescent="0.25">
      <c r="A1" s="39" t="s">
        <v>169</v>
      </c>
      <c r="B1" s="39" t="s">
        <v>3776</v>
      </c>
      <c r="C1" s="39" t="s">
        <v>176</v>
      </c>
      <c r="D1" s="39" t="s">
        <v>3784</v>
      </c>
      <c r="E1" s="39" t="s">
        <v>177</v>
      </c>
    </row>
    <row r="2" spans="1:5" ht="15.75" hidden="1" thickBot="1" x14ac:dyDescent="0.3">
      <c r="A2" s="34" t="s">
        <v>3678</v>
      </c>
      <c r="B2" s="40">
        <v>736</v>
      </c>
      <c r="C2" s="34" t="s">
        <v>3775</v>
      </c>
      <c r="D2" s="40">
        <v>460</v>
      </c>
      <c r="E2" s="34" t="s">
        <v>1288</v>
      </c>
    </row>
    <row r="3" spans="1:5" ht="15.75" hidden="1" thickBot="1" x14ac:dyDescent="0.3">
      <c r="A3" s="34" t="s">
        <v>3678</v>
      </c>
      <c r="B3" s="40">
        <v>736</v>
      </c>
      <c r="C3" s="34" t="s">
        <v>3775</v>
      </c>
      <c r="D3" s="40">
        <v>640</v>
      </c>
      <c r="E3" s="34" t="s">
        <v>1289</v>
      </c>
    </row>
    <row r="4" spans="1:5" ht="15.75" hidden="1" thickBot="1" x14ac:dyDescent="0.3">
      <c r="A4" s="34" t="s">
        <v>3678</v>
      </c>
      <c r="B4" s="40">
        <v>736</v>
      </c>
      <c r="C4" s="34" t="s">
        <v>3775</v>
      </c>
      <c r="D4" s="40">
        <v>641</v>
      </c>
      <c r="E4" s="34" t="s">
        <v>1290</v>
      </c>
    </row>
    <row r="5" spans="1:5" ht="15.75" hidden="1" thickBot="1" x14ac:dyDescent="0.3">
      <c r="A5" s="34" t="s">
        <v>3678</v>
      </c>
      <c r="B5" s="40">
        <v>736</v>
      </c>
      <c r="C5" s="34" t="s">
        <v>3775</v>
      </c>
      <c r="D5" s="40">
        <v>643</v>
      </c>
      <c r="E5" s="34" t="s">
        <v>1292</v>
      </c>
    </row>
    <row r="6" spans="1:5" ht="15.75" hidden="1" thickBot="1" x14ac:dyDescent="0.3">
      <c r="A6" s="34" t="s">
        <v>3678</v>
      </c>
      <c r="B6" s="40">
        <v>736</v>
      </c>
      <c r="C6" s="34" t="s">
        <v>3775</v>
      </c>
      <c r="D6" s="40">
        <v>642</v>
      </c>
      <c r="E6" s="34" t="s">
        <v>1291</v>
      </c>
    </row>
    <row r="7" spans="1:5" ht="15.75" hidden="1" thickBot="1" x14ac:dyDescent="0.3">
      <c r="A7" s="34" t="s">
        <v>3678</v>
      </c>
      <c r="B7" s="40">
        <v>965</v>
      </c>
      <c r="C7" s="34" t="s">
        <v>20</v>
      </c>
      <c r="D7" s="40">
        <v>1</v>
      </c>
      <c r="E7" s="34" t="s">
        <v>1832</v>
      </c>
    </row>
    <row r="8" spans="1:5" ht="15.75" hidden="1" thickBot="1" x14ac:dyDescent="0.3">
      <c r="A8" s="34" t="s">
        <v>3678</v>
      </c>
      <c r="B8" s="40">
        <v>965</v>
      </c>
      <c r="C8" s="34" t="s">
        <v>20</v>
      </c>
      <c r="D8" s="40">
        <v>89</v>
      </c>
      <c r="E8" s="34" t="s">
        <v>1833</v>
      </c>
    </row>
    <row r="9" spans="1:5" ht="15.75" hidden="1" thickBot="1" x14ac:dyDescent="0.3">
      <c r="A9" s="34" t="s">
        <v>3678</v>
      </c>
      <c r="B9" s="40">
        <v>788</v>
      </c>
      <c r="C9" s="34" t="s">
        <v>21</v>
      </c>
      <c r="D9" s="40">
        <v>700</v>
      </c>
      <c r="E9" s="34" t="s">
        <v>1360</v>
      </c>
    </row>
    <row r="10" spans="1:5" ht="15.75" hidden="1" thickBot="1" x14ac:dyDescent="0.3">
      <c r="A10" s="34" t="s">
        <v>3678</v>
      </c>
      <c r="B10" s="40">
        <v>788</v>
      </c>
      <c r="C10" s="34" t="s">
        <v>21</v>
      </c>
      <c r="D10" s="40">
        <v>133</v>
      </c>
      <c r="E10" s="34" t="s">
        <v>1356</v>
      </c>
    </row>
    <row r="11" spans="1:5" ht="15.75" hidden="1" thickBot="1" x14ac:dyDescent="0.3">
      <c r="A11" s="34" t="s">
        <v>3678</v>
      </c>
      <c r="B11" s="40">
        <v>788</v>
      </c>
      <c r="C11" s="34" t="s">
        <v>21</v>
      </c>
      <c r="D11" s="40">
        <v>456</v>
      </c>
      <c r="E11" s="34" t="s">
        <v>1357</v>
      </c>
    </row>
    <row r="12" spans="1:5" ht="15.75" hidden="1" thickBot="1" x14ac:dyDescent="0.3">
      <c r="A12" s="34" t="s">
        <v>3678</v>
      </c>
      <c r="B12" s="40">
        <v>788</v>
      </c>
      <c r="C12" s="34" t="s">
        <v>21</v>
      </c>
      <c r="D12" s="40">
        <v>500</v>
      </c>
      <c r="E12" s="34" t="s">
        <v>1358</v>
      </c>
    </row>
    <row r="13" spans="1:5" ht="15.75" hidden="1" thickBot="1" x14ac:dyDescent="0.3">
      <c r="A13" s="34" t="s">
        <v>3678</v>
      </c>
      <c r="B13" s="40">
        <v>788</v>
      </c>
      <c r="C13" s="34" t="s">
        <v>21</v>
      </c>
      <c r="D13" s="40">
        <v>676</v>
      </c>
      <c r="E13" s="34" t="s">
        <v>1359</v>
      </c>
    </row>
    <row r="14" spans="1:5" ht="15.75" hidden="1" thickBot="1" x14ac:dyDescent="0.3">
      <c r="A14" s="34" t="s">
        <v>3678</v>
      </c>
      <c r="B14" s="40">
        <v>775</v>
      </c>
      <c r="C14" s="34" t="s">
        <v>22</v>
      </c>
      <c r="D14" s="40">
        <v>95</v>
      </c>
      <c r="E14" s="34" t="s">
        <v>1347</v>
      </c>
    </row>
    <row r="15" spans="1:5" ht="15.75" hidden="1" thickBot="1" x14ac:dyDescent="0.3">
      <c r="A15" s="34" t="s">
        <v>3678</v>
      </c>
      <c r="B15" s="40">
        <v>775</v>
      </c>
      <c r="C15" s="34" t="s">
        <v>22</v>
      </c>
      <c r="D15" s="40">
        <v>225</v>
      </c>
      <c r="E15" s="34" t="s">
        <v>1348</v>
      </c>
    </row>
    <row r="16" spans="1:5" ht="15.75" hidden="1" thickBot="1" x14ac:dyDescent="0.3">
      <c r="A16" s="34" t="s">
        <v>3678</v>
      </c>
      <c r="B16" s="40">
        <v>775</v>
      </c>
      <c r="C16" s="34" t="s">
        <v>22</v>
      </c>
      <c r="D16" s="40">
        <v>226</v>
      </c>
      <c r="E16" s="34" t="s">
        <v>1349</v>
      </c>
    </row>
    <row r="17" spans="1:5" ht="15.75" hidden="1" thickBot="1" x14ac:dyDescent="0.3">
      <c r="A17" s="34" t="s">
        <v>3678</v>
      </c>
      <c r="B17" s="40">
        <v>775</v>
      </c>
      <c r="C17" s="34" t="s">
        <v>22</v>
      </c>
      <c r="D17" s="40">
        <v>460</v>
      </c>
      <c r="E17" s="34" t="s">
        <v>1350</v>
      </c>
    </row>
    <row r="18" spans="1:5" ht="15.75" hidden="1" thickBot="1" x14ac:dyDescent="0.3">
      <c r="A18" s="34" t="s">
        <v>3678</v>
      </c>
      <c r="B18" s="40">
        <v>775</v>
      </c>
      <c r="C18" s="34" t="s">
        <v>22</v>
      </c>
      <c r="D18" s="40">
        <v>641</v>
      </c>
      <c r="E18" s="34" t="s">
        <v>1292</v>
      </c>
    </row>
    <row r="19" spans="1:5" ht="15.75" hidden="1" thickBot="1" x14ac:dyDescent="0.3">
      <c r="A19" s="34" t="s">
        <v>3678</v>
      </c>
      <c r="B19" s="40">
        <v>775</v>
      </c>
      <c r="C19" s="34" t="s">
        <v>22</v>
      </c>
      <c r="D19" s="40">
        <v>640</v>
      </c>
      <c r="E19" s="34" t="s">
        <v>1291</v>
      </c>
    </row>
    <row r="20" spans="1:5" ht="15.75" hidden="1" thickBot="1" x14ac:dyDescent="0.3">
      <c r="A20" s="34" t="s">
        <v>3678</v>
      </c>
      <c r="B20" s="40">
        <v>775</v>
      </c>
      <c r="C20" s="34" t="s">
        <v>22</v>
      </c>
      <c r="D20" s="40">
        <v>632</v>
      </c>
      <c r="E20" s="34" t="s">
        <v>1351</v>
      </c>
    </row>
    <row r="21" spans="1:5" ht="15.75" hidden="1" thickBot="1" x14ac:dyDescent="0.3">
      <c r="A21" s="34" t="s">
        <v>3678</v>
      </c>
      <c r="B21" s="40">
        <v>773</v>
      </c>
      <c r="C21" s="34" t="s">
        <v>23</v>
      </c>
      <c r="D21" s="40">
        <v>90</v>
      </c>
      <c r="E21" s="34" t="s">
        <v>1338</v>
      </c>
    </row>
    <row r="22" spans="1:5" ht="15.75" hidden="1" thickBot="1" x14ac:dyDescent="0.3">
      <c r="A22" s="34" t="s">
        <v>3678</v>
      </c>
      <c r="B22" s="40">
        <v>773</v>
      </c>
      <c r="C22" s="34" t="s">
        <v>23</v>
      </c>
      <c r="D22" s="40">
        <v>89</v>
      </c>
      <c r="E22" s="34" t="s">
        <v>1337</v>
      </c>
    </row>
    <row r="23" spans="1:5" ht="15.75" hidden="1" thickBot="1" x14ac:dyDescent="0.3">
      <c r="A23" s="34" t="s">
        <v>3678</v>
      </c>
      <c r="B23" s="40">
        <v>773</v>
      </c>
      <c r="C23" s="34" t="s">
        <v>23</v>
      </c>
      <c r="D23" s="40">
        <v>91</v>
      </c>
      <c r="E23" s="34" t="s">
        <v>1339</v>
      </c>
    </row>
    <row r="24" spans="1:5" ht="15.75" hidden="1" thickBot="1" x14ac:dyDescent="0.3">
      <c r="A24" s="34" t="s">
        <v>3678</v>
      </c>
      <c r="B24" s="40">
        <v>773</v>
      </c>
      <c r="C24" s="34" t="s">
        <v>23</v>
      </c>
      <c r="D24" s="40">
        <v>92</v>
      </c>
      <c r="E24" s="34" t="s">
        <v>1340</v>
      </c>
    </row>
    <row r="25" spans="1:5" ht="15.75" hidden="1" thickBot="1" x14ac:dyDescent="0.3">
      <c r="A25" s="34" t="s">
        <v>3678</v>
      </c>
      <c r="B25" s="40">
        <v>773</v>
      </c>
      <c r="C25" s="34" t="s">
        <v>23</v>
      </c>
      <c r="D25" s="40">
        <v>456</v>
      </c>
      <c r="E25" s="34" t="s">
        <v>1341</v>
      </c>
    </row>
    <row r="26" spans="1:5" ht="15.75" hidden="1" thickBot="1" x14ac:dyDescent="0.3">
      <c r="A26" s="34" t="s">
        <v>3678</v>
      </c>
      <c r="B26" s="40">
        <v>773</v>
      </c>
      <c r="C26" s="34" t="s">
        <v>23</v>
      </c>
      <c r="D26" s="40">
        <v>635</v>
      </c>
      <c r="E26" s="34" t="s">
        <v>1344</v>
      </c>
    </row>
    <row r="27" spans="1:5" ht="15.75" hidden="1" thickBot="1" x14ac:dyDescent="0.3">
      <c r="A27" s="34" t="s">
        <v>3678</v>
      </c>
      <c r="B27" s="40">
        <v>773</v>
      </c>
      <c r="C27" s="34" t="s">
        <v>23</v>
      </c>
      <c r="D27" s="40">
        <v>632</v>
      </c>
      <c r="E27" s="34" t="s">
        <v>1342</v>
      </c>
    </row>
    <row r="28" spans="1:5" ht="15.75" hidden="1" thickBot="1" x14ac:dyDescent="0.3">
      <c r="A28" s="34" t="s">
        <v>3678</v>
      </c>
      <c r="B28" s="40">
        <v>773</v>
      </c>
      <c r="C28" s="34" t="s">
        <v>23</v>
      </c>
      <c r="D28" s="40">
        <v>633</v>
      </c>
      <c r="E28" s="34" t="s">
        <v>1343</v>
      </c>
    </row>
    <row r="29" spans="1:5" ht="15.75" hidden="1" thickBot="1" x14ac:dyDescent="0.3">
      <c r="A29" s="34" t="s">
        <v>3678</v>
      </c>
      <c r="B29" s="40">
        <v>773</v>
      </c>
      <c r="C29" s="34" t="s">
        <v>23</v>
      </c>
      <c r="D29" s="40">
        <v>735</v>
      </c>
      <c r="E29" s="34" t="s">
        <v>1345</v>
      </c>
    </row>
    <row r="30" spans="1:5" ht="15.75" hidden="1" thickBot="1" x14ac:dyDescent="0.3">
      <c r="A30" s="34" t="s">
        <v>3678</v>
      </c>
      <c r="B30" s="40">
        <v>773</v>
      </c>
      <c r="C30" s="34" t="s">
        <v>23</v>
      </c>
      <c r="D30" s="40">
        <v>779</v>
      </c>
      <c r="E30" s="34" t="s">
        <v>1346</v>
      </c>
    </row>
    <row r="31" spans="1:5" ht="15.75" hidden="1" thickBot="1" x14ac:dyDescent="0.3">
      <c r="A31" s="34" t="s">
        <v>3678</v>
      </c>
      <c r="B31" s="40">
        <v>784</v>
      </c>
      <c r="C31" s="34" t="s">
        <v>24</v>
      </c>
      <c r="D31" s="40">
        <v>221</v>
      </c>
      <c r="E31" s="34" t="s">
        <v>1354</v>
      </c>
    </row>
    <row r="32" spans="1:5" ht="15.75" hidden="1" thickBot="1" x14ac:dyDescent="0.3">
      <c r="A32" s="34" t="s">
        <v>3678</v>
      </c>
      <c r="B32" s="40">
        <v>784</v>
      </c>
      <c r="C32" s="34" t="s">
        <v>24</v>
      </c>
      <c r="D32" s="40">
        <v>309</v>
      </c>
      <c r="E32" s="34" t="s">
        <v>1355</v>
      </c>
    </row>
    <row r="33" spans="1:5" ht="15.75" hidden="1" thickBot="1" x14ac:dyDescent="0.3">
      <c r="A33" s="34" t="s">
        <v>3678</v>
      </c>
      <c r="B33" s="40">
        <v>784</v>
      </c>
      <c r="C33" s="34" t="s">
        <v>24</v>
      </c>
      <c r="D33" s="40">
        <v>632</v>
      </c>
      <c r="E33" s="34" t="s">
        <v>1351</v>
      </c>
    </row>
    <row r="34" spans="1:5" ht="15.75" hidden="1" thickBot="1" x14ac:dyDescent="0.3">
      <c r="A34" s="34" t="s">
        <v>3678</v>
      </c>
      <c r="B34" s="40">
        <v>796</v>
      </c>
      <c r="C34" s="34" t="s">
        <v>25</v>
      </c>
      <c r="D34" s="40">
        <v>45</v>
      </c>
      <c r="E34" s="34" t="s">
        <v>1386</v>
      </c>
    </row>
    <row r="35" spans="1:5" ht="15.75" hidden="1" thickBot="1" x14ac:dyDescent="0.3">
      <c r="A35" s="34" t="s">
        <v>3678</v>
      </c>
      <c r="B35" s="40">
        <v>796</v>
      </c>
      <c r="C35" s="34" t="s">
        <v>25</v>
      </c>
      <c r="D35" s="40">
        <v>89</v>
      </c>
      <c r="E35" s="34" t="s">
        <v>1387</v>
      </c>
    </row>
    <row r="36" spans="1:5" ht="15.75" hidden="1" thickBot="1" x14ac:dyDescent="0.3">
      <c r="A36" s="34" t="s">
        <v>3678</v>
      </c>
      <c r="B36" s="40">
        <v>796</v>
      </c>
      <c r="C36" s="34" t="s">
        <v>25</v>
      </c>
      <c r="D36" s="40">
        <v>133</v>
      </c>
      <c r="E36" s="34" t="s">
        <v>1388</v>
      </c>
    </row>
    <row r="37" spans="1:5" ht="15.75" hidden="1" thickBot="1" x14ac:dyDescent="0.3">
      <c r="A37" s="34" t="s">
        <v>3678</v>
      </c>
      <c r="B37" s="40">
        <v>796</v>
      </c>
      <c r="C37" s="34" t="s">
        <v>25</v>
      </c>
      <c r="D37" s="40">
        <v>632</v>
      </c>
      <c r="E37" s="34" t="s">
        <v>1389</v>
      </c>
    </row>
    <row r="38" spans="1:5" ht="15.75" hidden="1" thickBot="1" x14ac:dyDescent="0.3">
      <c r="A38" s="34" t="s">
        <v>3678</v>
      </c>
      <c r="B38" s="40">
        <v>792</v>
      </c>
      <c r="C38" s="34" t="s">
        <v>26</v>
      </c>
      <c r="D38" s="40">
        <v>1</v>
      </c>
      <c r="E38" s="34" t="s">
        <v>1361</v>
      </c>
    </row>
    <row r="39" spans="1:5" ht="15.75" hidden="1" thickBot="1" x14ac:dyDescent="0.3">
      <c r="A39" s="34" t="s">
        <v>3678</v>
      </c>
      <c r="B39" s="40">
        <v>792</v>
      </c>
      <c r="C39" s="34" t="s">
        <v>26</v>
      </c>
      <c r="D39" s="40">
        <v>4</v>
      </c>
      <c r="E39" s="34" t="s">
        <v>1364</v>
      </c>
    </row>
    <row r="40" spans="1:5" ht="15.75" hidden="1" thickBot="1" x14ac:dyDescent="0.3">
      <c r="A40" s="34" t="s">
        <v>3678</v>
      </c>
      <c r="B40" s="40">
        <v>792</v>
      </c>
      <c r="C40" s="34" t="s">
        <v>26</v>
      </c>
      <c r="D40" s="40">
        <v>3</v>
      </c>
      <c r="E40" s="34" t="s">
        <v>1363</v>
      </c>
    </row>
    <row r="41" spans="1:5" ht="15.75" hidden="1" thickBot="1" x14ac:dyDescent="0.3">
      <c r="A41" s="34" t="s">
        <v>3678</v>
      </c>
      <c r="B41" s="40">
        <v>792</v>
      </c>
      <c r="C41" s="34" t="s">
        <v>26</v>
      </c>
      <c r="D41" s="40">
        <v>2</v>
      </c>
      <c r="E41" s="34" t="s">
        <v>1362</v>
      </c>
    </row>
    <row r="42" spans="1:5" ht="15.75" hidden="1" thickBot="1" x14ac:dyDescent="0.3">
      <c r="A42" s="34" t="s">
        <v>3678</v>
      </c>
      <c r="B42" s="40">
        <v>792</v>
      </c>
      <c r="C42" s="34" t="s">
        <v>26</v>
      </c>
      <c r="D42" s="40">
        <v>5</v>
      </c>
      <c r="E42" s="34" t="s">
        <v>1365</v>
      </c>
    </row>
    <row r="43" spans="1:5" ht="15.75" hidden="1" thickBot="1" x14ac:dyDescent="0.3">
      <c r="A43" s="34" t="s">
        <v>3678</v>
      </c>
      <c r="B43" s="40">
        <v>792</v>
      </c>
      <c r="C43" s="34" t="s">
        <v>26</v>
      </c>
      <c r="D43" s="40">
        <v>6</v>
      </c>
      <c r="E43" s="34" t="s">
        <v>1366</v>
      </c>
    </row>
    <row r="44" spans="1:5" ht="15.75" hidden="1" thickBot="1" x14ac:dyDescent="0.3">
      <c r="A44" s="34" t="s">
        <v>3678</v>
      </c>
      <c r="B44" s="40">
        <v>792</v>
      </c>
      <c r="C44" s="34" t="s">
        <v>26</v>
      </c>
      <c r="D44" s="40">
        <v>89</v>
      </c>
      <c r="E44" s="34" t="s">
        <v>1367</v>
      </c>
    </row>
    <row r="45" spans="1:5" ht="15.75" hidden="1" thickBot="1" x14ac:dyDescent="0.3">
      <c r="A45" s="34" t="s">
        <v>3678</v>
      </c>
      <c r="B45" s="40">
        <v>792</v>
      </c>
      <c r="C45" s="34" t="s">
        <v>26</v>
      </c>
      <c r="D45" s="40">
        <v>94</v>
      </c>
      <c r="E45" s="34" t="s">
        <v>1372</v>
      </c>
    </row>
    <row r="46" spans="1:5" ht="15.75" hidden="1" thickBot="1" x14ac:dyDescent="0.3">
      <c r="A46" s="34" t="s">
        <v>3678</v>
      </c>
      <c r="B46" s="40">
        <v>792</v>
      </c>
      <c r="C46" s="34" t="s">
        <v>26</v>
      </c>
      <c r="D46" s="40">
        <v>90</v>
      </c>
      <c r="E46" s="34" t="s">
        <v>1368</v>
      </c>
    </row>
    <row r="47" spans="1:5" ht="15.75" hidden="1" thickBot="1" x14ac:dyDescent="0.3">
      <c r="A47" s="34" t="s">
        <v>3678</v>
      </c>
      <c r="B47" s="40">
        <v>792</v>
      </c>
      <c r="C47" s="34" t="s">
        <v>26</v>
      </c>
      <c r="D47" s="40">
        <v>91</v>
      </c>
      <c r="E47" s="34" t="s">
        <v>1369</v>
      </c>
    </row>
    <row r="48" spans="1:5" ht="15.75" hidden="1" thickBot="1" x14ac:dyDescent="0.3">
      <c r="A48" s="34" t="s">
        <v>3678</v>
      </c>
      <c r="B48" s="40">
        <v>792</v>
      </c>
      <c r="C48" s="34" t="s">
        <v>26</v>
      </c>
      <c r="D48" s="40">
        <v>92</v>
      </c>
      <c r="E48" s="34" t="s">
        <v>1370</v>
      </c>
    </row>
    <row r="49" spans="1:5" ht="15.75" hidden="1" thickBot="1" x14ac:dyDescent="0.3">
      <c r="A49" s="34" t="s">
        <v>3678</v>
      </c>
      <c r="B49" s="40">
        <v>792</v>
      </c>
      <c r="C49" s="34" t="s">
        <v>26</v>
      </c>
      <c r="D49" s="40">
        <v>93</v>
      </c>
      <c r="E49" s="34" t="s">
        <v>1371</v>
      </c>
    </row>
    <row r="50" spans="1:5" ht="15.75" hidden="1" thickBot="1" x14ac:dyDescent="0.3">
      <c r="A50" s="34" t="s">
        <v>3678</v>
      </c>
      <c r="B50" s="40">
        <v>792</v>
      </c>
      <c r="C50" s="34" t="s">
        <v>26</v>
      </c>
      <c r="D50" s="40">
        <v>133</v>
      </c>
      <c r="E50" s="34" t="s">
        <v>1373</v>
      </c>
    </row>
    <row r="51" spans="1:5" ht="15.75" hidden="1" thickBot="1" x14ac:dyDescent="0.3">
      <c r="A51" s="34" t="s">
        <v>3678</v>
      </c>
      <c r="B51" s="40">
        <v>792</v>
      </c>
      <c r="C51" s="34" t="s">
        <v>26</v>
      </c>
      <c r="D51" s="40">
        <v>221</v>
      </c>
      <c r="E51" s="34" t="s">
        <v>1374</v>
      </c>
    </row>
    <row r="52" spans="1:5" ht="15.75" hidden="1" thickBot="1" x14ac:dyDescent="0.3">
      <c r="A52" s="34" t="s">
        <v>3678</v>
      </c>
      <c r="B52" s="40">
        <v>792</v>
      </c>
      <c r="C52" s="34" t="s">
        <v>26</v>
      </c>
      <c r="D52" s="40">
        <v>222</v>
      </c>
      <c r="E52" s="34" t="s">
        <v>1375</v>
      </c>
    </row>
    <row r="53" spans="1:5" ht="15.75" hidden="1" thickBot="1" x14ac:dyDescent="0.3">
      <c r="A53" s="34" t="s">
        <v>3678</v>
      </c>
      <c r="B53" s="40">
        <v>792</v>
      </c>
      <c r="C53" s="34" t="s">
        <v>26</v>
      </c>
      <c r="D53" s="40">
        <v>223</v>
      </c>
      <c r="E53" s="34" t="s">
        <v>1376</v>
      </c>
    </row>
    <row r="54" spans="1:5" ht="15.75" hidden="1" thickBot="1" x14ac:dyDescent="0.3">
      <c r="A54" s="34" t="s">
        <v>3678</v>
      </c>
      <c r="B54" s="40">
        <v>792</v>
      </c>
      <c r="C54" s="34" t="s">
        <v>26</v>
      </c>
      <c r="D54" s="40">
        <v>265</v>
      </c>
      <c r="E54" s="34" t="s">
        <v>1377</v>
      </c>
    </row>
    <row r="55" spans="1:5" ht="15.75" hidden="1" thickBot="1" x14ac:dyDescent="0.3">
      <c r="A55" s="34" t="s">
        <v>3678</v>
      </c>
      <c r="B55" s="40">
        <v>792</v>
      </c>
      <c r="C55" s="34" t="s">
        <v>26</v>
      </c>
      <c r="D55" s="40">
        <v>500</v>
      </c>
      <c r="E55" s="34" t="s">
        <v>1378</v>
      </c>
    </row>
    <row r="56" spans="1:5" ht="15.75" hidden="1" thickBot="1" x14ac:dyDescent="0.3">
      <c r="A56" s="34" t="s">
        <v>3678</v>
      </c>
      <c r="B56" s="40">
        <v>792</v>
      </c>
      <c r="C56" s="34" t="s">
        <v>26</v>
      </c>
      <c r="D56" s="40">
        <v>501</v>
      </c>
      <c r="E56" s="34" t="s">
        <v>1379</v>
      </c>
    </row>
    <row r="57" spans="1:5" ht="15.75" hidden="1" thickBot="1" x14ac:dyDescent="0.3">
      <c r="A57" s="34" t="s">
        <v>3678</v>
      </c>
      <c r="B57" s="40">
        <v>792</v>
      </c>
      <c r="C57" s="34" t="s">
        <v>26</v>
      </c>
      <c r="D57" s="40">
        <v>588</v>
      </c>
      <c r="E57" s="34" t="s">
        <v>1380</v>
      </c>
    </row>
    <row r="58" spans="1:5" ht="15.75" hidden="1" thickBot="1" x14ac:dyDescent="0.3">
      <c r="A58" s="34" t="s">
        <v>3678</v>
      </c>
      <c r="B58" s="40">
        <v>792</v>
      </c>
      <c r="C58" s="34" t="s">
        <v>26</v>
      </c>
      <c r="D58" s="40">
        <v>632</v>
      </c>
      <c r="E58" s="34" t="s">
        <v>1381</v>
      </c>
    </row>
    <row r="59" spans="1:5" ht="15.75" hidden="1" thickBot="1" x14ac:dyDescent="0.3">
      <c r="A59" s="34" t="s">
        <v>3678</v>
      </c>
      <c r="B59" s="40">
        <v>792</v>
      </c>
      <c r="C59" s="34" t="s">
        <v>26</v>
      </c>
      <c r="D59" s="40">
        <v>633</v>
      </c>
      <c r="E59" s="34" t="s">
        <v>1351</v>
      </c>
    </row>
    <row r="60" spans="1:5" ht="15.75" hidden="1" thickBot="1" x14ac:dyDescent="0.3">
      <c r="A60" s="34" t="s">
        <v>3678</v>
      </c>
      <c r="B60" s="40">
        <v>792</v>
      </c>
      <c r="C60" s="34" t="s">
        <v>26</v>
      </c>
      <c r="D60" s="40">
        <v>735</v>
      </c>
      <c r="E60" s="34" t="s">
        <v>1382</v>
      </c>
    </row>
    <row r="61" spans="1:5" ht="15.75" hidden="1" thickBot="1" x14ac:dyDescent="0.3">
      <c r="A61" s="34" t="s">
        <v>3678</v>
      </c>
      <c r="B61" s="40">
        <v>792</v>
      </c>
      <c r="C61" s="34" t="s">
        <v>26</v>
      </c>
      <c r="D61" s="40">
        <v>739</v>
      </c>
      <c r="E61" s="34" t="s">
        <v>1384</v>
      </c>
    </row>
    <row r="62" spans="1:5" ht="15.75" hidden="1" thickBot="1" x14ac:dyDescent="0.3">
      <c r="A62" s="34" t="s">
        <v>3678</v>
      </c>
      <c r="B62" s="40">
        <v>792</v>
      </c>
      <c r="C62" s="34" t="s">
        <v>26</v>
      </c>
      <c r="D62" s="40">
        <v>737</v>
      </c>
      <c r="E62" s="34" t="s">
        <v>1383</v>
      </c>
    </row>
    <row r="63" spans="1:5" ht="15.75" hidden="1" thickBot="1" x14ac:dyDescent="0.3">
      <c r="A63" s="34" t="s">
        <v>3678</v>
      </c>
      <c r="B63" s="40">
        <v>792</v>
      </c>
      <c r="C63" s="34" t="s">
        <v>26</v>
      </c>
      <c r="D63" s="40">
        <v>867</v>
      </c>
      <c r="E63" s="34" t="s">
        <v>1385</v>
      </c>
    </row>
    <row r="64" spans="1:5" ht="15.75" hidden="1" thickBot="1" x14ac:dyDescent="0.3">
      <c r="A64" s="34" t="s">
        <v>3678</v>
      </c>
      <c r="B64" s="40">
        <v>802</v>
      </c>
      <c r="C64" s="34" t="s">
        <v>27</v>
      </c>
      <c r="D64" s="40">
        <v>89</v>
      </c>
      <c r="E64" s="34" t="s">
        <v>1390</v>
      </c>
    </row>
    <row r="65" spans="1:5" ht="15.75" hidden="1" thickBot="1" x14ac:dyDescent="0.3">
      <c r="A65" s="34" t="s">
        <v>3678</v>
      </c>
      <c r="B65" s="40">
        <v>802</v>
      </c>
      <c r="C65" s="34" t="s">
        <v>27</v>
      </c>
      <c r="D65" s="40">
        <v>133</v>
      </c>
      <c r="E65" s="34" t="s">
        <v>1391</v>
      </c>
    </row>
    <row r="66" spans="1:5" ht="15.75" hidden="1" thickBot="1" x14ac:dyDescent="0.3">
      <c r="A66" s="34" t="s">
        <v>3678</v>
      </c>
      <c r="B66" s="40">
        <v>803</v>
      </c>
      <c r="C66" s="34" t="s">
        <v>28</v>
      </c>
      <c r="D66" s="40">
        <v>45</v>
      </c>
      <c r="E66" s="34" t="s">
        <v>1386</v>
      </c>
    </row>
    <row r="67" spans="1:5" ht="15.75" hidden="1" thickBot="1" x14ac:dyDescent="0.3">
      <c r="A67" s="34" t="s">
        <v>3678</v>
      </c>
      <c r="B67" s="40">
        <v>803</v>
      </c>
      <c r="C67" s="34" t="s">
        <v>28</v>
      </c>
      <c r="D67" s="40">
        <v>89</v>
      </c>
      <c r="E67" s="34" t="s">
        <v>1392</v>
      </c>
    </row>
    <row r="68" spans="1:5" ht="15.75" hidden="1" thickBot="1" x14ac:dyDescent="0.3">
      <c r="A68" s="34" t="s">
        <v>3678</v>
      </c>
      <c r="B68" s="40">
        <v>803</v>
      </c>
      <c r="C68" s="34" t="s">
        <v>28</v>
      </c>
      <c r="D68" s="40">
        <v>133</v>
      </c>
      <c r="E68" s="34" t="s">
        <v>1388</v>
      </c>
    </row>
    <row r="69" spans="1:5" ht="15.75" hidden="1" thickBot="1" x14ac:dyDescent="0.3">
      <c r="A69" s="34" t="s">
        <v>3678</v>
      </c>
      <c r="B69" s="40">
        <v>803</v>
      </c>
      <c r="C69" s="34" t="s">
        <v>28</v>
      </c>
      <c r="D69" s="40">
        <v>225</v>
      </c>
      <c r="E69" s="34" t="s">
        <v>1393</v>
      </c>
    </row>
    <row r="70" spans="1:5" ht="15.75" hidden="1" thickBot="1" x14ac:dyDescent="0.3">
      <c r="A70" s="34" t="s">
        <v>3678</v>
      </c>
      <c r="B70" s="40">
        <v>803</v>
      </c>
      <c r="C70" s="34" t="s">
        <v>28</v>
      </c>
      <c r="D70" s="40">
        <v>632</v>
      </c>
      <c r="E70" s="34" t="s">
        <v>1395</v>
      </c>
    </row>
    <row r="71" spans="1:5" ht="15.75" hidden="1" thickBot="1" x14ac:dyDescent="0.3">
      <c r="A71" s="34" t="s">
        <v>3678</v>
      </c>
      <c r="B71" s="40">
        <v>803</v>
      </c>
      <c r="C71" s="34" t="s">
        <v>28</v>
      </c>
      <c r="D71" s="40">
        <v>460</v>
      </c>
      <c r="E71" s="34" t="s">
        <v>1394</v>
      </c>
    </row>
    <row r="72" spans="1:5" ht="15.75" hidden="1" thickBot="1" x14ac:dyDescent="0.3">
      <c r="A72" s="34" t="s">
        <v>3678</v>
      </c>
      <c r="B72" s="40">
        <v>779</v>
      </c>
      <c r="C72" s="34" t="s">
        <v>29</v>
      </c>
      <c r="D72" s="40">
        <v>456</v>
      </c>
      <c r="E72" s="34" t="s">
        <v>1352</v>
      </c>
    </row>
    <row r="73" spans="1:5" ht="15.75" hidden="1" thickBot="1" x14ac:dyDescent="0.3">
      <c r="A73" s="34" t="s">
        <v>3678</v>
      </c>
      <c r="B73" s="40">
        <v>779</v>
      </c>
      <c r="C73" s="34" t="s">
        <v>29</v>
      </c>
      <c r="D73" s="40">
        <v>632</v>
      </c>
      <c r="E73" s="34" t="s">
        <v>1344</v>
      </c>
    </row>
    <row r="74" spans="1:5" ht="15.75" hidden="1" thickBot="1" x14ac:dyDescent="0.3">
      <c r="A74" s="34" t="s">
        <v>3678</v>
      </c>
      <c r="B74" s="40">
        <v>779</v>
      </c>
      <c r="C74" s="34" t="s">
        <v>29</v>
      </c>
      <c r="D74" s="40">
        <v>735</v>
      </c>
      <c r="E74" s="34" t="s">
        <v>1353</v>
      </c>
    </row>
    <row r="75" spans="1:5" ht="15.75" hidden="1" thickBot="1" x14ac:dyDescent="0.3">
      <c r="A75" s="34" t="s">
        <v>3678</v>
      </c>
      <c r="B75" s="40">
        <v>779</v>
      </c>
      <c r="C75" s="34" t="s">
        <v>29</v>
      </c>
      <c r="D75" s="40">
        <v>779</v>
      </c>
      <c r="E75" s="34" t="s">
        <v>1346</v>
      </c>
    </row>
    <row r="76" spans="1:5" ht="15.75" hidden="1" thickBot="1" x14ac:dyDescent="0.3">
      <c r="A76" s="34" t="s">
        <v>3678</v>
      </c>
      <c r="B76" s="40">
        <v>950</v>
      </c>
      <c r="C76" s="34" t="s">
        <v>30</v>
      </c>
      <c r="D76" s="40">
        <v>200</v>
      </c>
      <c r="E76" s="34" t="s">
        <v>1821</v>
      </c>
    </row>
    <row r="77" spans="1:5" ht="15.75" hidden="1" thickBot="1" x14ac:dyDescent="0.3">
      <c r="A77" s="34" t="s">
        <v>3678</v>
      </c>
      <c r="B77" s="40">
        <v>950</v>
      </c>
      <c r="C77" s="34" t="s">
        <v>30</v>
      </c>
      <c r="D77" s="40">
        <v>1</v>
      </c>
      <c r="E77" s="34" t="s">
        <v>1818</v>
      </c>
    </row>
    <row r="78" spans="1:5" ht="15.75" hidden="1" thickBot="1" x14ac:dyDescent="0.3">
      <c r="A78" s="34" t="s">
        <v>3678</v>
      </c>
      <c r="B78" s="40">
        <v>950</v>
      </c>
      <c r="C78" s="34" t="s">
        <v>30</v>
      </c>
      <c r="D78" s="40">
        <v>300</v>
      </c>
      <c r="E78" s="34" t="s">
        <v>1823</v>
      </c>
    </row>
    <row r="79" spans="1:5" ht="15.75" hidden="1" thickBot="1" x14ac:dyDescent="0.3">
      <c r="A79" s="34" t="s">
        <v>3678</v>
      </c>
      <c r="B79" s="40">
        <v>950</v>
      </c>
      <c r="C79" s="34" t="s">
        <v>30</v>
      </c>
      <c r="D79" s="40">
        <v>177</v>
      </c>
      <c r="E79" s="34" t="s">
        <v>1819</v>
      </c>
    </row>
    <row r="80" spans="1:5" ht="15.75" hidden="1" thickBot="1" x14ac:dyDescent="0.3">
      <c r="A80" s="34" t="s">
        <v>3678</v>
      </c>
      <c r="B80" s="40">
        <v>950</v>
      </c>
      <c r="C80" s="34" t="s">
        <v>30</v>
      </c>
      <c r="D80" s="40">
        <v>180</v>
      </c>
      <c r="E80" s="34" t="s">
        <v>1820</v>
      </c>
    </row>
    <row r="81" spans="1:5" ht="15.75" hidden="1" thickBot="1" x14ac:dyDescent="0.3">
      <c r="A81" s="34" t="s">
        <v>3678</v>
      </c>
      <c r="B81" s="40">
        <v>950</v>
      </c>
      <c r="C81" s="34" t="s">
        <v>30</v>
      </c>
      <c r="D81" s="40">
        <v>250</v>
      </c>
      <c r="E81" s="34" t="s">
        <v>1822</v>
      </c>
    </row>
    <row r="82" spans="1:5" ht="15.75" hidden="1" thickBot="1" x14ac:dyDescent="0.3">
      <c r="A82" s="34" t="s">
        <v>3678</v>
      </c>
      <c r="B82" s="40">
        <v>64</v>
      </c>
      <c r="C82" s="34" t="s">
        <v>31</v>
      </c>
      <c r="D82" s="40">
        <v>1</v>
      </c>
      <c r="E82" s="34" t="s">
        <v>31</v>
      </c>
    </row>
    <row r="83" spans="1:5" ht="15.75" hidden="1" thickBot="1" x14ac:dyDescent="0.3">
      <c r="A83" s="34" t="s">
        <v>3678</v>
      </c>
      <c r="B83" s="40">
        <v>452</v>
      </c>
      <c r="C83" s="34" t="s">
        <v>32</v>
      </c>
      <c r="D83" s="40">
        <v>235</v>
      </c>
      <c r="E83" s="34" t="s">
        <v>1037</v>
      </c>
    </row>
    <row r="84" spans="1:5" ht="15.75" hidden="1" thickBot="1" x14ac:dyDescent="0.3">
      <c r="A84" s="34" t="s">
        <v>3678</v>
      </c>
      <c r="B84" s="40">
        <v>452</v>
      </c>
      <c r="C84" s="34" t="s">
        <v>32</v>
      </c>
      <c r="D84" s="40">
        <v>221</v>
      </c>
      <c r="E84" s="34" t="s">
        <v>1033</v>
      </c>
    </row>
    <row r="85" spans="1:5" ht="15.75" hidden="1" thickBot="1" x14ac:dyDescent="0.3">
      <c r="A85" s="34" t="s">
        <v>3678</v>
      </c>
      <c r="B85" s="40">
        <v>452</v>
      </c>
      <c r="C85" s="34" t="s">
        <v>32</v>
      </c>
      <c r="D85" s="40">
        <v>222</v>
      </c>
      <c r="E85" s="34" t="s">
        <v>1034</v>
      </c>
    </row>
    <row r="86" spans="1:5" ht="15.75" hidden="1" thickBot="1" x14ac:dyDescent="0.3">
      <c r="A86" s="34" t="s">
        <v>3678</v>
      </c>
      <c r="B86" s="40">
        <v>452</v>
      </c>
      <c r="C86" s="34" t="s">
        <v>32</v>
      </c>
      <c r="D86" s="40">
        <v>223</v>
      </c>
      <c r="E86" s="34" t="s">
        <v>1035</v>
      </c>
    </row>
    <row r="87" spans="1:5" ht="15.75" hidden="1" thickBot="1" x14ac:dyDescent="0.3">
      <c r="A87" s="34" t="s">
        <v>3678</v>
      </c>
      <c r="B87" s="40">
        <v>452</v>
      </c>
      <c r="C87" s="34" t="s">
        <v>32</v>
      </c>
      <c r="D87" s="40">
        <v>224</v>
      </c>
      <c r="E87" s="34" t="s">
        <v>1036</v>
      </c>
    </row>
    <row r="88" spans="1:5" ht="15.75" hidden="1" thickBot="1" x14ac:dyDescent="0.3">
      <c r="A88" s="34" t="s">
        <v>3678</v>
      </c>
      <c r="B88" s="40">
        <v>452</v>
      </c>
      <c r="C88" s="34" t="s">
        <v>32</v>
      </c>
      <c r="D88" s="40">
        <v>133</v>
      </c>
      <c r="E88" s="34" t="s">
        <v>1032</v>
      </c>
    </row>
    <row r="89" spans="1:5" ht="15.75" hidden="1" thickBot="1" x14ac:dyDescent="0.3">
      <c r="A89" s="34" t="s">
        <v>3678</v>
      </c>
      <c r="B89" s="40">
        <v>452</v>
      </c>
      <c r="C89" s="34" t="s">
        <v>32</v>
      </c>
      <c r="D89" s="40">
        <v>779</v>
      </c>
      <c r="E89" s="34" t="s">
        <v>1038</v>
      </c>
    </row>
    <row r="90" spans="1:5" ht="15.75" hidden="1" thickBot="1" x14ac:dyDescent="0.3">
      <c r="A90" s="34" t="s">
        <v>3678</v>
      </c>
      <c r="B90" s="40">
        <v>760</v>
      </c>
      <c r="C90" s="34" t="s">
        <v>33</v>
      </c>
      <c r="D90" s="40">
        <v>5</v>
      </c>
      <c r="E90" s="34" t="s">
        <v>1327</v>
      </c>
    </row>
    <row r="91" spans="1:5" ht="15.75" hidden="1" thickBot="1" x14ac:dyDescent="0.3">
      <c r="A91" s="34" t="s">
        <v>3678</v>
      </c>
      <c r="B91" s="40">
        <v>760</v>
      </c>
      <c r="C91" s="34" t="s">
        <v>33</v>
      </c>
      <c r="D91" s="40">
        <v>1</v>
      </c>
      <c r="E91" s="34" t="s">
        <v>1326</v>
      </c>
    </row>
    <row r="92" spans="1:5" ht="15.75" hidden="1" thickBot="1" x14ac:dyDescent="0.3">
      <c r="A92" s="34" t="s">
        <v>3678</v>
      </c>
      <c r="B92" s="40">
        <v>760</v>
      </c>
      <c r="C92" s="34" t="s">
        <v>33</v>
      </c>
      <c r="D92" s="40">
        <v>89</v>
      </c>
      <c r="E92" s="34" t="s">
        <v>1328</v>
      </c>
    </row>
    <row r="93" spans="1:5" ht="15.75" hidden="1" thickBot="1" x14ac:dyDescent="0.3">
      <c r="A93" s="34" t="s">
        <v>3678</v>
      </c>
      <c r="B93" s="40">
        <v>760</v>
      </c>
      <c r="C93" s="34" t="s">
        <v>33</v>
      </c>
      <c r="D93" s="40">
        <v>178</v>
      </c>
      <c r="E93" s="34" t="s">
        <v>1330</v>
      </c>
    </row>
    <row r="94" spans="1:5" ht="15.75" hidden="1" thickBot="1" x14ac:dyDescent="0.3">
      <c r="A94" s="34" t="s">
        <v>3678</v>
      </c>
      <c r="B94" s="40">
        <v>760</v>
      </c>
      <c r="C94" s="34" t="s">
        <v>33</v>
      </c>
      <c r="D94" s="40">
        <v>179</v>
      </c>
      <c r="E94" s="34" t="s">
        <v>1331</v>
      </c>
    </row>
    <row r="95" spans="1:5" ht="15.75" hidden="1" thickBot="1" x14ac:dyDescent="0.3">
      <c r="A95" s="34" t="s">
        <v>3678</v>
      </c>
      <c r="B95" s="40">
        <v>760</v>
      </c>
      <c r="C95" s="34" t="s">
        <v>33</v>
      </c>
      <c r="D95" s="40">
        <v>177</v>
      </c>
      <c r="E95" s="34" t="s">
        <v>1329</v>
      </c>
    </row>
    <row r="96" spans="1:5" ht="15.75" hidden="1" thickBot="1" x14ac:dyDescent="0.3">
      <c r="A96" s="34" t="s">
        <v>3678</v>
      </c>
      <c r="B96" s="40">
        <v>760</v>
      </c>
      <c r="C96" s="34" t="s">
        <v>33</v>
      </c>
      <c r="D96" s="40">
        <v>180</v>
      </c>
      <c r="E96" s="34" t="s">
        <v>1332</v>
      </c>
    </row>
    <row r="97" spans="1:5" ht="15.75" hidden="1" thickBot="1" x14ac:dyDescent="0.3">
      <c r="A97" s="34" t="s">
        <v>3678</v>
      </c>
      <c r="B97" s="40">
        <v>760</v>
      </c>
      <c r="C97" s="34" t="s">
        <v>33</v>
      </c>
      <c r="D97" s="40">
        <v>265</v>
      </c>
      <c r="E97" s="34" t="s">
        <v>1333</v>
      </c>
    </row>
    <row r="98" spans="1:5" ht="15.75" hidden="1" thickBot="1" x14ac:dyDescent="0.3">
      <c r="A98" s="34" t="s">
        <v>3678</v>
      </c>
      <c r="B98" s="40">
        <v>760</v>
      </c>
      <c r="C98" s="34" t="s">
        <v>33</v>
      </c>
      <c r="D98" s="40">
        <v>500</v>
      </c>
      <c r="E98" s="34" t="s">
        <v>1334</v>
      </c>
    </row>
    <row r="99" spans="1:5" ht="15.75" hidden="1" thickBot="1" x14ac:dyDescent="0.3">
      <c r="A99" s="34" t="s">
        <v>3678</v>
      </c>
      <c r="B99" s="40">
        <v>760</v>
      </c>
      <c r="C99" s="34" t="s">
        <v>33</v>
      </c>
      <c r="D99" s="40">
        <v>632</v>
      </c>
      <c r="E99" s="34" t="s">
        <v>1335</v>
      </c>
    </row>
    <row r="100" spans="1:5" ht="15.75" hidden="1" thickBot="1" x14ac:dyDescent="0.3">
      <c r="A100" s="34" t="s">
        <v>3678</v>
      </c>
      <c r="B100" s="40">
        <v>760</v>
      </c>
      <c r="C100" s="34" t="s">
        <v>33</v>
      </c>
      <c r="D100" s="40">
        <v>635</v>
      </c>
      <c r="E100" s="34" t="s">
        <v>1336</v>
      </c>
    </row>
    <row r="101" spans="1:5" ht="15.75" hidden="1" thickBot="1" x14ac:dyDescent="0.3">
      <c r="A101" s="34" t="s">
        <v>3678</v>
      </c>
      <c r="B101" s="40">
        <v>205</v>
      </c>
      <c r="C101" s="34" t="s">
        <v>34</v>
      </c>
      <c r="D101" s="40">
        <v>49</v>
      </c>
      <c r="E101" s="34" t="s">
        <v>647</v>
      </c>
    </row>
    <row r="102" spans="1:5" ht="15.75" hidden="1" thickBot="1" x14ac:dyDescent="0.3">
      <c r="A102" s="34" t="s">
        <v>3678</v>
      </c>
      <c r="B102" s="40">
        <v>205</v>
      </c>
      <c r="C102" s="34" t="s">
        <v>34</v>
      </c>
      <c r="D102" s="40">
        <v>45</v>
      </c>
      <c r="E102" s="34" t="s">
        <v>643</v>
      </c>
    </row>
    <row r="103" spans="1:5" ht="15.75" hidden="1" thickBot="1" x14ac:dyDescent="0.3">
      <c r="A103" s="34" t="s">
        <v>3678</v>
      </c>
      <c r="B103" s="40">
        <v>205</v>
      </c>
      <c r="C103" s="34" t="s">
        <v>34</v>
      </c>
      <c r="D103" s="40">
        <v>50</v>
      </c>
      <c r="E103" s="34" t="s">
        <v>648</v>
      </c>
    </row>
    <row r="104" spans="1:5" ht="15.75" hidden="1" thickBot="1" x14ac:dyDescent="0.3">
      <c r="A104" s="34" t="s">
        <v>3678</v>
      </c>
      <c r="B104" s="40">
        <v>205</v>
      </c>
      <c r="C104" s="34" t="s">
        <v>34</v>
      </c>
      <c r="D104" s="40">
        <v>48</v>
      </c>
      <c r="E104" s="34" t="s">
        <v>646</v>
      </c>
    </row>
    <row r="105" spans="1:5" ht="15.75" hidden="1" thickBot="1" x14ac:dyDescent="0.3">
      <c r="A105" s="34" t="s">
        <v>3678</v>
      </c>
      <c r="B105" s="40">
        <v>205</v>
      </c>
      <c r="C105" s="34" t="s">
        <v>34</v>
      </c>
      <c r="D105" s="40">
        <v>46</v>
      </c>
      <c r="E105" s="34" t="s">
        <v>644</v>
      </c>
    </row>
    <row r="106" spans="1:5" ht="15.75" hidden="1" thickBot="1" x14ac:dyDescent="0.3">
      <c r="A106" s="34" t="s">
        <v>3678</v>
      </c>
      <c r="B106" s="40">
        <v>205</v>
      </c>
      <c r="C106" s="34" t="s">
        <v>34</v>
      </c>
      <c r="D106" s="40">
        <v>47</v>
      </c>
      <c r="E106" s="34" t="s">
        <v>645</v>
      </c>
    </row>
    <row r="107" spans="1:5" ht="15.75" hidden="1" thickBot="1" x14ac:dyDescent="0.3">
      <c r="A107" s="34" t="s">
        <v>3678</v>
      </c>
      <c r="B107" s="40">
        <v>205</v>
      </c>
      <c r="C107" s="34" t="s">
        <v>34</v>
      </c>
      <c r="D107" s="40">
        <v>180</v>
      </c>
      <c r="E107" s="34" t="s">
        <v>649</v>
      </c>
    </row>
    <row r="108" spans="1:5" ht="15.75" hidden="1" thickBot="1" x14ac:dyDescent="0.3">
      <c r="A108" s="34" t="s">
        <v>3678</v>
      </c>
      <c r="B108" s="40">
        <v>535</v>
      </c>
      <c r="C108" s="34" t="s">
        <v>35</v>
      </c>
      <c r="D108" s="40">
        <v>45</v>
      </c>
      <c r="E108" s="34" t="s">
        <v>1178</v>
      </c>
    </row>
    <row r="109" spans="1:5" ht="15.75" hidden="1" thickBot="1" x14ac:dyDescent="0.3">
      <c r="A109" s="34" t="s">
        <v>3678</v>
      </c>
      <c r="B109" s="40">
        <v>535</v>
      </c>
      <c r="C109" s="34" t="s">
        <v>35</v>
      </c>
      <c r="D109" s="40">
        <v>89</v>
      </c>
      <c r="E109" s="34" t="s">
        <v>1179</v>
      </c>
    </row>
    <row r="110" spans="1:5" ht="15.75" hidden="1" thickBot="1" x14ac:dyDescent="0.3">
      <c r="A110" s="34" t="s">
        <v>3678</v>
      </c>
      <c r="B110" s="40">
        <v>535</v>
      </c>
      <c r="C110" s="34" t="s">
        <v>35</v>
      </c>
      <c r="D110" s="40">
        <v>500</v>
      </c>
      <c r="E110" s="34" t="s">
        <v>1180</v>
      </c>
    </row>
    <row r="111" spans="1:5" ht="15.75" hidden="1" thickBot="1" x14ac:dyDescent="0.3">
      <c r="A111" s="34" t="s">
        <v>3678</v>
      </c>
      <c r="B111" s="40">
        <v>535</v>
      </c>
      <c r="C111" s="34" t="s">
        <v>35</v>
      </c>
      <c r="D111" s="40">
        <v>550</v>
      </c>
      <c r="E111" s="34" t="s">
        <v>1181</v>
      </c>
    </row>
    <row r="112" spans="1:5" ht="15.75" hidden="1" thickBot="1" x14ac:dyDescent="0.3">
      <c r="A112" s="34" t="s">
        <v>3678</v>
      </c>
      <c r="B112" s="40">
        <v>535</v>
      </c>
      <c r="C112" s="34" t="s">
        <v>35</v>
      </c>
      <c r="D112" s="40">
        <v>645</v>
      </c>
      <c r="E112" s="34" t="s">
        <v>1184</v>
      </c>
    </row>
    <row r="113" spans="1:5" ht="15.75" hidden="1" thickBot="1" x14ac:dyDescent="0.3">
      <c r="A113" s="34" t="s">
        <v>3678</v>
      </c>
      <c r="B113" s="40">
        <v>535</v>
      </c>
      <c r="C113" s="34" t="s">
        <v>35</v>
      </c>
      <c r="D113" s="40">
        <v>633</v>
      </c>
      <c r="E113" s="34" t="s">
        <v>1183</v>
      </c>
    </row>
    <row r="114" spans="1:5" ht="15.75" hidden="1" thickBot="1" x14ac:dyDescent="0.3">
      <c r="A114" s="34" t="s">
        <v>3678</v>
      </c>
      <c r="B114" s="40">
        <v>535</v>
      </c>
      <c r="C114" s="34" t="s">
        <v>35</v>
      </c>
      <c r="D114" s="40">
        <v>632</v>
      </c>
      <c r="E114" s="34" t="s">
        <v>1182</v>
      </c>
    </row>
    <row r="115" spans="1:5" ht="15.75" hidden="1" thickBot="1" x14ac:dyDescent="0.3">
      <c r="A115" s="34" t="s">
        <v>3678</v>
      </c>
      <c r="B115" s="40">
        <v>758</v>
      </c>
      <c r="C115" s="34" t="s">
        <v>36</v>
      </c>
      <c r="D115" s="40">
        <v>45</v>
      </c>
      <c r="E115" s="34" t="s">
        <v>1323</v>
      </c>
    </row>
    <row r="116" spans="1:5" ht="15.75" hidden="1" thickBot="1" x14ac:dyDescent="0.3">
      <c r="A116" s="34" t="s">
        <v>3678</v>
      </c>
      <c r="B116" s="40">
        <v>758</v>
      </c>
      <c r="C116" s="34" t="s">
        <v>36</v>
      </c>
      <c r="D116" s="40">
        <v>89</v>
      </c>
      <c r="E116" s="34" t="s">
        <v>1324</v>
      </c>
    </row>
    <row r="117" spans="1:5" ht="15.75" hidden="1" thickBot="1" x14ac:dyDescent="0.3">
      <c r="A117" s="34" t="s">
        <v>3678</v>
      </c>
      <c r="B117" s="40">
        <v>758</v>
      </c>
      <c r="C117" s="34" t="s">
        <v>36</v>
      </c>
      <c r="D117" s="40">
        <v>353</v>
      </c>
      <c r="E117" s="34" t="s">
        <v>1325</v>
      </c>
    </row>
    <row r="118" spans="1:5" ht="15.75" hidden="1" thickBot="1" x14ac:dyDescent="0.3">
      <c r="A118" s="34" t="s">
        <v>3678</v>
      </c>
      <c r="B118" s="40">
        <v>250</v>
      </c>
      <c r="C118" s="34" t="s">
        <v>37</v>
      </c>
      <c r="D118" s="40">
        <v>46</v>
      </c>
      <c r="E118" s="34" t="s">
        <v>697</v>
      </c>
    </row>
    <row r="119" spans="1:5" ht="15.75" hidden="1" thickBot="1" x14ac:dyDescent="0.3">
      <c r="A119" s="34" t="s">
        <v>3678</v>
      </c>
      <c r="B119" s="40">
        <v>250</v>
      </c>
      <c r="C119" s="34" t="s">
        <v>37</v>
      </c>
      <c r="D119" s="40">
        <v>45</v>
      </c>
      <c r="E119" s="34" t="s">
        <v>696</v>
      </c>
    </row>
    <row r="120" spans="1:5" ht="15.75" hidden="1" thickBot="1" x14ac:dyDescent="0.3">
      <c r="A120" s="34" t="s">
        <v>3678</v>
      </c>
      <c r="B120" s="40">
        <v>250</v>
      </c>
      <c r="C120" s="34" t="s">
        <v>37</v>
      </c>
      <c r="D120" s="40">
        <v>89</v>
      </c>
      <c r="E120" s="34" t="s">
        <v>698</v>
      </c>
    </row>
    <row r="121" spans="1:5" ht="15.75" hidden="1" thickBot="1" x14ac:dyDescent="0.3">
      <c r="A121" s="34" t="s">
        <v>3678</v>
      </c>
      <c r="B121" s="40">
        <v>250</v>
      </c>
      <c r="C121" s="34" t="s">
        <v>37</v>
      </c>
      <c r="D121" s="40">
        <v>90</v>
      </c>
      <c r="E121" s="34" t="s">
        <v>699</v>
      </c>
    </row>
    <row r="122" spans="1:5" ht="15.75" hidden="1" thickBot="1" x14ac:dyDescent="0.3">
      <c r="A122" s="34" t="s">
        <v>3678</v>
      </c>
      <c r="B122" s="40">
        <v>250</v>
      </c>
      <c r="C122" s="34" t="s">
        <v>37</v>
      </c>
      <c r="D122" s="40">
        <v>265</v>
      </c>
      <c r="E122" s="34" t="s">
        <v>700</v>
      </c>
    </row>
    <row r="123" spans="1:5" ht="15.75" hidden="1" thickBot="1" x14ac:dyDescent="0.3">
      <c r="A123" s="34" t="s">
        <v>3678</v>
      </c>
      <c r="B123" s="40">
        <v>250</v>
      </c>
      <c r="C123" s="34" t="s">
        <v>37</v>
      </c>
      <c r="D123" s="40">
        <v>736</v>
      </c>
      <c r="E123" s="34" t="s">
        <v>702</v>
      </c>
    </row>
    <row r="124" spans="1:5" ht="15.75" hidden="1" thickBot="1" x14ac:dyDescent="0.3">
      <c r="A124" s="34" t="s">
        <v>3678</v>
      </c>
      <c r="B124" s="40">
        <v>250</v>
      </c>
      <c r="C124" s="34" t="s">
        <v>37</v>
      </c>
      <c r="D124" s="40">
        <v>735</v>
      </c>
      <c r="E124" s="34" t="s">
        <v>701</v>
      </c>
    </row>
    <row r="125" spans="1:5" ht="15.75" hidden="1" thickBot="1" x14ac:dyDescent="0.3">
      <c r="A125" s="34" t="s">
        <v>3678</v>
      </c>
      <c r="B125" s="40">
        <v>250</v>
      </c>
      <c r="C125" s="34" t="s">
        <v>37</v>
      </c>
      <c r="D125" s="40">
        <v>779</v>
      </c>
      <c r="E125" s="34" t="s">
        <v>703</v>
      </c>
    </row>
    <row r="126" spans="1:5" ht="15.75" hidden="1" thickBot="1" x14ac:dyDescent="0.3">
      <c r="A126" s="34" t="s">
        <v>3678</v>
      </c>
      <c r="B126" s="40">
        <v>345</v>
      </c>
      <c r="C126" s="34" t="s">
        <v>38</v>
      </c>
      <c r="D126" s="40">
        <v>89</v>
      </c>
      <c r="E126" s="34" t="s">
        <v>770</v>
      </c>
    </row>
    <row r="127" spans="1:5" ht="15.75" hidden="1" thickBot="1" x14ac:dyDescent="0.3">
      <c r="A127" s="34" t="s">
        <v>3678</v>
      </c>
      <c r="B127" s="40">
        <v>345</v>
      </c>
      <c r="C127" s="34" t="s">
        <v>38</v>
      </c>
      <c r="D127" s="40">
        <v>95</v>
      </c>
      <c r="E127" s="34" t="s">
        <v>771</v>
      </c>
    </row>
    <row r="128" spans="1:5" ht="15.75" hidden="1" thickBot="1" x14ac:dyDescent="0.3">
      <c r="A128" s="34" t="s">
        <v>3678</v>
      </c>
      <c r="B128" s="40">
        <v>345</v>
      </c>
      <c r="C128" s="34" t="s">
        <v>38</v>
      </c>
      <c r="D128" s="40">
        <v>691</v>
      </c>
      <c r="E128" s="34" t="s">
        <v>772</v>
      </c>
    </row>
    <row r="129" spans="1:5" ht="15.75" hidden="1" thickBot="1" x14ac:dyDescent="0.3">
      <c r="A129" s="34" t="s">
        <v>3678</v>
      </c>
      <c r="B129" s="40">
        <v>757</v>
      </c>
      <c r="C129" s="34" t="s">
        <v>39</v>
      </c>
      <c r="D129" s="40">
        <v>3</v>
      </c>
      <c r="E129" s="34" t="s">
        <v>1316</v>
      </c>
    </row>
    <row r="130" spans="1:5" ht="15.75" hidden="1" thickBot="1" x14ac:dyDescent="0.3">
      <c r="A130" s="34" t="s">
        <v>3678</v>
      </c>
      <c r="B130" s="40">
        <v>757</v>
      </c>
      <c r="C130" s="34" t="s">
        <v>39</v>
      </c>
      <c r="D130" s="40">
        <v>2</v>
      </c>
      <c r="E130" s="34" t="s">
        <v>1315</v>
      </c>
    </row>
    <row r="131" spans="1:5" ht="15.75" hidden="1" thickBot="1" x14ac:dyDescent="0.3">
      <c r="A131" s="34" t="s">
        <v>3678</v>
      </c>
      <c r="B131" s="40">
        <v>757</v>
      </c>
      <c r="C131" s="34" t="s">
        <v>39</v>
      </c>
      <c r="D131" s="40">
        <v>1</v>
      </c>
      <c r="E131" s="34" t="s">
        <v>1314</v>
      </c>
    </row>
    <row r="132" spans="1:5" ht="15.75" hidden="1" thickBot="1" x14ac:dyDescent="0.3">
      <c r="A132" s="34" t="s">
        <v>3678</v>
      </c>
      <c r="B132" s="40">
        <v>757</v>
      </c>
      <c r="C132" s="34" t="s">
        <v>39</v>
      </c>
      <c r="D132" s="40">
        <v>89</v>
      </c>
      <c r="E132" s="34" t="s">
        <v>1317</v>
      </c>
    </row>
    <row r="133" spans="1:5" ht="15.75" hidden="1" thickBot="1" x14ac:dyDescent="0.3">
      <c r="A133" s="34" t="s">
        <v>3678</v>
      </c>
      <c r="B133" s="40">
        <v>757</v>
      </c>
      <c r="C133" s="34" t="s">
        <v>39</v>
      </c>
      <c r="D133" s="40">
        <v>265</v>
      </c>
      <c r="E133" s="34" t="s">
        <v>1318</v>
      </c>
    </row>
    <row r="134" spans="1:5" ht="15.75" hidden="1" thickBot="1" x14ac:dyDescent="0.3">
      <c r="A134" s="34" t="s">
        <v>3678</v>
      </c>
      <c r="B134" s="40">
        <v>757</v>
      </c>
      <c r="C134" s="34" t="s">
        <v>39</v>
      </c>
      <c r="D134" s="40">
        <v>266</v>
      </c>
      <c r="E134" s="34" t="s">
        <v>1319</v>
      </c>
    </row>
    <row r="135" spans="1:5" ht="15.75" hidden="1" thickBot="1" x14ac:dyDescent="0.3">
      <c r="A135" s="34" t="s">
        <v>3678</v>
      </c>
      <c r="B135" s="40">
        <v>757</v>
      </c>
      <c r="C135" s="34" t="s">
        <v>39</v>
      </c>
      <c r="D135" s="40">
        <v>588</v>
      </c>
      <c r="E135" s="34" t="s">
        <v>1320</v>
      </c>
    </row>
    <row r="136" spans="1:5" ht="15.75" hidden="1" thickBot="1" x14ac:dyDescent="0.3">
      <c r="A136" s="34" t="s">
        <v>3678</v>
      </c>
      <c r="B136" s="40">
        <v>757</v>
      </c>
      <c r="C136" s="34" t="s">
        <v>39</v>
      </c>
      <c r="D136" s="40">
        <v>632</v>
      </c>
      <c r="E136" s="34" t="s">
        <v>1321</v>
      </c>
    </row>
    <row r="137" spans="1:5" ht="15.75" hidden="1" thickBot="1" x14ac:dyDescent="0.3">
      <c r="A137" s="34" t="s">
        <v>3678</v>
      </c>
      <c r="B137" s="40">
        <v>757</v>
      </c>
      <c r="C137" s="34" t="s">
        <v>39</v>
      </c>
      <c r="D137" s="40">
        <v>676</v>
      </c>
      <c r="E137" s="34" t="s">
        <v>1322</v>
      </c>
    </row>
    <row r="138" spans="1:5" ht="15.75" hidden="1" thickBot="1" x14ac:dyDescent="0.3">
      <c r="A138" s="34" t="s">
        <v>3678</v>
      </c>
      <c r="B138" s="40">
        <v>420</v>
      </c>
      <c r="C138" s="34" t="s">
        <v>40</v>
      </c>
      <c r="D138" s="40">
        <v>1</v>
      </c>
      <c r="E138" s="34" t="s">
        <v>913</v>
      </c>
    </row>
    <row r="139" spans="1:5" ht="15.75" hidden="1" thickBot="1" x14ac:dyDescent="0.3">
      <c r="A139" s="34" t="s">
        <v>3678</v>
      </c>
      <c r="B139" s="40">
        <v>420</v>
      </c>
      <c r="C139" s="34" t="s">
        <v>40</v>
      </c>
      <c r="D139" s="40">
        <v>92</v>
      </c>
      <c r="E139" s="34" t="s">
        <v>917</v>
      </c>
    </row>
    <row r="140" spans="1:5" ht="15.75" hidden="1" thickBot="1" x14ac:dyDescent="0.3">
      <c r="A140" s="34" t="s">
        <v>3678</v>
      </c>
      <c r="B140" s="40">
        <v>420</v>
      </c>
      <c r="C140" s="34" t="s">
        <v>40</v>
      </c>
      <c r="D140" s="40">
        <v>89</v>
      </c>
      <c r="E140" s="34" t="s">
        <v>914</v>
      </c>
    </row>
    <row r="141" spans="1:5" ht="15.75" hidden="1" thickBot="1" x14ac:dyDescent="0.3">
      <c r="A141" s="34" t="s">
        <v>3678</v>
      </c>
      <c r="B141" s="40">
        <v>420</v>
      </c>
      <c r="C141" s="34" t="s">
        <v>40</v>
      </c>
      <c r="D141" s="40">
        <v>90</v>
      </c>
      <c r="E141" s="34" t="s">
        <v>915</v>
      </c>
    </row>
    <row r="142" spans="1:5" ht="15.75" hidden="1" thickBot="1" x14ac:dyDescent="0.3">
      <c r="A142" s="34" t="s">
        <v>3678</v>
      </c>
      <c r="B142" s="40">
        <v>420</v>
      </c>
      <c r="C142" s="34" t="s">
        <v>40</v>
      </c>
      <c r="D142" s="40">
        <v>93</v>
      </c>
      <c r="E142" s="34" t="s">
        <v>918</v>
      </c>
    </row>
    <row r="143" spans="1:5" ht="15.75" hidden="1" thickBot="1" x14ac:dyDescent="0.3">
      <c r="A143" s="34" t="s">
        <v>3678</v>
      </c>
      <c r="B143" s="40">
        <v>420</v>
      </c>
      <c r="C143" s="34" t="s">
        <v>40</v>
      </c>
      <c r="D143" s="40">
        <v>91</v>
      </c>
      <c r="E143" s="34" t="s">
        <v>916</v>
      </c>
    </row>
    <row r="144" spans="1:5" ht="15.75" hidden="1" thickBot="1" x14ac:dyDescent="0.3">
      <c r="A144" s="34" t="s">
        <v>3678</v>
      </c>
      <c r="B144" s="40">
        <v>420</v>
      </c>
      <c r="C144" s="34" t="s">
        <v>40</v>
      </c>
      <c r="D144" s="40">
        <v>133</v>
      </c>
      <c r="E144" s="34" t="s">
        <v>919</v>
      </c>
    </row>
    <row r="145" spans="1:5" ht="15.75" hidden="1" thickBot="1" x14ac:dyDescent="0.3">
      <c r="A145" s="34" t="s">
        <v>3678</v>
      </c>
      <c r="B145" s="40">
        <v>420</v>
      </c>
      <c r="C145" s="34" t="s">
        <v>40</v>
      </c>
      <c r="D145" s="40">
        <v>221</v>
      </c>
      <c r="E145" s="34" t="s">
        <v>920</v>
      </c>
    </row>
    <row r="146" spans="1:5" ht="15.75" hidden="1" thickBot="1" x14ac:dyDescent="0.3">
      <c r="A146" s="34" t="s">
        <v>3678</v>
      </c>
      <c r="B146" s="40">
        <v>420</v>
      </c>
      <c r="C146" s="34" t="s">
        <v>40</v>
      </c>
      <c r="D146" s="40">
        <v>501</v>
      </c>
      <c r="E146" s="34" t="s">
        <v>921</v>
      </c>
    </row>
    <row r="147" spans="1:5" ht="15.75" hidden="1" thickBot="1" x14ac:dyDescent="0.3">
      <c r="A147" s="34" t="s">
        <v>3678</v>
      </c>
      <c r="B147" s="40">
        <v>420</v>
      </c>
      <c r="C147" s="34" t="s">
        <v>40</v>
      </c>
      <c r="D147" s="40">
        <v>633</v>
      </c>
      <c r="E147" s="34" t="s">
        <v>923</v>
      </c>
    </row>
    <row r="148" spans="1:5" ht="15.75" hidden="1" thickBot="1" x14ac:dyDescent="0.3">
      <c r="A148" s="34" t="s">
        <v>3678</v>
      </c>
      <c r="B148" s="40">
        <v>420</v>
      </c>
      <c r="C148" s="34" t="s">
        <v>40</v>
      </c>
      <c r="D148" s="40">
        <v>660</v>
      </c>
      <c r="E148" s="34" t="s">
        <v>925</v>
      </c>
    </row>
    <row r="149" spans="1:5" ht="15.75" hidden="1" thickBot="1" x14ac:dyDescent="0.3">
      <c r="A149" s="34" t="s">
        <v>3678</v>
      </c>
      <c r="B149" s="40">
        <v>420</v>
      </c>
      <c r="C149" s="34" t="s">
        <v>40</v>
      </c>
      <c r="D149" s="40">
        <v>632</v>
      </c>
      <c r="E149" s="34" t="s">
        <v>922</v>
      </c>
    </row>
    <row r="150" spans="1:5" ht="15.75" hidden="1" thickBot="1" x14ac:dyDescent="0.3">
      <c r="A150" s="34" t="s">
        <v>3678</v>
      </c>
      <c r="B150" s="40">
        <v>420</v>
      </c>
      <c r="C150" s="34" t="s">
        <v>40</v>
      </c>
      <c r="D150" s="40">
        <v>650</v>
      </c>
      <c r="E150" s="34" t="s">
        <v>924</v>
      </c>
    </row>
    <row r="151" spans="1:5" ht="15.75" hidden="1" thickBot="1" x14ac:dyDescent="0.3">
      <c r="A151" s="34" t="s">
        <v>3678</v>
      </c>
      <c r="B151" s="40">
        <v>420</v>
      </c>
      <c r="C151" s="34" t="s">
        <v>40</v>
      </c>
      <c r="D151" s="40">
        <v>693</v>
      </c>
      <c r="E151" s="34" t="s">
        <v>927</v>
      </c>
    </row>
    <row r="152" spans="1:5" ht="15.75" hidden="1" thickBot="1" x14ac:dyDescent="0.3">
      <c r="A152" s="34" t="s">
        <v>3678</v>
      </c>
      <c r="B152" s="40">
        <v>420</v>
      </c>
      <c r="C152" s="34" t="s">
        <v>40</v>
      </c>
      <c r="D152" s="40">
        <v>691</v>
      </c>
      <c r="E152" s="34" t="s">
        <v>926</v>
      </c>
    </row>
    <row r="153" spans="1:5" ht="15.75" hidden="1" thickBot="1" x14ac:dyDescent="0.3">
      <c r="A153" s="34" t="s">
        <v>3678</v>
      </c>
      <c r="B153" s="40">
        <v>420</v>
      </c>
      <c r="C153" s="34" t="s">
        <v>40</v>
      </c>
      <c r="D153" s="40">
        <v>780</v>
      </c>
      <c r="E153" s="34" t="s">
        <v>929</v>
      </c>
    </row>
    <row r="154" spans="1:5" ht="15.75" hidden="1" thickBot="1" x14ac:dyDescent="0.3">
      <c r="A154" s="34" t="s">
        <v>3678</v>
      </c>
      <c r="B154" s="40">
        <v>420</v>
      </c>
      <c r="C154" s="34" t="s">
        <v>40</v>
      </c>
      <c r="D154" s="40">
        <v>779</v>
      </c>
      <c r="E154" s="34" t="s">
        <v>928</v>
      </c>
    </row>
    <row r="155" spans="1:5" ht="15.75" hidden="1" thickBot="1" x14ac:dyDescent="0.3">
      <c r="A155" s="34" t="s">
        <v>3678</v>
      </c>
      <c r="B155" s="40">
        <v>420</v>
      </c>
      <c r="C155" s="34" t="s">
        <v>40</v>
      </c>
      <c r="D155" s="40">
        <v>867</v>
      </c>
      <c r="E155" s="34" t="s">
        <v>930</v>
      </c>
    </row>
    <row r="156" spans="1:5" ht="15.75" hidden="1" thickBot="1" x14ac:dyDescent="0.3">
      <c r="A156" s="34" t="s">
        <v>3678</v>
      </c>
      <c r="B156" s="40">
        <v>970</v>
      </c>
      <c r="C156" s="34" t="s">
        <v>41</v>
      </c>
      <c r="D156" s="40">
        <v>134</v>
      </c>
      <c r="E156" s="34" t="s">
        <v>1835</v>
      </c>
    </row>
    <row r="157" spans="1:5" ht="15.75" hidden="1" thickBot="1" x14ac:dyDescent="0.3">
      <c r="A157" s="34" t="s">
        <v>3678</v>
      </c>
      <c r="B157" s="40">
        <v>970</v>
      </c>
      <c r="C157" s="34" t="s">
        <v>41</v>
      </c>
      <c r="D157" s="40">
        <v>133</v>
      </c>
      <c r="E157" s="34" t="s">
        <v>1834</v>
      </c>
    </row>
    <row r="158" spans="1:5" ht="15.75" hidden="1" thickBot="1" x14ac:dyDescent="0.3">
      <c r="A158" s="34" t="s">
        <v>3678</v>
      </c>
      <c r="B158" s="40">
        <v>855</v>
      </c>
      <c r="C158" s="34" t="s">
        <v>42</v>
      </c>
      <c r="D158" s="40">
        <v>1</v>
      </c>
      <c r="E158" s="34" t="s">
        <v>179</v>
      </c>
    </row>
    <row r="159" spans="1:5" ht="15.75" hidden="1" thickBot="1" x14ac:dyDescent="0.3">
      <c r="A159" s="34" t="s">
        <v>3678</v>
      </c>
      <c r="B159" s="40">
        <v>855</v>
      </c>
      <c r="C159" s="34" t="s">
        <v>42</v>
      </c>
      <c r="D159" s="40">
        <v>133</v>
      </c>
      <c r="E159" s="34" t="s">
        <v>42</v>
      </c>
    </row>
    <row r="160" spans="1:5" ht="15.75" hidden="1" thickBot="1" x14ac:dyDescent="0.3">
      <c r="A160" s="34" t="s">
        <v>3678</v>
      </c>
      <c r="B160" s="40">
        <v>855</v>
      </c>
      <c r="C160" s="34" t="s">
        <v>42</v>
      </c>
      <c r="D160" s="40">
        <v>500</v>
      </c>
      <c r="E160" s="34" t="s">
        <v>180</v>
      </c>
    </row>
    <row r="161" spans="1:5" ht="15.75" hidden="1" thickBot="1" x14ac:dyDescent="0.3">
      <c r="A161" s="34" t="s">
        <v>3678</v>
      </c>
      <c r="B161" s="40">
        <v>285</v>
      </c>
      <c r="C161" s="34" t="s">
        <v>43</v>
      </c>
      <c r="D161" s="40">
        <v>1</v>
      </c>
      <c r="E161" s="34" t="s">
        <v>719</v>
      </c>
    </row>
    <row r="162" spans="1:5" ht="15.75" hidden="1" thickBot="1" x14ac:dyDescent="0.3">
      <c r="A162" s="34" t="s">
        <v>3678</v>
      </c>
      <c r="B162" s="40">
        <v>285</v>
      </c>
      <c r="C162" s="34" t="s">
        <v>43</v>
      </c>
      <c r="D162" s="40">
        <v>3</v>
      </c>
      <c r="E162" s="34" t="s">
        <v>721</v>
      </c>
    </row>
    <row r="163" spans="1:5" ht="15.75" hidden="1" thickBot="1" x14ac:dyDescent="0.3">
      <c r="A163" s="34" t="s">
        <v>3678</v>
      </c>
      <c r="B163" s="40">
        <v>285</v>
      </c>
      <c r="C163" s="34" t="s">
        <v>43</v>
      </c>
      <c r="D163" s="40">
        <v>2</v>
      </c>
      <c r="E163" s="34" t="s">
        <v>720</v>
      </c>
    </row>
    <row r="164" spans="1:5" ht="15.75" hidden="1" thickBot="1" x14ac:dyDescent="0.3">
      <c r="A164" s="34" t="s">
        <v>3678</v>
      </c>
      <c r="B164" s="40">
        <v>285</v>
      </c>
      <c r="C164" s="34" t="s">
        <v>43</v>
      </c>
      <c r="D164" s="40">
        <v>45</v>
      </c>
      <c r="E164" s="34" t="s">
        <v>722</v>
      </c>
    </row>
    <row r="165" spans="1:5" ht="15.75" hidden="1" thickBot="1" x14ac:dyDescent="0.3">
      <c r="A165" s="34" t="s">
        <v>3678</v>
      </c>
      <c r="B165" s="40">
        <v>285</v>
      </c>
      <c r="C165" s="34" t="s">
        <v>43</v>
      </c>
      <c r="D165" s="40">
        <v>90</v>
      </c>
      <c r="E165" s="34" t="s">
        <v>724</v>
      </c>
    </row>
    <row r="166" spans="1:5" ht="15.75" hidden="1" thickBot="1" x14ac:dyDescent="0.3">
      <c r="A166" s="34" t="s">
        <v>3678</v>
      </c>
      <c r="B166" s="40">
        <v>285</v>
      </c>
      <c r="C166" s="34" t="s">
        <v>43</v>
      </c>
      <c r="D166" s="40">
        <v>89</v>
      </c>
      <c r="E166" s="34" t="s">
        <v>723</v>
      </c>
    </row>
    <row r="167" spans="1:5" ht="15.75" hidden="1" thickBot="1" x14ac:dyDescent="0.3">
      <c r="A167" s="34" t="s">
        <v>3678</v>
      </c>
      <c r="B167" s="40">
        <v>285</v>
      </c>
      <c r="C167" s="34" t="s">
        <v>43</v>
      </c>
      <c r="D167" s="40">
        <v>177</v>
      </c>
      <c r="E167" s="34" t="s">
        <v>725</v>
      </c>
    </row>
    <row r="168" spans="1:5" ht="15.75" hidden="1" thickBot="1" x14ac:dyDescent="0.3">
      <c r="A168" s="34" t="s">
        <v>3678</v>
      </c>
      <c r="B168" s="40">
        <v>285</v>
      </c>
      <c r="C168" s="34" t="s">
        <v>43</v>
      </c>
      <c r="D168" s="40">
        <v>221</v>
      </c>
      <c r="E168" s="34" t="s">
        <v>726</v>
      </c>
    </row>
    <row r="169" spans="1:5" ht="15.75" hidden="1" thickBot="1" x14ac:dyDescent="0.3">
      <c r="A169" s="34" t="s">
        <v>3678</v>
      </c>
      <c r="B169" s="40">
        <v>285</v>
      </c>
      <c r="C169" s="34" t="s">
        <v>43</v>
      </c>
      <c r="D169" s="40">
        <v>222</v>
      </c>
      <c r="E169" s="34" t="s">
        <v>727</v>
      </c>
    </row>
    <row r="170" spans="1:5" ht="15.75" hidden="1" thickBot="1" x14ac:dyDescent="0.3">
      <c r="A170" s="34" t="s">
        <v>3678</v>
      </c>
      <c r="B170" s="40">
        <v>285</v>
      </c>
      <c r="C170" s="34" t="s">
        <v>43</v>
      </c>
      <c r="D170" s="40">
        <v>500</v>
      </c>
      <c r="E170" s="34" t="s">
        <v>728</v>
      </c>
    </row>
    <row r="171" spans="1:5" ht="15.75" hidden="1" thickBot="1" x14ac:dyDescent="0.3">
      <c r="A171" s="34" t="s">
        <v>3678</v>
      </c>
      <c r="B171" s="40">
        <v>285</v>
      </c>
      <c r="C171" s="34" t="s">
        <v>43</v>
      </c>
      <c r="D171" s="40">
        <v>501</v>
      </c>
      <c r="E171" s="34" t="s">
        <v>729</v>
      </c>
    </row>
    <row r="172" spans="1:5" ht="15.75" hidden="1" thickBot="1" x14ac:dyDescent="0.3">
      <c r="A172" s="34" t="s">
        <v>3678</v>
      </c>
      <c r="B172" s="40">
        <v>285</v>
      </c>
      <c r="C172" s="34" t="s">
        <v>43</v>
      </c>
      <c r="D172" s="40">
        <v>691</v>
      </c>
      <c r="E172" s="34" t="s">
        <v>730</v>
      </c>
    </row>
    <row r="173" spans="1:5" ht="15.75" hidden="1" thickBot="1" x14ac:dyDescent="0.3">
      <c r="A173" s="34" t="s">
        <v>3678</v>
      </c>
      <c r="B173" s="40">
        <v>593</v>
      </c>
      <c r="C173" s="34" t="s">
        <v>44</v>
      </c>
      <c r="D173" s="40">
        <v>177</v>
      </c>
      <c r="E173" s="34" t="s">
        <v>1220</v>
      </c>
    </row>
    <row r="174" spans="1:5" ht="15.75" hidden="1" thickBot="1" x14ac:dyDescent="0.3">
      <c r="A174" s="34" t="s">
        <v>3678</v>
      </c>
      <c r="B174" s="40">
        <v>593</v>
      </c>
      <c r="C174" s="34" t="s">
        <v>44</v>
      </c>
      <c r="D174" s="40">
        <v>300</v>
      </c>
      <c r="E174" s="34" t="s">
        <v>1223</v>
      </c>
    </row>
    <row r="175" spans="1:5" ht="15.75" hidden="1" thickBot="1" x14ac:dyDescent="0.3">
      <c r="A175" s="34" t="s">
        <v>3678</v>
      </c>
      <c r="B175" s="40">
        <v>593</v>
      </c>
      <c r="C175" s="34" t="s">
        <v>44</v>
      </c>
      <c r="D175" s="40">
        <v>250</v>
      </c>
      <c r="E175" s="34" t="s">
        <v>1221</v>
      </c>
    </row>
    <row r="176" spans="1:5" ht="15.75" hidden="1" thickBot="1" x14ac:dyDescent="0.3">
      <c r="A176" s="34" t="s">
        <v>3678</v>
      </c>
      <c r="B176" s="40">
        <v>593</v>
      </c>
      <c r="C176" s="34" t="s">
        <v>44</v>
      </c>
      <c r="D176" s="40">
        <v>265</v>
      </c>
      <c r="E176" s="34" t="s">
        <v>1222</v>
      </c>
    </row>
    <row r="177" spans="1:5" ht="15.75" hidden="1" thickBot="1" x14ac:dyDescent="0.3">
      <c r="A177" s="34" t="s">
        <v>3678</v>
      </c>
      <c r="B177" s="40">
        <v>593</v>
      </c>
      <c r="C177" s="34" t="s">
        <v>44</v>
      </c>
      <c r="D177" s="40">
        <v>550</v>
      </c>
      <c r="E177" s="34" t="s">
        <v>1224</v>
      </c>
    </row>
    <row r="178" spans="1:5" ht="15.75" hidden="1" thickBot="1" x14ac:dyDescent="0.3">
      <c r="A178" s="34" t="s">
        <v>3678</v>
      </c>
      <c r="B178" s="40">
        <v>593</v>
      </c>
      <c r="C178" s="34" t="s">
        <v>44</v>
      </c>
      <c r="D178" s="40">
        <v>605</v>
      </c>
      <c r="E178" s="34" t="s">
        <v>1225</v>
      </c>
    </row>
    <row r="179" spans="1:5" ht="15.75" hidden="1" thickBot="1" x14ac:dyDescent="0.3">
      <c r="A179" s="34" t="s">
        <v>3678</v>
      </c>
      <c r="B179" s="40">
        <v>593</v>
      </c>
      <c r="C179" s="34" t="s">
        <v>44</v>
      </c>
      <c r="D179" s="40">
        <v>779</v>
      </c>
      <c r="E179" s="34" t="s">
        <v>1226</v>
      </c>
    </row>
    <row r="180" spans="1:5" ht="15.75" hidden="1" thickBot="1" x14ac:dyDescent="0.3">
      <c r="A180" s="34" t="s">
        <v>3678</v>
      </c>
      <c r="B180" s="40">
        <v>185</v>
      </c>
      <c r="C180" s="34" t="s">
        <v>45</v>
      </c>
      <c r="D180" s="40">
        <v>45</v>
      </c>
      <c r="E180" s="34" t="s">
        <v>631</v>
      </c>
    </row>
    <row r="181" spans="1:5" ht="15.75" hidden="1" thickBot="1" x14ac:dyDescent="0.3">
      <c r="A181" s="34" t="s">
        <v>3678</v>
      </c>
      <c r="B181" s="40">
        <v>185</v>
      </c>
      <c r="C181" s="34" t="s">
        <v>45</v>
      </c>
      <c r="D181" s="40">
        <v>46</v>
      </c>
      <c r="E181" s="34" t="s">
        <v>632</v>
      </c>
    </row>
    <row r="182" spans="1:5" ht="15.75" hidden="1" thickBot="1" x14ac:dyDescent="0.3">
      <c r="A182" s="34" t="s">
        <v>3678</v>
      </c>
      <c r="B182" s="40">
        <v>185</v>
      </c>
      <c r="C182" s="34" t="s">
        <v>45</v>
      </c>
      <c r="D182" s="40">
        <v>89</v>
      </c>
      <c r="E182" s="34" t="s">
        <v>633</v>
      </c>
    </row>
    <row r="183" spans="1:5" ht="15.75" hidden="1" thickBot="1" x14ac:dyDescent="0.3">
      <c r="A183" s="34" t="s">
        <v>3678</v>
      </c>
      <c r="B183" s="40">
        <v>185</v>
      </c>
      <c r="C183" s="34" t="s">
        <v>45</v>
      </c>
      <c r="D183" s="40">
        <v>90</v>
      </c>
      <c r="E183" s="34" t="s">
        <v>634</v>
      </c>
    </row>
    <row r="184" spans="1:5" ht="15.75" hidden="1" thickBot="1" x14ac:dyDescent="0.3">
      <c r="A184" s="34" t="s">
        <v>3678</v>
      </c>
      <c r="B184" s="40">
        <v>185</v>
      </c>
      <c r="C184" s="34" t="s">
        <v>45</v>
      </c>
      <c r="D184" s="40">
        <v>178</v>
      </c>
      <c r="E184" s="34" t="s">
        <v>636</v>
      </c>
    </row>
    <row r="185" spans="1:5" ht="15.75" hidden="1" thickBot="1" x14ac:dyDescent="0.3">
      <c r="A185" s="34" t="s">
        <v>3678</v>
      </c>
      <c r="B185" s="40">
        <v>185</v>
      </c>
      <c r="C185" s="34" t="s">
        <v>45</v>
      </c>
      <c r="D185" s="40">
        <v>177</v>
      </c>
      <c r="E185" s="34" t="s">
        <v>635</v>
      </c>
    </row>
    <row r="186" spans="1:5" ht="15.75" hidden="1" thickBot="1" x14ac:dyDescent="0.3">
      <c r="A186" s="34" t="s">
        <v>3678</v>
      </c>
      <c r="B186" s="40">
        <v>185</v>
      </c>
      <c r="C186" s="34" t="s">
        <v>45</v>
      </c>
      <c r="D186" s="40">
        <v>691</v>
      </c>
      <c r="E186" s="34" t="s">
        <v>641</v>
      </c>
    </row>
    <row r="187" spans="1:5" ht="15.75" hidden="1" thickBot="1" x14ac:dyDescent="0.3">
      <c r="A187" s="34" t="s">
        <v>3678</v>
      </c>
      <c r="B187" s="40">
        <v>185</v>
      </c>
      <c r="C187" s="34" t="s">
        <v>45</v>
      </c>
      <c r="D187" s="40">
        <v>221</v>
      </c>
      <c r="E187" s="34" t="s">
        <v>637</v>
      </c>
    </row>
    <row r="188" spans="1:5" ht="15.75" hidden="1" thickBot="1" x14ac:dyDescent="0.3">
      <c r="A188" s="34" t="s">
        <v>3678</v>
      </c>
      <c r="B188" s="40">
        <v>185</v>
      </c>
      <c r="C188" s="34" t="s">
        <v>45</v>
      </c>
      <c r="D188" s="40">
        <v>265</v>
      </c>
      <c r="E188" s="34" t="s">
        <v>638</v>
      </c>
    </row>
    <row r="189" spans="1:5" ht="15.75" hidden="1" thickBot="1" x14ac:dyDescent="0.3">
      <c r="A189" s="34" t="s">
        <v>3678</v>
      </c>
      <c r="B189" s="40">
        <v>185</v>
      </c>
      <c r="C189" s="34" t="s">
        <v>45</v>
      </c>
      <c r="D189" s="40">
        <v>632</v>
      </c>
      <c r="E189" s="34" t="s">
        <v>640</v>
      </c>
    </row>
    <row r="190" spans="1:5" ht="15.75" hidden="1" thickBot="1" x14ac:dyDescent="0.3">
      <c r="A190" s="34" t="s">
        <v>3678</v>
      </c>
      <c r="B190" s="40">
        <v>185</v>
      </c>
      <c r="C190" s="34" t="s">
        <v>45</v>
      </c>
      <c r="D190" s="40">
        <v>735</v>
      </c>
      <c r="E190" s="34" t="s">
        <v>642</v>
      </c>
    </row>
    <row r="191" spans="1:5" ht="15.75" hidden="1" thickBot="1" x14ac:dyDescent="0.3">
      <c r="A191" s="34" t="s">
        <v>3678</v>
      </c>
      <c r="B191" s="40">
        <v>185</v>
      </c>
      <c r="C191" s="34" t="s">
        <v>45</v>
      </c>
      <c r="D191" s="40">
        <v>267</v>
      </c>
      <c r="E191" s="34" t="s">
        <v>639</v>
      </c>
    </row>
    <row r="192" spans="1:5" ht="15.75" hidden="1" thickBot="1" x14ac:dyDescent="0.3">
      <c r="A192" s="34" t="s">
        <v>3678</v>
      </c>
      <c r="B192" s="40">
        <v>805</v>
      </c>
      <c r="C192" s="34" t="s">
        <v>46</v>
      </c>
      <c r="D192" s="40">
        <v>177</v>
      </c>
      <c r="E192" s="34" t="s">
        <v>1396</v>
      </c>
    </row>
    <row r="193" spans="1:5" ht="15.75" hidden="1" thickBot="1" x14ac:dyDescent="0.3">
      <c r="A193" s="34" t="s">
        <v>3678</v>
      </c>
      <c r="B193" s="40">
        <v>805</v>
      </c>
      <c r="C193" s="34" t="s">
        <v>46</v>
      </c>
      <c r="D193" s="40">
        <v>265</v>
      </c>
      <c r="E193" s="34" t="s">
        <v>1397</v>
      </c>
    </row>
    <row r="194" spans="1:5" ht="15.75" hidden="1" thickBot="1" x14ac:dyDescent="0.3">
      <c r="A194" s="34" t="s">
        <v>3678</v>
      </c>
      <c r="B194" s="40">
        <v>805</v>
      </c>
      <c r="C194" s="34" t="s">
        <v>46</v>
      </c>
      <c r="D194" s="40">
        <v>353</v>
      </c>
      <c r="E194" s="34" t="s">
        <v>1398</v>
      </c>
    </row>
    <row r="195" spans="1:5" ht="15.75" hidden="1" thickBot="1" x14ac:dyDescent="0.3">
      <c r="A195" s="34" t="s">
        <v>3678</v>
      </c>
      <c r="B195" s="40">
        <v>445</v>
      </c>
      <c r="C195" s="34" t="s">
        <v>47</v>
      </c>
      <c r="D195" s="40">
        <v>89</v>
      </c>
      <c r="E195" s="34" t="s">
        <v>985</v>
      </c>
    </row>
    <row r="196" spans="1:5" ht="15.75" hidden="1" thickBot="1" x14ac:dyDescent="0.3">
      <c r="A196" s="34" t="s">
        <v>3678</v>
      </c>
      <c r="B196" s="40">
        <v>445</v>
      </c>
      <c r="C196" s="34" t="s">
        <v>47</v>
      </c>
      <c r="D196" s="40">
        <v>92</v>
      </c>
      <c r="E196" s="34" t="s">
        <v>986</v>
      </c>
    </row>
    <row r="197" spans="1:5" ht="15.75" hidden="1" thickBot="1" x14ac:dyDescent="0.3">
      <c r="A197" s="34" t="s">
        <v>3678</v>
      </c>
      <c r="B197" s="40">
        <v>445</v>
      </c>
      <c r="C197" s="34" t="s">
        <v>47</v>
      </c>
      <c r="D197" s="40">
        <v>90</v>
      </c>
      <c r="E197" s="34" t="s">
        <v>952</v>
      </c>
    </row>
    <row r="198" spans="1:5" ht="15.75" hidden="1" thickBot="1" x14ac:dyDescent="0.3">
      <c r="A198" s="34" t="s">
        <v>3678</v>
      </c>
      <c r="B198" s="40">
        <v>445</v>
      </c>
      <c r="C198" s="34" t="s">
        <v>47</v>
      </c>
      <c r="D198" s="40">
        <v>177</v>
      </c>
      <c r="E198" s="34" t="s">
        <v>987</v>
      </c>
    </row>
    <row r="199" spans="1:5" ht="15.75" hidden="1" thickBot="1" x14ac:dyDescent="0.3">
      <c r="A199" s="34" t="s">
        <v>3678</v>
      </c>
      <c r="B199" s="40">
        <v>445</v>
      </c>
      <c r="C199" s="34" t="s">
        <v>47</v>
      </c>
      <c r="D199" s="40">
        <v>223</v>
      </c>
      <c r="E199" s="34" t="s">
        <v>989</v>
      </c>
    </row>
    <row r="200" spans="1:5" ht="15.75" hidden="1" thickBot="1" x14ac:dyDescent="0.3">
      <c r="A200" s="34" t="s">
        <v>3678</v>
      </c>
      <c r="B200" s="40">
        <v>445</v>
      </c>
      <c r="C200" s="34" t="s">
        <v>47</v>
      </c>
      <c r="D200" s="40">
        <v>224</v>
      </c>
      <c r="E200" s="34" t="s">
        <v>990</v>
      </c>
    </row>
    <row r="201" spans="1:5" ht="15.75" hidden="1" thickBot="1" x14ac:dyDescent="0.3">
      <c r="A201" s="34" t="s">
        <v>3678</v>
      </c>
      <c r="B201" s="40">
        <v>445</v>
      </c>
      <c r="C201" s="34" t="s">
        <v>47</v>
      </c>
      <c r="D201" s="40">
        <v>225</v>
      </c>
      <c r="E201" s="34" t="s">
        <v>991</v>
      </c>
    </row>
    <row r="202" spans="1:5" ht="15.75" hidden="1" thickBot="1" x14ac:dyDescent="0.3">
      <c r="A202" s="34" t="s">
        <v>3678</v>
      </c>
      <c r="B202" s="40">
        <v>445</v>
      </c>
      <c r="C202" s="34" t="s">
        <v>47</v>
      </c>
      <c r="D202" s="40">
        <v>222</v>
      </c>
      <c r="E202" s="34" t="s">
        <v>988</v>
      </c>
    </row>
    <row r="203" spans="1:5" ht="15.75" hidden="1" thickBot="1" x14ac:dyDescent="0.3">
      <c r="A203" s="34" t="s">
        <v>3678</v>
      </c>
      <c r="B203" s="40">
        <v>445</v>
      </c>
      <c r="C203" s="34" t="s">
        <v>47</v>
      </c>
      <c r="D203" s="40">
        <v>456</v>
      </c>
      <c r="E203" s="34" t="s">
        <v>992</v>
      </c>
    </row>
    <row r="204" spans="1:5" ht="15.75" hidden="1" thickBot="1" x14ac:dyDescent="0.3">
      <c r="A204" s="34" t="s">
        <v>3678</v>
      </c>
      <c r="B204" s="40">
        <v>445</v>
      </c>
      <c r="C204" s="34" t="s">
        <v>47</v>
      </c>
      <c r="D204" s="40">
        <v>504</v>
      </c>
      <c r="E204" s="34" t="s">
        <v>997</v>
      </c>
    </row>
    <row r="205" spans="1:5" ht="15.75" hidden="1" thickBot="1" x14ac:dyDescent="0.3">
      <c r="A205" s="34" t="s">
        <v>3678</v>
      </c>
      <c r="B205" s="40">
        <v>445</v>
      </c>
      <c r="C205" s="34" t="s">
        <v>47</v>
      </c>
      <c r="D205" s="40">
        <v>502</v>
      </c>
      <c r="E205" s="34" t="s">
        <v>995</v>
      </c>
    </row>
    <row r="206" spans="1:5" ht="15.75" hidden="1" thickBot="1" x14ac:dyDescent="0.3">
      <c r="A206" s="34" t="s">
        <v>3678</v>
      </c>
      <c r="B206" s="40">
        <v>445</v>
      </c>
      <c r="C206" s="34" t="s">
        <v>47</v>
      </c>
      <c r="D206" s="40">
        <v>500</v>
      </c>
      <c r="E206" s="34" t="s">
        <v>993</v>
      </c>
    </row>
    <row r="207" spans="1:5" ht="15.75" hidden="1" thickBot="1" x14ac:dyDescent="0.3">
      <c r="A207" s="34" t="s">
        <v>3678</v>
      </c>
      <c r="B207" s="40">
        <v>445</v>
      </c>
      <c r="C207" s="34" t="s">
        <v>47</v>
      </c>
      <c r="D207" s="40">
        <v>501</v>
      </c>
      <c r="E207" s="34" t="s">
        <v>994</v>
      </c>
    </row>
    <row r="208" spans="1:5" ht="15.75" hidden="1" thickBot="1" x14ac:dyDescent="0.3">
      <c r="A208" s="34" t="s">
        <v>3678</v>
      </c>
      <c r="B208" s="40">
        <v>445</v>
      </c>
      <c r="C208" s="34" t="s">
        <v>47</v>
      </c>
      <c r="D208" s="40">
        <v>503</v>
      </c>
      <c r="E208" s="34" t="s">
        <v>996</v>
      </c>
    </row>
    <row r="209" spans="1:5" ht="15.75" hidden="1" thickBot="1" x14ac:dyDescent="0.3">
      <c r="A209" s="34" t="s">
        <v>3678</v>
      </c>
      <c r="B209" s="40">
        <v>445</v>
      </c>
      <c r="C209" s="34" t="s">
        <v>47</v>
      </c>
      <c r="D209" s="40">
        <v>632</v>
      </c>
      <c r="E209" s="34" t="s">
        <v>998</v>
      </c>
    </row>
    <row r="210" spans="1:5" ht="15.75" hidden="1" thickBot="1" x14ac:dyDescent="0.3">
      <c r="A210" s="34" t="s">
        <v>3678</v>
      </c>
      <c r="B210" s="40">
        <v>445</v>
      </c>
      <c r="C210" s="34" t="s">
        <v>47</v>
      </c>
      <c r="D210" s="40">
        <v>640</v>
      </c>
      <c r="E210" s="34" t="s">
        <v>999</v>
      </c>
    </row>
    <row r="211" spans="1:5" ht="15.75" hidden="1" thickBot="1" x14ac:dyDescent="0.3">
      <c r="A211" s="34" t="s">
        <v>3678</v>
      </c>
      <c r="B211" s="40">
        <v>445</v>
      </c>
      <c r="C211" s="34" t="s">
        <v>47</v>
      </c>
      <c r="D211" s="40">
        <v>656</v>
      </c>
      <c r="E211" s="34" t="s">
        <v>1000</v>
      </c>
    </row>
    <row r="212" spans="1:5" ht="15.75" hidden="1" thickBot="1" x14ac:dyDescent="0.3">
      <c r="A212" s="34" t="s">
        <v>3678</v>
      </c>
      <c r="B212" s="40">
        <v>445</v>
      </c>
      <c r="C212" s="34" t="s">
        <v>47</v>
      </c>
      <c r="D212" s="40">
        <v>691</v>
      </c>
      <c r="E212" s="34" t="s">
        <v>1001</v>
      </c>
    </row>
    <row r="213" spans="1:5" ht="15.75" hidden="1" thickBot="1" x14ac:dyDescent="0.3">
      <c r="A213" s="34" t="s">
        <v>3678</v>
      </c>
      <c r="B213" s="40">
        <v>445</v>
      </c>
      <c r="C213" s="34" t="s">
        <v>47</v>
      </c>
      <c r="D213" s="40">
        <v>735</v>
      </c>
      <c r="E213" s="34" t="s">
        <v>1002</v>
      </c>
    </row>
    <row r="214" spans="1:5" ht="15.75" hidden="1" thickBot="1" x14ac:dyDescent="0.3">
      <c r="A214" s="34" t="s">
        <v>3678</v>
      </c>
      <c r="B214" s="40">
        <v>445</v>
      </c>
      <c r="C214" s="34" t="s">
        <v>47</v>
      </c>
      <c r="D214" s="40">
        <v>779</v>
      </c>
      <c r="E214" s="34" t="s">
        <v>1003</v>
      </c>
    </row>
    <row r="215" spans="1:5" ht="15.75" hidden="1" thickBot="1" x14ac:dyDescent="0.3">
      <c r="A215" s="34" t="s">
        <v>3678</v>
      </c>
      <c r="B215" s="40">
        <v>445</v>
      </c>
      <c r="C215" s="34" t="s">
        <v>47</v>
      </c>
      <c r="D215" s="40">
        <v>780</v>
      </c>
      <c r="E215" s="34" t="s">
        <v>1004</v>
      </c>
    </row>
    <row r="216" spans="1:5" ht="15.75" hidden="1" thickBot="1" x14ac:dyDescent="0.3">
      <c r="A216" s="34" t="s">
        <v>3678</v>
      </c>
      <c r="B216" s="40">
        <v>445</v>
      </c>
      <c r="C216" s="34" t="s">
        <v>47</v>
      </c>
      <c r="D216" s="40">
        <v>867</v>
      </c>
      <c r="E216" s="34" t="s">
        <v>1005</v>
      </c>
    </row>
    <row r="217" spans="1:5" ht="15.75" hidden="1" thickBot="1" x14ac:dyDescent="0.3">
      <c r="A217" s="34" t="s">
        <v>3678</v>
      </c>
      <c r="B217" s="40">
        <v>428</v>
      </c>
      <c r="C217" s="34" t="s">
        <v>48</v>
      </c>
      <c r="D217" s="40">
        <v>1</v>
      </c>
      <c r="E217" s="34" t="s">
        <v>931</v>
      </c>
    </row>
    <row r="218" spans="1:5" ht="15.75" hidden="1" thickBot="1" x14ac:dyDescent="0.3">
      <c r="A218" s="34" t="s">
        <v>3678</v>
      </c>
      <c r="B218" s="40">
        <v>428</v>
      </c>
      <c r="C218" s="34" t="s">
        <v>48</v>
      </c>
      <c r="D218" s="40">
        <v>501</v>
      </c>
      <c r="E218" s="34" t="s">
        <v>934</v>
      </c>
    </row>
    <row r="219" spans="1:5" ht="15.75" hidden="1" thickBot="1" x14ac:dyDescent="0.3">
      <c r="A219" s="34" t="s">
        <v>3678</v>
      </c>
      <c r="B219" s="40">
        <v>428</v>
      </c>
      <c r="C219" s="34" t="s">
        <v>48</v>
      </c>
      <c r="D219" s="40">
        <v>634</v>
      </c>
      <c r="E219" s="34" t="s">
        <v>937</v>
      </c>
    </row>
    <row r="220" spans="1:5" ht="15.75" hidden="1" thickBot="1" x14ac:dyDescent="0.3">
      <c r="A220" s="34" t="s">
        <v>3678</v>
      </c>
      <c r="B220" s="40">
        <v>428</v>
      </c>
      <c r="C220" s="34" t="s">
        <v>48</v>
      </c>
      <c r="D220" s="40">
        <v>89</v>
      </c>
      <c r="E220" s="34" t="s">
        <v>932</v>
      </c>
    </row>
    <row r="221" spans="1:5" ht="15.75" hidden="1" thickBot="1" x14ac:dyDescent="0.3">
      <c r="A221" s="34" t="s">
        <v>3678</v>
      </c>
      <c r="B221" s="40">
        <v>428</v>
      </c>
      <c r="C221" s="34" t="s">
        <v>48</v>
      </c>
      <c r="D221" s="40">
        <v>692</v>
      </c>
      <c r="E221" s="34" t="s">
        <v>940</v>
      </c>
    </row>
    <row r="222" spans="1:5" ht="15.75" hidden="1" thickBot="1" x14ac:dyDescent="0.3">
      <c r="A222" s="34" t="s">
        <v>3678</v>
      </c>
      <c r="B222" s="40">
        <v>428</v>
      </c>
      <c r="C222" s="34" t="s">
        <v>48</v>
      </c>
      <c r="D222" s="40">
        <v>500</v>
      </c>
      <c r="E222" s="34" t="s">
        <v>933</v>
      </c>
    </row>
    <row r="223" spans="1:5" ht="15.75" hidden="1" thickBot="1" x14ac:dyDescent="0.3">
      <c r="A223" s="34" t="s">
        <v>3678</v>
      </c>
      <c r="B223" s="40">
        <v>428</v>
      </c>
      <c r="C223" s="34" t="s">
        <v>48</v>
      </c>
      <c r="D223" s="40">
        <v>555</v>
      </c>
      <c r="E223" s="34" t="s">
        <v>935</v>
      </c>
    </row>
    <row r="224" spans="1:5" ht="15.75" hidden="1" thickBot="1" x14ac:dyDescent="0.3">
      <c r="A224" s="34" t="s">
        <v>3678</v>
      </c>
      <c r="B224" s="40">
        <v>428</v>
      </c>
      <c r="C224" s="34" t="s">
        <v>48</v>
      </c>
      <c r="D224" s="40">
        <v>632</v>
      </c>
      <c r="E224" s="34" t="s">
        <v>936</v>
      </c>
    </row>
    <row r="225" spans="1:5" ht="15.75" hidden="1" thickBot="1" x14ac:dyDescent="0.3">
      <c r="A225" s="34" t="s">
        <v>3678</v>
      </c>
      <c r="B225" s="40">
        <v>428</v>
      </c>
      <c r="C225" s="34" t="s">
        <v>48</v>
      </c>
      <c r="D225" s="40">
        <v>691</v>
      </c>
      <c r="E225" s="34" t="s">
        <v>939</v>
      </c>
    </row>
    <row r="226" spans="1:5" ht="15.75" hidden="1" thickBot="1" x14ac:dyDescent="0.3">
      <c r="A226" s="34" t="s">
        <v>3678</v>
      </c>
      <c r="B226" s="40">
        <v>428</v>
      </c>
      <c r="C226" s="34" t="s">
        <v>48</v>
      </c>
      <c r="D226" s="40">
        <v>645</v>
      </c>
      <c r="E226" s="34" t="s">
        <v>938</v>
      </c>
    </row>
    <row r="227" spans="1:5" ht="15.75" hidden="1" thickBot="1" x14ac:dyDescent="0.3">
      <c r="A227" s="34" t="s">
        <v>3678</v>
      </c>
      <c r="B227" s="40">
        <v>428</v>
      </c>
      <c r="C227" s="34" t="s">
        <v>48</v>
      </c>
      <c r="D227" s="40">
        <v>735</v>
      </c>
      <c r="E227" s="34" t="s">
        <v>941</v>
      </c>
    </row>
    <row r="228" spans="1:5" ht="15.75" hidden="1" thickBot="1" x14ac:dyDescent="0.3">
      <c r="A228" s="34" t="s">
        <v>3678</v>
      </c>
      <c r="B228" s="40">
        <v>428</v>
      </c>
      <c r="C228" s="34" t="s">
        <v>48</v>
      </c>
      <c r="D228" s="40">
        <v>736</v>
      </c>
      <c r="E228" s="34" t="s">
        <v>942</v>
      </c>
    </row>
    <row r="229" spans="1:5" ht="15.75" hidden="1" thickBot="1" x14ac:dyDescent="0.3">
      <c r="A229" s="34" t="s">
        <v>3678</v>
      </c>
      <c r="B229" s="40">
        <v>410</v>
      </c>
      <c r="C229" s="34" t="s">
        <v>49</v>
      </c>
      <c r="D229" s="40">
        <v>89</v>
      </c>
      <c r="E229" s="34" t="s">
        <v>908</v>
      </c>
    </row>
    <row r="230" spans="1:5" ht="15.75" hidden="1" thickBot="1" x14ac:dyDescent="0.3">
      <c r="A230" s="34" t="s">
        <v>3678</v>
      </c>
      <c r="B230" s="40">
        <v>410</v>
      </c>
      <c r="C230" s="34" t="s">
        <v>49</v>
      </c>
      <c r="D230" s="40">
        <v>177</v>
      </c>
      <c r="E230" s="34" t="s">
        <v>886</v>
      </c>
    </row>
    <row r="231" spans="1:5" ht="15.75" hidden="1" thickBot="1" x14ac:dyDescent="0.3">
      <c r="A231" s="34" t="s">
        <v>3678</v>
      </c>
      <c r="B231" s="40">
        <v>410</v>
      </c>
      <c r="C231" s="34" t="s">
        <v>49</v>
      </c>
      <c r="D231" s="40">
        <v>221</v>
      </c>
      <c r="E231" s="34" t="s">
        <v>909</v>
      </c>
    </row>
    <row r="232" spans="1:5" ht="15.75" hidden="1" thickBot="1" x14ac:dyDescent="0.3">
      <c r="A232" s="34" t="s">
        <v>3678</v>
      </c>
      <c r="B232" s="40">
        <v>410</v>
      </c>
      <c r="C232" s="34" t="s">
        <v>49</v>
      </c>
      <c r="D232" s="40">
        <v>265</v>
      </c>
      <c r="E232" s="34" t="s">
        <v>910</v>
      </c>
    </row>
    <row r="233" spans="1:5" ht="15.75" hidden="1" thickBot="1" x14ac:dyDescent="0.3">
      <c r="A233" s="34" t="s">
        <v>3678</v>
      </c>
      <c r="B233" s="40">
        <v>410</v>
      </c>
      <c r="C233" s="34" t="s">
        <v>49</v>
      </c>
      <c r="D233" s="40">
        <v>779</v>
      </c>
      <c r="E233" s="34" t="s">
        <v>911</v>
      </c>
    </row>
    <row r="234" spans="1:5" ht="15.75" hidden="1" thickBot="1" x14ac:dyDescent="0.3">
      <c r="A234" s="34" t="s">
        <v>3678</v>
      </c>
      <c r="B234" s="40">
        <v>410</v>
      </c>
      <c r="C234" s="34" t="s">
        <v>49</v>
      </c>
      <c r="D234" s="40">
        <v>781</v>
      </c>
      <c r="E234" s="34" t="s">
        <v>912</v>
      </c>
    </row>
    <row r="235" spans="1:5" ht="15.75" hidden="1" thickBot="1" x14ac:dyDescent="0.3">
      <c r="A235" s="34" t="s">
        <v>3678</v>
      </c>
      <c r="B235" s="40">
        <v>35</v>
      </c>
      <c r="C235" s="34" t="s">
        <v>50</v>
      </c>
      <c r="D235" s="40">
        <v>90</v>
      </c>
      <c r="E235" s="34" t="s">
        <v>390</v>
      </c>
    </row>
    <row r="236" spans="1:5" ht="15.75" hidden="1" thickBot="1" x14ac:dyDescent="0.3">
      <c r="A236" s="34" t="s">
        <v>3678</v>
      </c>
      <c r="B236" s="40">
        <v>35</v>
      </c>
      <c r="C236" s="34" t="s">
        <v>50</v>
      </c>
      <c r="D236" s="40">
        <v>134</v>
      </c>
      <c r="E236" s="34" t="s">
        <v>393</v>
      </c>
    </row>
    <row r="237" spans="1:5" ht="15.75" hidden="1" thickBot="1" x14ac:dyDescent="0.3">
      <c r="A237" s="34" t="s">
        <v>3678</v>
      </c>
      <c r="B237" s="40">
        <v>35</v>
      </c>
      <c r="C237" s="34" t="s">
        <v>50</v>
      </c>
      <c r="D237" s="40">
        <v>739</v>
      </c>
      <c r="E237" s="34" t="s">
        <v>411</v>
      </c>
    </row>
    <row r="238" spans="1:5" ht="15.75" hidden="1" thickBot="1" x14ac:dyDescent="0.3">
      <c r="A238" s="34" t="s">
        <v>3678</v>
      </c>
      <c r="B238" s="40">
        <v>35</v>
      </c>
      <c r="C238" s="34" t="s">
        <v>50</v>
      </c>
      <c r="D238" s="40">
        <v>133</v>
      </c>
      <c r="E238" s="34" t="s">
        <v>392</v>
      </c>
    </row>
    <row r="239" spans="1:5" ht="15.75" hidden="1" thickBot="1" x14ac:dyDescent="0.3">
      <c r="A239" s="34" t="s">
        <v>3678</v>
      </c>
      <c r="B239" s="40">
        <v>35</v>
      </c>
      <c r="C239" s="34" t="s">
        <v>50</v>
      </c>
      <c r="D239" s="40">
        <v>181</v>
      </c>
      <c r="E239" s="34" t="s">
        <v>395</v>
      </c>
    </row>
    <row r="240" spans="1:5" ht="15.75" hidden="1" thickBot="1" x14ac:dyDescent="0.3">
      <c r="A240" s="34" t="s">
        <v>3678</v>
      </c>
      <c r="B240" s="40">
        <v>35</v>
      </c>
      <c r="C240" s="34" t="s">
        <v>50</v>
      </c>
      <c r="D240" s="40">
        <v>182</v>
      </c>
      <c r="E240" s="34" t="s">
        <v>396</v>
      </c>
    </row>
    <row r="241" spans="1:5" ht="15.75" hidden="1" thickBot="1" x14ac:dyDescent="0.3">
      <c r="A241" s="34" t="s">
        <v>3678</v>
      </c>
      <c r="B241" s="40">
        <v>35</v>
      </c>
      <c r="C241" s="34" t="s">
        <v>50</v>
      </c>
      <c r="D241" s="40">
        <v>177</v>
      </c>
      <c r="E241" s="34" t="s">
        <v>394</v>
      </c>
    </row>
    <row r="242" spans="1:5" ht="15.75" hidden="1" thickBot="1" x14ac:dyDescent="0.3">
      <c r="A242" s="34" t="s">
        <v>3678</v>
      </c>
      <c r="B242" s="40">
        <v>35</v>
      </c>
      <c r="C242" s="34" t="s">
        <v>50</v>
      </c>
      <c r="D242" s="40">
        <v>315</v>
      </c>
      <c r="E242" s="34" t="s">
        <v>397</v>
      </c>
    </row>
    <row r="243" spans="1:5" ht="15.75" hidden="1" thickBot="1" x14ac:dyDescent="0.3">
      <c r="A243" s="34" t="s">
        <v>3678</v>
      </c>
      <c r="B243" s="40">
        <v>35</v>
      </c>
      <c r="C243" s="34" t="s">
        <v>50</v>
      </c>
      <c r="D243" s="40">
        <v>353</v>
      </c>
      <c r="E243" s="34" t="s">
        <v>398</v>
      </c>
    </row>
    <row r="244" spans="1:5" ht="15.75" hidden="1" thickBot="1" x14ac:dyDescent="0.3">
      <c r="A244" s="34" t="s">
        <v>3678</v>
      </c>
      <c r="B244" s="40">
        <v>35</v>
      </c>
      <c r="C244" s="34" t="s">
        <v>50</v>
      </c>
      <c r="D244" s="40">
        <v>456</v>
      </c>
      <c r="E244" s="34" t="s">
        <v>399</v>
      </c>
    </row>
    <row r="245" spans="1:5" ht="15.75" hidden="1" thickBot="1" x14ac:dyDescent="0.3">
      <c r="A245" s="34" t="s">
        <v>3678</v>
      </c>
      <c r="B245" s="40">
        <v>35</v>
      </c>
      <c r="C245" s="34" t="s">
        <v>50</v>
      </c>
      <c r="D245" s="40">
        <v>95</v>
      </c>
      <c r="E245" s="34" t="s">
        <v>391</v>
      </c>
    </row>
    <row r="246" spans="1:5" ht="15.75" hidden="1" thickBot="1" x14ac:dyDescent="0.3">
      <c r="A246" s="34" t="s">
        <v>3678</v>
      </c>
      <c r="B246" s="40">
        <v>35</v>
      </c>
      <c r="C246" s="34" t="s">
        <v>50</v>
      </c>
      <c r="D246" s="40">
        <v>501</v>
      </c>
      <c r="E246" s="34" t="s">
        <v>400</v>
      </c>
    </row>
    <row r="247" spans="1:5" ht="15.75" hidden="1" thickBot="1" x14ac:dyDescent="0.3">
      <c r="A247" s="34" t="s">
        <v>3678</v>
      </c>
      <c r="B247" s="40">
        <v>35</v>
      </c>
      <c r="C247" s="34" t="s">
        <v>50</v>
      </c>
      <c r="D247" s="40">
        <v>504</v>
      </c>
      <c r="E247" s="34" t="s">
        <v>403</v>
      </c>
    </row>
    <row r="248" spans="1:5" ht="15.75" hidden="1" thickBot="1" x14ac:dyDescent="0.3">
      <c r="A248" s="34" t="s">
        <v>3678</v>
      </c>
      <c r="B248" s="40">
        <v>35</v>
      </c>
      <c r="C248" s="34" t="s">
        <v>50</v>
      </c>
      <c r="D248" s="40">
        <v>505</v>
      </c>
      <c r="E248" s="34" t="s">
        <v>404</v>
      </c>
    </row>
    <row r="249" spans="1:5" ht="15.75" hidden="1" thickBot="1" x14ac:dyDescent="0.3">
      <c r="A249" s="34" t="s">
        <v>3678</v>
      </c>
      <c r="B249" s="40">
        <v>35</v>
      </c>
      <c r="C249" s="34" t="s">
        <v>50</v>
      </c>
      <c r="D249" s="40">
        <v>502</v>
      </c>
      <c r="E249" s="34" t="s">
        <v>401</v>
      </c>
    </row>
    <row r="250" spans="1:5" ht="15.75" hidden="1" thickBot="1" x14ac:dyDescent="0.3">
      <c r="A250" s="34" t="s">
        <v>3678</v>
      </c>
      <c r="B250" s="40">
        <v>35</v>
      </c>
      <c r="C250" s="34" t="s">
        <v>50</v>
      </c>
      <c r="D250" s="40">
        <v>503</v>
      </c>
      <c r="E250" s="34" t="s">
        <v>402</v>
      </c>
    </row>
    <row r="251" spans="1:5" ht="15.75" hidden="1" thickBot="1" x14ac:dyDescent="0.3">
      <c r="A251" s="34" t="s">
        <v>3678</v>
      </c>
      <c r="B251" s="40">
        <v>35</v>
      </c>
      <c r="C251" s="34" t="s">
        <v>50</v>
      </c>
      <c r="D251" s="40">
        <v>544</v>
      </c>
      <c r="E251" s="34" t="s">
        <v>405</v>
      </c>
    </row>
    <row r="252" spans="1:5" ht="15.75" hidden="1" thickBot="1" x14ac:dyDescent="0.3">
      <c r="A252" s="34" t="s">
        <v>3678</v>
      </c>
      <c r="B252" s="40">
        <v>35</v>
      </c>
      <c r="C252" s="34" t="s">
        <v>50</v>
      </c>
      <c r="D252" s="40">
        <v>632</v>
      </c>
      <c r="E252" s="34" t="s">
        <v>407</v>
      </c>
    </row>
    <row r="253" spans="1:5" ht="15.75" hidden="1" thickBot="1" x14ac:dyDescent="0.3">
      <c r="A253" s="34" t="s">
        <v>3678</v>
      </c>
      <c r="B253" s="40">
        <v>35</v>
      </c>
      <c r="C253" s="34" t="s">
        <v>50</v>
      </c>
      <c r="D253" s="40">
        <v>735</v>
      </c>
      <c r="E253" s="34" t="s">
        <v>408</v>
      </c>
    </row>
    <row r="254" spans="1:5" ht="15.75" hidden="1" thickBot="1" x14ac:dyDescent="0.3">
      <c r="A254" s="34" t="s">
        <v>3678</v>
      </c>
      <c r="B254" s="40">
        <v>35</v>
      </c>
      <c r="C254" s="34" t="s">
        <v>50</v>
      </c>
      <c r="D254" s="40">
        <v>737</v>
      </c>
      <c r="E254" s="34" t="s">
        <v>410</v>
      </c>
    </row>
    <row r="255" spans="1:5" ht="15.75" hidden="1" thickBot="1" x14ac:dyDescent="0.3">
      <c r="A255" s="34" t="s">
        <v>3678</v>
      </c>
      <c r="B255" s="40">
        <v>35</v>
      </c>
      <c r="C255" s="34" t="s">
        <v>50</v>
      </c>
      <c r="D255" s="40">
        <v>867</v>
      </c>
      <c r="E255" s="34" t="s">
        <v>414</v>
      </c>
    </row>
    <row r="256" spans="1:5" ht="15.75" hidden="1" thickBot="1" x14ac:dyDescent="0.3">
      <c r="A256" s="34" t="s">
        <v>3678</v>
      </c>
      <c r="B256" s="40">
        <v>35</v>
      </c>
      <c r="C256" s="34" t="s">
        <v>50</v>
      </c>
      <c r="D256" s="40">
        <v>736</v>
      </c>
      <c r="E256" s="34" t="s">
        <v>409</v>
      </c>
    </row>
    <row r="257" spans="1:5" ht="15.75" hidden="1" thickBot="1" x14ac:dyDescent="0.3">
      <c r="A257" s="34" t="s">
        <v>3678</v>
      </c>
      <c r="B257" s="40">
        <v>35</v>
      </c>
      <c r="C257" s="34" t="s">
        <v>50</v>
      </c>
      <c r="D257" s="40">
        <v>564</v>
      </c>
      <c r="E257" s="34" t="s">
        <v>406</v>
      </c>
    </row>
    <row r="258" spans="1:5" ht="15.75" hidden="1" thickBot="1" x14ac:dyDescent="0.3">
      <c r="A258" s="34" t="s">
        <v>3678</v>
      </c>
      <c r="B258" s="40">
        <v>35</v>
      </c>
      <c r="C258" s="34" t="s">
        <v>50</v>
      </c>
      <c r="D258" s="40">
        <v>780</v>
      </c>
      <c r="E258" s="34" t="s">
        <v>413</v>
      </c>
    </row>
    <row r="259" spans="1:5" ht="15.75" hidden="1" thickBot="1" x14ac:dyDescent="0.3">
      <c r="A259" s="34" t="s">
        <v>3678</v>
      </c>
      <c r="B259" s="40">
        <v>35</v>
      </c>
      <c r="C259" s="34" t="s">
        <v>50</v>
      </c>
      <c r="D259" s="40">
        <v>779</v>
      </c>
      <c r="E259" s="34" t="s">
        <v>412</v>
      </c>
    </row>
    <row r="260" spans="1:5" ht="15.75" hidden="1" thickBot="1" x14ac:dyDescent="0.3">
      <c r="A260" s="34" t="s">
        <v>3678</v>
      </c>
      <c r="B260" s="40">
        <v>754</v>
      </c>
      <c r="C260" s="34" t="s">
        <v>51</v>
      </c>
      <c r="D260" s="40">
        <v>1</v>
      </c>
      <c r="E260" s="34" t="s">
        <v>1307</v>
      </c>
    </row>
    <row r="261" spans="1:5" ht="15.75" hidden="1" thickBot="1" x14ac:dyDescent="0.3">
      <c r="A261" s="34" t="s">
        <v>3678</v>
      </c>
      <c r="B261" s="40">
        <v>754</v>
      </c>
      <c r="C261" s="34" t="s">
        <v>51</v>
      </c>
      <c r="D261" s="40">
        <v>49</v>
      </c>
      <c r="E261" s="34" t="s">
        <v>1308</v>
      </c>
    </row>
    <row r="262" spans="1:5" ht="15.75" hidden="1" thickBot="1" x14ac:dyDescent="0.3">
      <c r="A262" s="34" t="s">
        <v>3678</v>
      </c>
      <c r="B262" s="40">
        <v>754</v>
      </c>
      <c r="C262" s="34" t="s">
        <v>51</v>
      </c>
      <c r="D262" s="40">
        <v>456</v>
      </c>
      <c r="E262" s="34" t="s">
        <v>1309</v>
      </c>
    </row>
    <row r="263" spans="1:5" ht="15.75" hidden="1" thickBot="1" x14ac:dyDescent="0.3">
      <c r="A263" s="34" t="s">
        <v>3678</v>
      </c>
      <c r="B263" s="40">
        <v>754</v>
      </c>
      <c r="C263" s="34" t="s">
        <v>51</v>
      </c>
      <c r="D263" s="40">
        <v>500</v>
      </c>
      <c r="E263" s="34" t="s">
        <v>1310</v>
      </c>
    </row>
    <row r="264" spans="1:5" ht="15.75" hidden="1" thickBot="1" x14ac:dyDescent="0.3">
      <c r="A264" s="34" t="s">
        <v>3678</v>
      </c>
      <c r="B264" s="40">
        <v>754</v>
      </c>
      <c r="C264" s="34" t="s">
        <v>51</v>
      </c>
      <c r="D264" s="40">
        <v>735</v>
      </c>
      <c r="E264" s="34" t="s">
        <v>1311</v>
      </c>
    </row>
    <row r="265" spans="1:5" ht="15.75" hidden="1" thickBot="1" x14ac:dyDescent="0.3">
      <c r="A265" s="34" t="s">
        <v>3678</v>
      </c>
      <c r="B265" s="40">
        <v>754</v>
      </c>
      <c r="C265" s="34" t="s">
        <v>51</v>
      </c>
      <c r="D265" s="40">
        <v>736</v>
      </c>
      <c r="E265" s="34" t="s">
        <v>1312</v>
      </c>
    </row>
    <row r="266" spans="1:5" ht="15.75" hidden="1" thickBot="1" x14ac:dyDescent="0.3">
      <c r="A266" s="34" t="s">
        <v>3678</v>
      </c>
      <c r="B266" s="40">
        <v>754</v>
      </c>
      <c r="C266" s="34" t="s">
        <v>51</v>
      </c>
      <c r="D266" s="40">
        <v>779</v>
      </c>
      <c r="E266" s="34" t="s">
        <v>1313</v>
      </c>
    </row>
    <row r="267" spans="1:5" ht="15.75" hidden="1" thickBot="1" x14ac:dyDescent="0.3">
      <c r="A267" s="34" t="s">
        <v>3678</v>
      </c>
      <c r="B267" s="40">
        <v>390</v>
      </c>
      <c r="C267" s="34" t="s">
        <v>52</v>
      </c>
      <c r="D267" s="40">
        <v>45</v>
      </c>
      <c r="E267" s="34" t="s">
        <v>845</v>
      </c>
    </row>
    <row r="268" spans="1:5" ht="15.75" hidden="1" thickBot="1" x14ac:dyDescent="0.3">
      <c r="A268" s="34" t="s">
        <v>3678</v>
      </c>
      <c r="B268" s="40">
        <v>390</v>
      </c>
      <c r="C268" s="34" t="s">
        <v>52</v>
      </c>
      <c r="D268" s="40">
        <v>89</v>
      </c>
      <c r="E268" s="34" t="s">
        <v>846</v>
      </c>
    </row>
    <row r="269" spans="1:5" ht="15.75" hidden="1" thickBot="1" x14ac:dyDescent="0.3">
      <c r="A269" s="34" t="s">
        <v>3678</v>
      </c>
      <c r="B269" s="40">
        <v>390</v>
      </c>
      <c r="C269" s="34" t="s">
        <v>52</v>
      </c>
      <c r="D269" s="40">
        <v>90</v>
      </c>
      <c r="E269" s="34" t="s">
        <v>847</v>
      </c>
    </row>
    <row r="270" spans="1:5" ht="15.75" hidden="1" thickBot="1" x14ac:dyDescent="0.3">
      <c r="A270" s="34" t="s">
        <v>3678</v>
      </c>
      <c r="B270" s="40">
        <v>390</v>
      </c>
      <c r="C270" s="34" t="s">
        <v>52</v>
      </c>
      <c r="D270" s="40">
        <v>221</v>
      </c>
      <c r="E270" s="34" t="s">
        <v>848</v>
      </c>
    </row>
    <row r="271" spans="1:5" ht="15.75" hidden="1" thickBot="1" x14ac:dyDescent="0.3">
      <c r="A271" s="34" t="s">
        <v>3678</v>
      </c>
      <c r="B271" s="40">
        <v>390</v>
      </c>
      <c r="C271" s="34" t="s">
        <v>52</v>
      </c>
      <c r="D271" s="40">
        <v>265</v>
      </c>
      <c r="E271" s="34" t="s">
        <v>849</v>
      </c>
    </row>
    <row r="272" spans="1:5" ht="15.75" hidden="1" thickBot="1" x14ac:dyDescent="0.3">
      <c r="A272" s="34" t="s">
        <v>3678</v>
      </c>
      <c r="B272" s="40">
        <v>390</v>
      </c>
      <c r="C272" s="34" t="s">
        <v>52</v>
      </c>
      <c r="D272" s="40">
        <v>456</v>
      </c>
      <c r="E272" s="34" t="s">
        <v>850</v>
      </c>
    </row>
    <row r="273" spans="1:5" ht="15.75" hidden="1" thickBot="1" x14ac:dyDescent="0.3">
      <c r="A273" s="34" t="s">
        <v>3678</v>
      </c>
      <c r="B273" s="40">
        <v>390</v>
      </c>
      <c r="C273" s="34" t="s">
        <v>52</v>
      </c>
      <c r="D273" s="40">
        <v>457</v>
      </c>
      <c r="E273" s="34" t="s">
        <v>851</v>
      </c>
    </row>
    <row r="274" spans="1:5" ht="15.75" hidden="1" thickBot="1" x14ac:dyDescent="0.3">
      <c r="A274" s="34" t="s">
        <v>3678</v>
      </c>
      <c r="B274" s="40">
        <v>390</v>
      </c>
      <c r="C274" s="34" t="s">
        <v>52</v>
      </c>
      <c r="D274" s="40">
        <v>460</v>
      </c>
      <c r="E274" s="34" t="s">
        <v>852</v>
      </c>
    </row>
    <row r="275" spans="1:5" ht="15.75" hidden="1" thickBot="1" x14ac:dyDescent="0.3">
      <c r="A275" s="34" t="s">
        <v>3678</v>
      </c>
      <c r="B275" s="40">
        <v>390</v>
      </c>
      <c r="C275" s="34" t="s">
        <v>52</v>
      </c>
      <c r="D275" s="40">
        <v>500</v>
      </c>
      <c r="E275" s="34" t="s">
        <v>853</v>
      </c>
    </row>
    <row r="276" spans="1:5" ht="15.75" hidden="1" thickBot="1" x14ac:dyDescent="0.3">
      <c r="A276" s="34" t="s">
        <v>3678</v>
      </c>
      <c r="B276" s="40">
        <v>390</v>
      </c>
      <c r="C276" s="34" t="s">
        <v>52</v>
      </c>
      <c r="D276" s="40">
        <v>510</v>
      </c>
      <c r="E276" s="34" t="s">
        <v>760</v>
      </c>
    </row>
    <row r="277" spans="1:5" ht="15.75" hidden="1" thickBot="1" x14ac:dyDescent="0.3">
      <c r="A277" s="34" t="s">
        <v>3678</v>
      </c>
      <c r="B277" s="40">
        <v>390</v>
      </c>
      <c r="C277" s="34" t="s">
        <v>52</v>
      </c>
      <c r="D277" s="40">
        <v>691</v>
      </c>
      <c r="E277" s="34" t="s">
        <v>854</v>
      </c>
    </row>
    <row r="278" spans="1:5" ht="15.75" hidden="1" thickBot="1" x14ac:dyDescent="0.3">
      <c r="A278" s="34" t="s">
        <v>3678</v>
      </c>
      <c r="B278" s="40">
        <v>390</v>
      </c>
      <c r="C278" s="34" t="s">
        <v>52</v>
      </c>
      <c r="D278" s="40">
        <v>692</v>
      </c>
      <c r="E278" s="34" t="s">
        <v>855</v>
      </c>
    </row>
    <row r="279" spans="1:5" ht="15.75" hidden="1" thickBot="1" x14ac:dyDescent="0.3">
      <c r="A279" s="34" t="s">
        <v>3678</v>
      </c>
      <c r="B279" s="40">
        <v>390</v>
      </c>
      <c r="C279" s="34" t="s">
        <v>52</v>
      </c>
      <c r="D279" s="40">
        <v>735</v>
      </c>
      <c r="E279" s="34" t="s">
        <v>856</v>
      </c>
    </row>
    <row r="280" spans="1:5" ht="15.75" hidden="1" thickBot="1" x14ac:dyDescent="0.3">
      <c r="A280" s="34" t="s">
        <v>3678</v>
      </c>
      <c r="B280" s="40">
        <v>565</v>
      </c>
      <c r="C280" s="34" t="s">
        <v>53</v>
      </c>
      <c r="D280" s="40">
        <v>1</v>
      </c>
      <c r="E280" s="34" t="s">
        <v>1206</v>
      </c>
    </row>
    <row r="281" spans="1:5" ht="15.75" hidden="1" thickBot="1" x14ac:dyDescent="0.3">
      <c r="A281" s="34" t="s">
        <v>3678</v>
      </c>
      <c r="B281" s="40">
        <v>565</v>
      </c>
      <c r="C281" s="34" t="s">
        <v>53</v>
      </c>
      <c r="D281" s="40">
        <v>90</v>
      </c>
      <c r="E281" s="34" t="s">
        <v>1208</v>
      </c>
    </row>
    <row r="282" spans="1:5" ht="15.75" hidden="1" thickBot="1" x14ac:dyDescent="0.3">
      <c r="A282" s="34" t="s">
        <v>3678</v>
      </c>
      <c r="B282" s="40">
        <v>565</v>
      </c>
      <c r="C282" s="34" t="s">
        <v>53</v>
      </c>
      <c r="D282" s="40">
        <v>89</v>
      </c>
      <c r="E282" s="34" t="s">
        <v>1207</v>
      </c>
    </row>
    <row r="283" spans="1:5" ht="15.75" hidden="1" thickBot="1" x14ac:dyDescent="0.3">
      <c r="A283" s="34" t="s">
        <v>3678</v>
      </c>
      <c r="B283" s="40">
        <v>565</v>
      </c>
      <c r="C283" s="34" t="s">
        <v>53</v>
      </c>
      <c r="D283" s="40">
        <v>177</v>
      </c>
      <c r="E283" s="34" t="s">
        <v>1209</v>
      </c>
    </row>
    <row r="284" spans="1:5" ht="15.75" hidden="1" thickBot="1" x14ac:dyDescent="0.3">
      <c r="A284" s="34" t="s">
        <v>3678</v>
      </c>
      <c r="B284" s="40">
        <v>290</v>
      </c>
      <c r="C284" s="34" t="s">
        <v>54</v>
      </c>
      <c r="D284" s="40">
        <v>1</v>
      </c>
      <c r="E284" s="34" t="s">
        <v>731</v>
      </c>
    </row>
    <row r="285" spans="1:5" ht="15.75" hidden="1" thickBot="1" x14ac:dyDescent="0.3">
      <c r="A285" s="34" t="s">
        <v>3678</v>
      </c>
      <c r="B285" s="40">
        <v>290</v>
      </c>
      <c r="C285" s="34" t="s">
        <v>54</v>
      </c>
      <c r="D285" s="40">
        <v>89</v>
      </c>
      <c r="E285" s="34" t="s">
        <v>732</v>
      </c>
    </row>
    <row r="286" spans="1:5" ht="15.75" hidden="1" thickBot="1" x14ac:dyDescent="0.3">
      <c r="A286" s="34" t="s">
        <v>3678</v>
      </c>
      <c r="B286" s="40">
        <v>290</v>
      </c>
      <c r="C286" s="34" t="s">
        <v>54</v>
      </c>
      <c r="D286" s="40">
        <v>90</v>
      </c>
      <c r="E286" s="34" t="s">
        <v>733</v>
      </c>
    </row>
    <row r="287" spans="1:5" ht="15.75" hidden="1" thickBot="1" x14ac:dyDescent="0.3">
      <c r="A287" s="34" t="s">
        <v>3678</v>
      </c>
      <c r="B287" s="40">
        <v>290</v>
      </c>
      <c r="C287" s="34" t="s">
        <v>54</v>
      </c>
      <c r="D287" s="40">
        <v>177</v>
      </c>
      <c r="E287" s="34" t="s">
        <v>734</v>
      </c>
    </row>
    <row r="288" spans="1:5" ht="15.75" hidden="1" thickBot="1" x14ac:dyDescent="0.3">
      <c r="A288" s="34" t="s">
        <v>3678</v>
      </c>
      <c r="B288" s="40">
        <v>290</v>
      </c>
      <c r="C288" s="34" t="s">
        <v>54</v>
      </c>
      <c r="D288" s="40">
        <v>500</v>
      </c>
      <c r="E288" s="34" t="s">
        <v>735</v>
      </c>
    </row>
    <row r="289" spans="1:5" ht="15.75" hidden="1" thickBot="1" x14ac:dyDescent="0.3">
      <c r="A289" s="34" t="s">
        <v>3678</v>
      </c>
      <c r="B289" s="40">
        <v>290</v>
      </c>
      <c r="C289" s="34" t="s">
        <v>54</v>
      </c>
      <c r="D289" s="40">
        <v>867</v>
      </c>
      <c r="E289" s="34" t="s">
        <v>736</v>
      </c>
    </row>
    <row r="290" spans="1:5" ht="15.75" hidden="1" thickBot="1" x14ac:dyDescent="0.3">
      <c r="A290" s="34" t="s">
        <v>3678</v>
      </c>
      <c r="B290" s="40">
        <v>405</v>
      </c>
      <c r="C290" s="34" t="s">
        <v>55</v>
      </c>
      <c r="D290" s="40">
        <v>45</v>
      </c>
      <c r="E290" s="34" t="s">
        <v>890</v>
      </c>
    </row>
    <row r="291" spans="1:5" ht="15.75" hidden="1" thickBot="1" x14ac:dyDescent="0.3">
      <c r="A291" s="34" t="s">
        <v>3678</v>
      </c>
      <c r="B291" s="40">
        <v>405</v>
      </c>
      <c r="C291" s="34" t="s">
        <v>55</v>
      </c>
      <c r="D291" s="40">
        <v>89</v>
      </c>
      <c r="E291" s="34" t="s">
        <v>891</v>
      </c>
    </row>
    <row r="292" spans="1:5" ht="15.75" hidden="1" thickBot="1" x14ac:dyDescent="0.3">
      <c r="A292" s="34" t="s">
        <v>3678</v>
      </c>
      <c r="B292" s="40">
        <v>405</v>
      </c>
      <c r="C292" s="34" t="s">
        <v>55</v>
      </c>
      <c r="D292" s="40">
        <v>133</v>
      </c>
      <c r="E292" s="34" t="s">
        <v>892</v>
      </c>
    </row>
    <row r="293" spans="1:5" ht="15.75" hidden="1" thickBot="1" x14ac:dyDescent="0.3">
      <c r="A293" s="34" t="s">
        <v>3678</v>
      </c>
      <c r="B293" s="40">
        <v>405</v>
      </c>
      <c r="C293" s="34" t="s">
        <v>55</v>
      </c>
      <c r="D293" s="40">
        <v>134</v>
      </c>
      <c r="E293" s="34" t="s">
        <v>893</v>
      </c>
    </row>
    <row r="294" spans="1:5" ht="15.75" hidden="1" thickBot="1" x14ac:dyDescent="0.3">
      <c r="A294" s="34" t="s">
        <v>3678</v>
      </c>
      <c r="B294" s="40">
        <v>405</v>
      </c>
      <c r="C294" s="34" t="s">
        <v>55</v>
      </c>
      <c r="D294" s="40">
        <v>181</v>
      </c>
      <c r="E294" s="34" t="s">
        <v>896</v>
      </c>
    </row>
    <row r="295" spans="1:5" ht="15.75" hidden="1" thickBot="1" x14ac:dyDescent="0.3">
      <c r="A295" s="34" t="s">
        <v>3678</v>
      </c>
      <c r="B295" s="40">
        <v>405</v>
      </c>
      <c r="C295" s="34" t="s">
        <v>55</v>
      </c>
      <c r="D295" s="40">
        <v>179</v>
      </c>
      <c r="E295" s="34" t="s">
        <v>895</v>
      </c>
    </row>
    <row r="296" spans="1:5" ht="15.75" hidden="1" thickBot="1" x14ac:dyDescent="0.3">
      <c r="A296" s="34" t="s">
        <v>3678</v>
      </c>
      <c r="B296" s="40">
        <v>405</v>
      </c>
      <c r="C296" s="34" t="s">
        <v>55</v>
      </c>
      <c r="D296" s="40">
        <v>177</v>
      </c>
      <c r="E296" s="34" t="s">
        <v>894</v>
      </c>
    </row>
    <row r="297" spans="1:5" ht="15.75" hidden="1" thickBot="1" x14ac:dyDescent="0.3">
      <c r="A297" s="34" t="s">
        <v>3678</v>
      </c>
      <c r="B297" s="40">
        <v>405</v>
      </c>
      <c r="C297" s="34" t="s">
        <v>55</v>
      </c>
      <c r="D297" s="40">
        <v>221</v>
      </c>
      <c r="E297" s="34" t="s">
        <v>897</v>
      </c>
    </row>
    <row r="298" spans="1:5" ht="15.75" hidden="1" thickBot="1" x14ac:dyDescent="0.3">
      <c r="A298" s="34" t="s">
        <v>3678</v>
      </c>
      <c r="B298" s="40">
        <v>405</v>
      </c>
      <c r="C298" s="34" t="s">
        <v>55</v>
      </c>
      <c r="D298" s="40">
        <v>309</v>
      </c>
      <c r="E298" s="34" t="s">
        <v>898</v>
      </c>
    </row>
    <row r="299" spans="1:5" ht="15.75" hidden="1" thickBot="1" x14ac:dyDescent="0.3">
      <c r="A299" s="34" t="s">
        <v>3678</v>
      </c>
      <c r="B299" s="40">
        <v>405</v>
      </c>
      <c r="C299" s="34" t="s">
        <v>55</v>
      </c>
      <c r="D299" s="40">
        <v>380</v>
      </c>
      <c r="E299" s="34" t="s">
        <v>899</v>
      </c>
    </row>
    <row r="300" spans="1:5" ht="15.75" hidden="1" thickBot="1" x14ac:dyDescent="0.3">
      <c r="A300" s="34" t="s">
        <v>3678</v>
      </c>
      <c r="B300" s="40">
        <v>405</v>
      </c>
      <c r="C300" s="34" t="s">
        <v>55</v>
      </c>
      <c r="D300" s="40">
        <v>505</v>
      </c>
      <c r="E300" s="34" t="s">
        <v>903</v>
      </c>
    </row>
    <row r="301" spans="1:5" ht="15.75" hidden="1" thickBot="1" x14ac:dyDescent="0.3">
      <c r="A301" s="34" t="s">
        <v>3678</v>
      </c>
      <c r="B301" s="40">
        <v>405</v>
      </c>
      <c r="C301" s="34" t="s">
        <v>55</v>
      </c>
      <c r="D301" s="40">
        <v>501</v>
      </c>
      <c r="E301" s="34" t="s">
        <v>901</v>
      </c>
    </row>
    <row r="302" spans="1:5" ht="15.75" hidden="1" thickBot="1" x14ac:dyDescent="0.3">
      <c r="A302" s="34" t="s">
        <v>3678</v>
      </c>
      <c r="B302" s="40">
        <v>405</v>
      </c>
      <c r="C302" s="34" t="s">
        <v>55</v>
      </c>
      <c r="D302" s="40">
        <v>502</v>
      </c>
      <c r="E302" s="34" t="s">
        <v>902</v>
      </c>
    </row>
    <row r="303" spans="1:5" ht="15.75" hidden="1" thickBot="1" x14ac:dyDescent="0.3">
      <c r="A303" s="34" t="s">
        <v>3678</v>
      </c>
      <c r="B303" s="40">
        <v>405</v>
      </c>
      <c r="C303" s="34" t="s">
        <v>55</v>
      </c>
      <c r="D303" s="40">
        <v>500</v>
      </c>
      <c r="E303" s="34" t="s">
        <v>900</v>
      </c>
    </row>
    <row r="304" spans="1:5" ht="15.75" hidden="1" thickBot="1" x14ac:dyDescent="0.3">
      <c r="A304" s="34" t="s">
        <v>3678</v>
      </c>
      <c r="B304" s="40">
        <v>405</v>
      </c>
      <c r="C304" s="34" t="s">
        <v>55</v>
      </c>
      <c r="D304" s="40">
        <v>590</v>
      </c>
      <c r="E304" s="34" t="s">
        <v>905</v>
      </c>
    </row>
    <row r="305" spans="1:5" ht="15.75" hidden="1" thickBot="1" x14ac:dyDescent="0.3">
      <c r="A305" s="34" t="s">
        <v>3678</v>
      </c>
      <c r="B305" s="40">
        <v>405</v>
      </c>
      <c r="C305" s="34" t="s">
        <v>55</v>
      </c>
      <c r="D305" s="40">
        <v>588</v>
      </c>
      <c r="E305" s="34" t="s">
        <v>904</v>
      </c>
    </row>
    <row r="306" spans="1:5" ht="15.75" hidden="1" thickBot="1" x14ac:dyDescent="0.3">
      <c r="A306" s="34" t="s">
        <v>3678</v>
      </c>
      <c r="B306" s="40">
        <v>405</v>
      </c>
      <c r="C306" s="34" t="s">
        <v>55</v>
      </c>
      <c r="D306" s="40">
        <v>779</v>
      </c>
      <c r="E306" s="34" t="s">
        <v>906</v>
      </c>
    </row>
    <row r="307" spans="1:5" ht="15.75" hidden="1" thickBot="1" x14ac:dyDescent="0.3">
      <c r="A307" s="34" t="s">
        <v>3678</v>
      </c>
      <c r="B307" s="40">
        <v>405</v>
      </c>
      <c r="C307" s="34" t="s">
        <v>55</v>
      </c>
      <c r="D307" s="40">
        <v>911</v>
      </c>
      <c r="E307" s="34" t="s">
        <v>907</v>
      </c>
    </row>
    <row r="308" spans="1:5" ht="15.75" hidden="1" thickBot="1" x14ac:dyDescent="0.3">
      <c r="A308" s="34" t="s">
        <v>3678</v>
      </c>
      <c r="B308" s="40">
        <v>397</v>
      </c>
      <c r="C308" s="34" t="s">
        <v>56</v>
      </c>
      <c r="D308" s="40">
        <v>89</v>
      </c>
      <c r="E308" s="34" t="s">
        <v>871</v>
      </c>
    </row>
    <row r="309" spans="1:5" ht="15.75" hidden="1" thickBot="1" x14ac:dyDescent="0.3">
      <c r="A309" s="34" t="s">
        <v>3678</v>
      </c>
      <c r="B309" s="40">
        <v>397</v>
      </c>
      <c r="C309" s="34" t="s">
        <v>56</v>
      </c>
      <c r="D309" s="40">
        <v>103</v>
      </c>
      <c r="E309" s="34" t="s">
        <v>872</v>
      </c>
    </row>
    <row r="310" spans="1:5" ht="15.75" hidden="1" thickBot="1" x14ac:dyDescent="0.3">
      <c r="A310" s="34" t="s">
        <v>3678</v>
      </c>
      <c r="B310" s="40">
        <v>397</v>
      </c>
      <c r="C310" s="34" t="s">
        <v>56</v>
      </c>
      <c r="D310" s="40">
        <v>215</v>
      </c>
      <c r="E310" s="34" t="s">
        <v>877</v>
      </c>
    </row>
    <row r="311" spans="1:5" ht="15.75" hidden="1" thickBot="1" x14ac:dyDescent="0.3">
      <c r="A311" s="34" t="s">
        <v>3678</v>
      </c>
      <c r="B311" s="40">
        <v>397</v>
      </c>
      <c r="C311" s="34" t="s">
        <v>56</v>
      </c>
      <c r="D311" s="40">
        <v>145</v>
      </c>
      <c r="E311" s="34" t="s">
        <v>873</v>
      </c>
    </row>
    <row r="312" spans="1:5" ht="15.75" hidden="1" thickBot="1" x14ac:dyDescent="0.3">
      <c r="A312" s="34" t="s">
        <v>3678</v>
      </c>
      <c r="B312" s="40">
        <v>397</v>
      </c>
      <c r="C312" s="34" t="s">
        <v>56</v>
      </c>
      <c r="D312" s="40">
        <v>172</v>
      </c>
      <c r="E312" s="34" t="s">
        <v>874</v>
      </c>
    </row>
    <row r="313" spans="1:5" ht="15.75" hidden="1" thickBot="1" x14ac:dyDescent="0.3">
      <c r="A313" s="34" t="s">
        <v>3678</v>
      </c>
      <c r="B313" s="40">
        <v>397</v>
      </c>
      <c r="C313" s="34" t="s">
        <v>56</v>
      </c>
      <c r="D313" s="40">
        <v>181</v>
      </c>
      <c r="E313" s="34" t="s">
        <v>875</v>
      </c>
    </row>
    <row r="314" spans="1:5" ht="15.75" hidden="1" thickBot="1" x14ac:dyDescent="0.3">
      <c r="A314" s="34" t="s">
        <v>3678</v>
      </c>
      <c r="B314" s="40">
        <v>397</v>
      </c>
      <c r="C314" s="34" t="s">
        <v>56</v>
      </c>
      <c r="D314" s="40">
        <v>198</v>
      </c>
      <c r="E314" s="34" t="s">
        <v>876</v>
      </c>
    </row>
    <row r="315" spans="1:5" ht="15.75" hidden="1" thickBot="1" x14ac:dyDescent="0.3">
      <c r="A315" s="34" t="s">
        <v>3678</v>
      </c>
      <c r="B315" s="40">
        <v>397</v>
      </c>
      <c r="C315" s="34" t="s">
        <v>56</v>
      </c>
      <c r="D315" s="40">
        <v>291</v>
      </c>
      <c r="E315" s="34" t="s">
        <v>880</v>
      </c>
    </row>
    <row r="316" spans="1:5" ht="15.75" hidden="1" thickBot="1" x14ac:dyDescent="0.3">
      <c r="A316" s="34" t="s">
        <v>3678</v>
      </c>
      <c r="B316" s="40">
        <v>397</v>
      </c>
      <c r="C316" s="34" t="s">
        <v>56</v>
      </c>
      <c r="D316" s="40">
        <v>298</v>
      </c>
      <c r="E316" s="34" t="s">
        <v>881</v>
      </c>
    </row>
    <row r="317" spans="1:5" ht="15.75" hidden="1" thickBot="1" x14ac:dyDescent="0.3">
      <c r="A317" s="34" t="s">
        <v>3678</v>
      </c>
      <c r="B317" s="40">
        <v>397</v>
      </c>
      <c r="C317" s="34" t="s">
        <v>56</v>
      </c>
      <c r="D317" s="40">
        <v>235</v>
      </c>
      <c r="E317" s="34" t="s">
        <v>878</v>
      </c>
    </row>
    <row r="318" spans="1:5" ht="15.75" hidden="1" thickBot="1" x14ac:dyDescent="0.3">
      <c r="A318" s="34" t="s">
        <v>3678</v>
      </c>
      <c r="B318" s="40">
        <v>397</v>
      </c>
      <c r="C318" s="34" t="s">
        <v>56</v>
      </c>
      <c r="D318" s="40">
        <v>269</v>
      </c>
      <c r="E318" s="34" t="s">
        <v>879</v>
      </c>
    </row>
    <row r="319" spans="1:5" ht="15.75" hidden="1" thickBot="1" x14ac:dyDescent="0.3">
      <c r="A319" s="34" t="s">
        <v>3678</v>
      </c>
      <c r="B319" s="40">
        <v>395</v>
      </c>
      <c r="C319" s="34" t="s">
        <v>57</v>
      </c>
      <c r="D319" s="40">
        <v>1</v>
      </c>
      <c r="E319" s="34" t="s">
        <v>857</v>
      </c>
    </row>
    <row r="320" spans="1:5" ht="15.75" hidden="1" thickBot="1" x14ac:dyDescent="0.3">
      <c r="A320" s="34" t="s">
        <v>3678</v>
      </c>
      <c r="B320" s="40">
        <v>395</v>
      </c>
      <c r="C320" s="34" t="s">
        <v>57</v>
      </c>
      <c r="D320" s="40">
        <v>2</v>
      </c>
      <c r="E320" s="34" t="s">
        <v>858</v>
      </c>
    </row>
    <row r="321" spans="1:5" ht="15.75" hidden="1" thickBot="1" x14ac:dyDescent="0.3">
      <c r="A321" s="34" t="s">
        <v>3678</v>
      </c>
      <c r="B321" s="40">
        <v>395</v>
      </c>
      <c r="C321" s="34" t="s">
        <v>57</v>
      </c>
      <c r="D321" s="40">
        <v>3</v>
      </c>
      <c r="E321" s="34" t="s">
        <v>859</v>
      </c>
    </row>
    <row r="322" spans="1:5" ht="15.75" hidden="1" thickBot="1" x14ac:dyDescent="0.3">
      <c r="A322" s="34" t="s">
        <v>3678</v>
      </c>
      <c r="B322" s="40">
        <v>395</v>
      </c>
      <c r="C322" s="34" t="s">
        <v>57</v>
      </c>
      <c r="D322" s="40">
        <v>45</v>
      </c>
      <c r="E322" s="34" t="s">
        <v>861</v>
      </c>
    </row>
    <row r="323" spans="1:5" ht="15.75" hidden="1" thickBot="1" x14ac:dyDescent="0.3">
      <c r="A323" s="34" t="s">
        <v>3678</v>
      </c>
      <c r="B323" s="40">
        <v>395</v>
      </c>
      <c r="C323" s="34" t="s">
        <v>57</v>
      </c>
      <c r="D323" s="40">
        <v>90</v>
      </c>
      <c r="E323" s="34" t="s">
        <v>862</v>
      </c>
    </row>
    <row r="324" spans="1:5" ht="15.75" hidden="1" thickBot="1" x14ac:dyDescent="0.3">
      <c r="A324" s="34" t="s">
        <v>3678</v>
      </c>
      <c r="B324" s="40">
        <v>395</v>
      </c>
      <c r="C324" s="34" t="s">
        <v>57</v>
      </c>
      <c r="D324" s="40">
        <v>133</v>
      </c>
      <c r="E324" s="34" t="s">
        <v>863</v>
      </c>
    </row>
    <row r="325" spans="1:5" ht="15.75" hidden="1" thickBot="1" x14ac:dyDescent="0.3">
      <c r="A325" s="34" t="s">
        <v>3678</v>
      </c>
      <c r="B325" s="40">
        <v>395</v>
      </c>
      <c r="C325" s="34" t="s">
        <v>57</v>
      </c>
      <c r="D325" s="40">
        <v>221</v>
      </c>
      <c r="E325" s="34" t="s">
        <v>864</v>
      </c>
    </row>
    <row r="326" spans="1:5" ht="15.75" hidden="1" thickBot="1" x14ac:dyDescent="0.3">
      <c r="A326" s="34" t="s">
        <v>3678</v>
      </c>
      <c r="B326" s="40">
        <v>395</v>
      </c>
      <c r="C326" s="34" t="s">
        <v>57</v>
      </c>
      <c r="D326" s="40">
        <v>265</v>
      </c>
      <c r="E326" s="34" t="s">
        <v>865</v>
      </c>
    </row>
    <row r="327" spans="1:5" ht="15.75" hidden="1" thickBot="1" x14ac:dyDescent="0.3">
      <c r="A327" s="34" t="s">
        <v>3678</v>
      </c>
      <c r="B327" s="40">
        <v>395</v>
      </c>
      <c r="C327" s="34" t="s">
        <v>57</v>
      </c>
      <c r="D327" s="40">
        <v>779</v>
      </c>
      <c r="E327" s="34" t="s">
        <v>870</v>
      </c>
    </row>
    <row r="328" spans="1:5" ht="15.75" hidden="1" thickBot="1" x14ac:dyDescent="0.3">
      <c r="A328" s="34" t="s">
        <v>3678</v>
      </c>
      <c r="B328" s="40">
        <v>395</v>
      </c>
      <c r="C328" s="34" t="s">
        <v>57</v>
      </c>
      <c r="D328" s="40">
        <v>4</v>
      </c>
      <c r="E328" s="34" t="s">
        <v>860</v>
      </c>
    </row>
    <row r="329" spans="1:5" ht="15.75" hidden="1" thickBot="1" x14ac:dyDescent="0.3">
      <c r="A329" s="34" t="s">
        <v>3678</v>
      </c>
      <c r="B329" s="40">
        <v>395</v>
      </c>
      <c r="C329" s="34" t="s">
        <v>57</v>
      </c>
      <c r="D329" s="40">
        <v>505</v>
      </c>
      <c r="E329" s="34" t="s">
        <v>867</v>
      </c>
    </row>
    <row r="330" spans="1:5" ht="15.75" hidden="1" thickBot="1" x14ac:dyDescent="0.3">
      <c r="A330" s="34" t="s">
        <v>3678</v>
      </c>
      <c r="B330" s="40">
        <v>395</v>
      </c>
      <c r="C330" s="34" t="s">
        <v>57</v>
      </c>
      <c r="D330" s="40">
        <v>266</v>
      </c>
      <c r="E330" s="34" t="s">
        <v>866</v>
      </c>
    </row>
    <row r="331" spans="1:5" ht="15.75" hidden="1" thickBot="1" x14ac:dyDescent="0.3">
      <c r="A331" s="34" t="s">
        <v>3678</v>
      </c>
      <c r="B331" s="40">
        <v>395</v>
      </c>
      <c r="C331" s="34" t="s">
        <v>57</v>
      </c>
      <c r="D331" s="40">
        <v>691</v>
      </c>
      <c r="E331" s="34" t="s">
        <v>868</v>
      </c>
    </row>
    <row r="332" spans="1:5" ht="15.75" hidden="1" thickBot="1" x14ac:dyDescent="0.3">
      <c r="A332" s="34" t="s">
        <v>3678</v>
      </c>
      <c r="B332" s="40">
        <v>395</v>
      </c>
      <c r="C332" s="34" t="s">
        <v>57</v>
      </c>
      <c r="D332" s="40">
        <v>692</v>
      </c>
      <c r="E332" s="34" t="s">
        <v>869</v>
      </c>
    </row>
    <row r="333" spans="1:5" ht="15.75" hidden="1" thickBot="1" x14ac:dyDescent="0.3">
      <c r="A333" s="34" t="s">
        <v>3678</v>
      </c>
      <c r="B333" s="40">
        <v>435</v>
      </c>
      <c r="C333" s="34" t="s">
        <v>58</v>
      </c>
      <c r="D333" s="40">
        <v>1</v>
      </c>
      <c r="E333" s="34" t="s">
        <v>943</v>
      </c>
    </row>
    <row r="334" spans="1:5" ht="15.75" hidden="1" thickBot="1" x14ac:dyDescent="0.3">
      <c r="A334" s="34" t="s">
        <v>3678</v>
      </c>
      <c r="B334" s="40">
        <v>435</v>
      </c>
      <c r="C334" s="34" t="s">
        <v>58</v>
      </c>
      <c r="D334" s="40">
        <v>177</v>
      </c>
      <c r="E334" s="34" t="s">
        <v>944</v>
      </c>
    </row>
    <row r="335" spans="1:5" ht="15.75" hidden="1" thickBot="1" x14ac:dyDescent="0.3">
      <c r="A335" s="34" t="s">
        <v>3678</v>
      </c>
      <c r="B335" s="40">
        <v>435</v>
      </c>
      <c r="C335" s="34" t="s">
        <v>58</v>
      </c>
      <c r="D335" s="40">
        <v>178</v>
      </c>
      <c r="E335" s="34" t="s">
        <v>945</v>
      </c>
    </row>
    <row r="336" spans="1:5" ht="15.75" hidden="1" thickBot="1" x14ac:dyDescent="0.3">
      <c r="A336" s="34" t="s">
        <v>3678</v>
      </c>
      <c r="B336" s="40">
        <v>435</v>
      </c>
      <c r="C336" s="34" t="s">
        <v>58</v>
      </c>
      <c r="D336" s="40">
        <v>500</v>
      </c>
      <c r="E336" s="34" t="s">
        <v>946</v>
      </c>
    </row>
    <row r="337" spans="1:5" ht="15.75" hidden="1" thickBot="1" x14ac:dyDescent="0.3">
      <c r="A337" s="34" t="s">
        <v>3678</v>
      </c>
      <c r="B337" s="40">
        <v>400</v>
      </c>
      <c r="C337" s="34" t="s">
        <v>59</v>
      </c>
      <c r="D337" s="40">
        <v>3</v>
      </c>
      <c r="E337" s="34" t="s">
        <v>883</v>
      </c>
    </row>
    <row r="338" spans="1:5" ht="15.75" hidden="1" thickBot="1" x14ac:dyDescent="0.3">
      <c r="A338" s="34" t="s">
        <v>3678</v>
      </c>
      <c r="B338" s="40">
        <v>400</v>
      </c>
      <c r="C338" s="34" t="s">
        <v>59</v>
      </c>
      <c r="D338" s="40">
        <v>1</v>
      </c>
      <c r="E338" s="34" t="s">
        <v>882</v>
      </c>
    </row>
    <row r="339" spans="1:5" ht="15.75" hidden="1" thickBot="1" x14ac:dyDescent="0.3">
      <c r="A339" s="34" t="s">
        <v>3678</v>
      </c>
      <c r="B339" s="40">
        <v>400</v>
      </c>
      <c r="C339" s="34" t="s">
        <v>59</v>
      </c>
      <c r="D339" s="40">
        <v>89</v>
      </c>
      <c r="E339" s="34" t="s">
        <v>884</v>
      </c>
    </row>
    <row r="340" spans="1:5" ht="15.75" hidden="1" thickBot="1" x14ac:dyDescent="0.3">
      <c r="A340" s="34" t="s">
        <v>3678</v>
      </c>
      <c r="B340" s="40">
        <v>400</v>
      </c>
      <c r="C340" s="34" t="s">
        <v>59</v>
      </c>
      <c r="D340" s="40">
        <v>133</v>
      </c>
      <c r="E340" s="34" t="s">
        <v>885</v>
      </c>
    </row>
    <row r="341" spans="1:5" ht="15.75" hidden="1" thickBot="1" x14ac:dyDescent="0.3">
      <c r="A341" s="34" t="s">
        <v>3678</v>
      </c>
      <c r="B341" s="40">
        <v>400</v>
      </c>
      <c r="C341" s="34" t="s">
        <v>59</v>
      </c>
      <c r="D341" s="40">
        <v>177</v>
      </c>
      <c r="E341" s="34" t="s">
        <v>886</v>
      </c>
    </row>
    <row r="342" spans="1:5" ht="15.75" hidden="1" thickBot="1" x14ac:dyDescent="0.3">
      <c r="A342" s="34" t="s">
        <v>3678</v>
      </c>
      <c r="B342" s="40">
        <v>400</v>
      </c>
      <c r="C342" s="34" t="s">
        <v>59</v>
      </c>
      <c r="D342" s="40">
        <v>221</v>
      </c>
      <c r="E342" s="34" t="s">
        <v>887</v>
      </c>
    </row>
    <row r="343" spans="1:5" ht="15.75" hidden="1" thickBot="1" x14ac:dyDescent="0.3">
      <c r="A343" s="34" t="s">
        <v>3678</v>
      </c>
      <c r="B343" s="40">
        <v>400</v>
      </c>
      <c r="C343" s="34" t="s">
        <v>59</v>
      </c>
      <c r="D343" s="40">
        <v>735</v>
      </c>
      <c r="E343" s="34" t="s">
        <v>888</v>
      </c>
    </row>
    <row r="344" spans="1:5" ht="15.75" hidden="1" thickBot="1" x14ac:dyDescent="0.3">
      <c r="A344" s="34" t="s">
        <v>3678</v>
      </c>
      <c r="B344" s="40">
        <v>400</v>
      </c>
      <c r="C344" s="34" t="s">
        <v>59</v>
      </c>
      <c r="D344" s="40">
        <v>779</v>
      </c>
      <c r="E344" s="34" t="s">
        <v>889</v>
      </c>
    </row>
    <row r="345" spans="1:5" ht="15.75" hidden="1" thickBot="1" x14ac:dyDescent="0.3">
      <c r="A345" s="34" t="s">
        <v>3678</v>
      </c>
      <c r="B345" s="40">
        <v>515</v>
      </c>
      <c r="C345" s="34" t="s">
        <v>60</v>
      </c>
      <c r="D345" s="40">
        <v>1</v>
      </c>
      <c r="E345" s="34" t="s">
        <v>1149</v>
      </c>
    </row>
    <row r="346" spans="1:5" ht="15.75" hidden="1" thickBot="1" x14ac:dyDescent="0.3">
      <c r="A346" s="34" t="s">
        <v>3678</v>
      </c>
      <c r="B346" s="40">
        <v>515</v>
      </c>
      <c r="C346" s="34" t="s">
        <v>60</v>
      </c>
      <c r="D346" s="40">
        <v>45</v>
      </c>
      <c r="E346" s="34" t="s">
        <v>1150</v>
      </c>
    </row>
    <row r="347" spans="1:5" ht="15.75" hidden="1" thickBot="1" x14ac:dyDescent="0.3">
      <c r="A347" s="34" t="s">
        <v>3678</v>
      </c>
      <c r="B347" s="40">
        <v>515</v>
      </c>
      <c r="C347" s="34" t="s">
        <v>60</v>
      </c>
      <c r="D347" s="40">
        <v>95</v>
      </c>
      <c r="E347" s="34" t="s">
        <v>1156</v>
      </c>
    </row>
    <row r="348" spans="1:5" ht="15.75" hidden="1" thickBot="1" x14ac:dyDescent="0.3">
      <c r="A348" s="34" t="s">
        <v>3678</v>
      </c>
      <c r="B348" s="40">
        <v>515</v>
      </c>
      <c r="C348" s="34" t="s">
        <v>60</v>
      </c>
      <c r="D348" s="40">
        <v>94</v>
      </c>
      <c r="E348" s="34" t="s">
        <v>1155</v>
      </c>
    </row>
    <row r="349" spans="1:5" ht="15.75" hidden="1" thickBot="1" x14ac:dyDescent="0.3">
      <c r="A349" s="34" t="s">
        <v>3678</v>
      </c>
      <c r="B349" s="40">
        <v>515</v>
      </c>
      <c r="C349" s="34" t="s">
        <v>60</v>
      </c>
      <c r="D349" s="40">
        <v>91</v>
      </c>
      <c r="E349" s="34" t="s">
        <v>1153</v>
      </c>
    </row>
    <row r="350" spans="1:5" ht="15.75" hidden="1" thickBot="1" x14ac:dyDescent="0.3">
      <c r="A350" s="34" t="s">
        <v>3678</v>
      </c>
      <c r="B350" s="40">
        <v>515</v>
      </c>
      <c r="C350" s="34" t="s">
        <v>60</v>
      </c>
      <c r="D350" s="40">
        <v>90</v>
      </c>
      <c r="E350" s="34" t="s">
        <v>1152</v>
      </c>
    </row>
    <row r="351" spans="1:5" ht="15.75" hidden="1" thickBot="1" x14ac:dyDescent="0.3">
      <c r="A351" s="34" t="s">
        <v>3678</v>
      </c>
      <c r="B351" s="40">
        <v>515</v>
      </c>
      <c r="C351" s="34" t="s">
        <v>60</v>
      </c>
      <c r="D351" s="40">
        <v>89</v>
      </c>
      <c r="E351" s="34" t="s">
        <v>1151</v>
      </c>
    </row>
    <row r="352" spans="1:5" ht="15.75" hidden="1" thickBot="1" x14ac:dyDescent="0.3">
      <c r="A352" s="34" t="s">
        <v>3678</v>
      </c>
      <c r="B352" s="40">
        <v>515</v>
      </c>
      <c r="C352" s="34" t="s">
        <v>60</v>
      </c>
      <c r="D352" s="40">
        <v>92</v>
      </c>
      <c r="E352" s="34" t="s">
        <v>1154</v>
      </c>
    </row>
    <row r="353" spans="1:5" ht="15.75" hidden="1" thickBot="1" x14ac:dyDescent="0.3">
      <c r="A353" s="34" t="s">
        <v>3678</v>
      </c>
      <c r="B353" s="40">
        <v>515</v>
      </c>
      <c r="C353" s="34" t="s">
        <v>60</v>
      </c>
      <c r="D353" s="40">
        <v>133</v>
      </c>
      <c r="E353" s="34" t="s">
        <v>1157</v>
      </c>
    </row>
    <row r="354" spans="1:5" ht="15.75" hidden="1" thickBot="1" x14ac:dyDescent="0.3">
      <c r="A354" s="34" t="s">
        <v>3678</v>
      </c>
      <c r="B354" s="40">
        <v>515</v>
      </c>
      <c r="C354" s="34" t="s">
        <v>60</v>
      </c>
      <c r="D354" s="40">
        <v>183</v>
      </c>
      <c r="E354" s="34" t="s">
        <v>1164</v>
      </c>
    </row>
    <row r="355" spans="1:5" ht="15.75" hidden="1" thickBot="1" x14ac:dyDescent="0.3">
      <c r="A355" s="34" t="s">
        <v>3678</v>
      </c>
      <c r="B355" s="40">
        <v>515</v>
      </c>
      <c r="C355" s="34" t="s">
        <v>60</v>
      </c>
      <c r="D355" s="40">
        <v>177</v>
      </c>
      <c r="E355" s="34" t="s">
        <v>1158</v>
      </c>
    </row>
    <row r="356" spans="1:5" ht="15.75" hidden="1" thickBot="1" x14ac:dyDescent="0.3">
      <c r="A356" s="34" t="s">
        <v>3678</v>
      </c>
      <c r="B356" s="40">
        <v>515</v>
      </c>
      <c r="C356" s="34" t="s">
        <v>60</v>
      </c>
      <c r="D356" s="40">
        <v>179</v>
      </c>
      <c r="E356" s="34" t="s">
        <v>1160</v>
      </c>
    </row>
    <row r="357" spans="1:5" ht="15.75" hidden="1" thickBot="1" x14ac:dyDescent="0.3">
      <c r="A357" s="34" t="s">
        <v>3678</v>
      </c>
      <c r="B357" s="40">
        <v>515</v>
      </c>
      <c r="C357" s="34" t="s">
        <v>60</v>
      </c>
      <c r="D357" s="40">
        <v>182</v>
      </c>
      <c r="E357" s="34" t="s">
        <v>1163</v>
      </c>
    </row>
    <row r="358" spans="1:5" ht="15.75" hidden="1" thickBot="1" x14ac:dyDescent="0.3">
      <c r="A358" s="34" t="s">
        <v>3678</v>
      </c>
      <c r="B358" s="40">
        <v>515</v>
      </c>
      <c r="C358" s="34" t="s">
        <v>60</v>
      </c>
      <c r="D358" s="40">
        <v>181</v>
      </c>
      <c r="E358" s="34" t="s">
        <v>1162</v>
      </c>
    </row>
    <row r="359" spans="1:5" ht="15.75" hidden="1" thickBot="1" x14ac:dyDescent="0.3">
      <c r="A359" s="34" t="s">
        <v>3678</v>
      </c>
      <c r="B359" s="40">
        <v>515</v>
      </c>
      <c r="C359" s="34" t="s">
        <v>60</v>
      </c>
      <c r="D359" s="40">
        <v>180</v>
      </c>
      <c r="E359" s="34" t="s">
        <v>1161</v>
      </c>
    </row>
    <row r="360" spans="1:5" ht="15.75" hidden="1" thickBot="1" x14ac:dyDescent="0.3">
      <c r="A360" s="34" t="s">
        <v>3678</v>
      </c>
      <c r="B360" s="40">
        <v>515</v>
      </c>
      <c r="C360" s="34" t="s">
        <v>60</v>
      </c>
      <c r="D360" s="40">
        <v>178</v>
      </c>
      <c r="E360" s="34" t="s">
        <v>1159</v>
      </c>
    </row>
    <row r="361" spans="1:5" ht="15.75" hidden="1" thickBot="1" x14ac:dyDescent="0.3">
      <c r="A361" s="34" t="s">
        <v>3678</v>
      </c>
      <c r="B361" s="40">
        <v>515</v>
      </c>
      <c r="C361" s="34" t="s">
        <v>60</v>
      </c>
      <c r="D361" s="40">
        <v>221</v>
      </c>
      <c r="E361" s="34" t="s">
        <v>1165</v>
      </c>
    </row>
    <row r="362" spans="1:5" ht="15.75" hidden="1" thickBot="1" x14ac:dyDescent="0.3">
      <c r="A362" s="34" t="s">
        <v>3678</v>
      </c>
      <c r="B362" s="40">
        <v>515</v>
      </c>
      <c r="C362" s="34" t="s">
        <v>60</v>
      </c>
      <c r="D362" s="40">
        <v>456</v>
      </c>
      <c r="E362" s="34" t="s">
        <v>1167</v>
      </c>
    </row>
    <row r="363" spans="1:5" ht="15.75" hidden="1" thickBot="1" x14ac:dyDescent="0.3">
      <c r="A363" s="34" t="s">
        <v>3678</v>
      </c>
      <c r="B363" s="40">
        <v>515</v>
      </c>
      <c r="C363" s="34" t="s">
        <v>60</v>
      </c>
      <c r="D363" s="40">
        <v>285</v>
      </c>
      <c r="E363" s="34" t="s">
        <v>1166</v>
      </c>
    </row>
    <row r="364" spans="1:5" ht="15.75" hidden="1" thickBot="1" x14ac:dyDescent="0.3">
      <c r="A364" s="34" t="s">
        <v>3678</v>
      </c>
      <c r="B364" s="40">
        <v>515</v>
      </c>
      <c r="C364" s="34" t="s">
        <v>60</v>
      </c>
      <c r="D364" s="40">
        <v>511</v>
      </c>
      <c r="E364" s="34" t="s">
        <v>1173</v>
      </c>
    </row>
    <row r="365" spans="1:5" ht="15.75" hidden="1" thickBot="1" x14ac:dyDescent="0.3">
      <c r="A365" s="34" t="s">
        <v>3678</v>
      </c>
      <c r="B365" s="40">
        <v>515</v>
      </c>
      <c r="C365" s="34" t="s">
        <v>60</v>
      </c>
      <c r="D365" s="40">
        <v>510</v>
      </c>
      <c r="E365" s="34" t="s">
        <v>1172</v>
      </c>
    </row>
    <row r="366" spans="1:5" ht="15.75" hidden="1" thickBot="1" x14ac:dyDescent="0.3">
      <c r="A366" s="34" t="s">
        <v>3678</v>
      </c>
      <c r="B366" s="40">
        <v>515</v>
      </c>
      <c r="C366" s="34" t="s">
        <v>60</v>
      </c>
      <c r="D366" s="40">
        <v>500</v>
      </c>
      <c r="E366" s="34" t="s">
        <v>1168</v>
      </c>
    </row>
    <row r="367" spans="1:5" ht="15.75" hidden="1" thickBot="1" x14ac:dyDescent="0.3">
      <c r="A367" s="34" t="s">
        <v>3678</v>
      </c>
      <c r="B367" s="40">
        <v>515</v>
      </c>
      <c r="C367" s="34" t="s">
        <v>60</v>
      </c>
      <c r="D367" s="40">
        <v>515</v>
      </c>
      <c r="E367" s="34" t="s">
        <v>1174</v>
      </c>
    </row>
    <row r="368" spans="1:5" ht="15.75" hidden="1" thickBot="1" x14ac:dyDescent="0.3">
      <c r="A368" s="34" t="s">
        <v>3678</v>
      </c>
      <c r="B368" s="40">
        <v>515</v>
      </c>
      <c r="C368" s="34" t="s">
        <v>60</v>
      </c>
      <c r="D368" s="40">
        <v>507</v>
      </c>
      <c r="E368" s="34" t="s">
        <v>1171</v>
      </c>
    </row>
    <row r="369" spans="1:5" ht="15.75" hidden="1" thickBot="1" x14ac:dyDescent="0.3">
      <c r="A369" s="34" t="s">
        <v>3678</v>
      </c>
      <c r="B369" s="40">
        <v>515</v>
      </c>
      <c r="C369" s="34" t="s">
        <v>60</v>
      </c>
      <c r="D369" s="40">
        <v>501</v>
      </c>
      <c r="E369" s="34" t="s">
        <v>1169</v>
      </c>
    </row>
    <row r="370" spans="1:5" ht="15.75" hidden="1" thickBot="1" x14ac:dyDescent="0.3">
      <c r="A370" s="34" t="s">
        <v>3678</v>
      </c>
      <c r="B370" s="40">
        <v>515</v>
      </c>
      <c r="C370" s="34" t="s">
        <v>60</v>
      </c>
      <c r="D370" s="40">
        <v>505</v>
      </c>
      <c r="E370" s="34" t="s">
        <v>1170</v>
      </c>
    </row>
    <row r="371" spans="1:5" ht="15.75" hidden="1" thickBot="1" x14ac:dyDescent="0.3">
      <c r="A371" s="34" t="s">
        <v>3678</v>
      </c>
      <c r="B371" s="40">
        <v>515</v>
      </c>
      <c r="C371" s="34" t="s">
        <v>60</v>
      </c>
      <c r="D371" s="40">
        <v>691</v>
      </c>
      <c r="E371" s="34" t="s">
        <v>1175</v>
      </c>
    </row>
    <row r="372" spans="1:5" ht="15.75" hidden="1" thickBot="1" x14ac:dyDescent="0.3">
      <c r="A372" s="34" t="s">
        <v>3678</v>
      </c>
      <c r="B372" s="40">
        <v>515</v>
      </c>
      <c r="C372" s="34" t="s">
        <v>60</v>
      </c>
      <c r="D372" s="40">
        <v>750</v>
      </c>
      <c r="E372" s="34" t="s">
        <v>1176</v>
      </c>
    </row>
    <row r="373" spans="1:5" ht="15.75" hidden="1" thickBot="1" x14ac:dyDescent="0.3">
      <c r="A373" s="34" t="s">
        <v>3678</v>
      </c>
      <c r="B373" s="40">
        <v>515</v>
      </c>
      <c r="C373" s="34" t="s">
        <v>60</v>
      </c>
      <c r="D373" s="40">
        <v>868</v>
      </c>
      <c r="E373" s="34" t="s">
        <v>1177</v>
      </c>
    </row>
    <row r="374" spans="1:5" ht="15.75" hidden="1" thickBot="1" x14ac:dyDescent="0.3">
      <c r="A374" s="34" t="s">
        <v>3678</v>
      </c>
      <c r="B374" s="40">
        <v>160</v>
      </c>
      <c r="C374" s="34" t="s">
        <v>61</v>
      </c>
      <c r="D374" s="40">
        <v>45</v>
      </c>
      <c r="E374" s="34" t="s">
        <v>623</v>
      </c>
    </row>
    <row r="375" spans="1:5" ht="15.75" hidden="1" thickBot="1" x14ac:dyDescent="0.3">
      <c r="A375" s="34" t="s">
        <v>3678</v>
      </c>
      <c r="B375" s="40">
        <v>160</v>
      </c>
      <c r="C375" s="34" t="s">
        <v>61</v>
      </c>
      <c r="D375" s="40">
        <v>177</v>
      </c>
      <c r="E375" s="34" t="s">
        <v>624</v>
      </c>
    </row>
    <row r="376" spans="1:5" ht="15.75" hidden="1" thickBot="1" x14ac:dyDescent="0.3">
      <c r="A376" s="34" t="s">
        <v>3678</v>
      </c>
      <c r="B376" s="40">
        <v>160</v>
      </c>
      <c r="C376" s="34" t="s">
        <v>61</v>
      </c>
      <c r="D376" s="40">
        <v>178</v>
      </c>
      <c r="E376" s="34" t="s">
        <v>625</v>
      </c>
    </row>
    <row r="377" spans="1:5" ht="15.75" hidden="1" thickBot="1" x14ac:dyDescent="0.3">
      <c r="A377" s="34" t="s">
        <v>3678</v>
      </c>
      <c r="B377" s="40">
        <v>160</v>
      </c>
      <c r="C377" s="34" t="s">
        <v>61</v>
      </c>
      <c r="D377" s="40">
        <v>179</v>
      </c>
      <c r="E377" s="34" t="s">
        <v>626</v>
      </c>
    </row>
    <row r="378" spans="1:5" ht="15.75" hidden="1" thickBot="1" x14ac:dyDescent="0.3">
      <c r="A378" s="34" t="s">
        <v>3678</v>
      </c>
      <c r="B378" s="40">
        <v>160</v>
      </c>
      <c r="C378" s="34" t="s">
        <v>61</v>
      </c>
      <c r="D378" s="40">
        <v>180</v>
      </c>
      <c r="E378" s="34" t="s">
        <v>627</v>
      </c>
    </row>
    <row r="379" spans="1:5" ht="15.75" hidden="1" thickBot="1" x14ac:dyDescent="0.3">
      <c r="A379" s="34" t="s">
        <v>3678</v>
      </c>
      <c r="B379" s="40">
        <v>160</v>
      </c>
      <c r="C379" s="34" t="s">
        <v>61</v>
      </c>
      <c r="D379" s="40">
        <v>501</v>
      </c>
      <c r="E379" s="34" t="s">
        <v>629</v>
      </c>
    </row>
    <row r="380" spans="1:5" ht="15.75" hidden="1" thickBot="1" x14ac:dyDescent="0.3">
      <c r="A380" s="34" t="s">
        <v>3678</v>
      </c>
      <c r="B380" s="40">
        <v>160</v>
      </c>
      <c r="C380" s="34" t="s">
        <v>61</v>
      </c>
      <c r="D380" s="40">
        <v>500</v>
      </c>
      <c r="E380" s="34" t="s">
        <v>628</v>
      </c>
    </row>
    <row r="381" spans="1:5" ht="15.75" hidden="1" thickBot="1" x14ac:dyDescent="0.3">
      <c r="A381" s="34" t="s">
        <v>3678</v>
      </c>
      <c r="B381" s="40">
        <v>160</v>
      </c>
      <c r="C381" s="34" t="s">
        <v>61</v>
      </c>
      <c r="D381" s="40">
        <v>779</v>
      </c>
      <c r="E381" s="34" t="s">
        <v>630</v>
      </c>
    </row>
    <row r="382" spans="1:5" ht="15.75" hidden="1" thickBot="1" x14ac:dyDescent="0.3">
      <c r="A382" s="34" t="s">
        <v>3678</v>
      </c>
      <c r="B382" s="40">
        <v>870</v>
      </c>
      <c r="C382" s="34" t="s">
        <v>62</v>
      </c>
      <c r="D382" s="40">
        <v>1</v>
      </c>
      <c r="E382" s="34" t="s">
        <v>181</v>
      </c>
    </row>
    <row r="383" spans="1:5" ht="15.75" hidden="1" thickBot="1" x14ac:dyDescent="0.3">
      <c r="A383" s="34" t="s">
        <v>3678</v>
      </c>
      <c r="B383" s="40">
        <v>870</v>
      </c>
      <c r="C383" s="34" t="s">
        <v>62</v>
      </c>
      <c r="D383" s="40">
        <v>2</v>
      </c>
      <c r="E383" s="34" t="s">
        <v>182</v>
      </c>
    </row>
    <row r="384" spans="1:5" ht="15.75" hidden="1" thickBot="1" x14ac:dyDescent="0.3">
      <c r="A384" s="34" t="s">
        <v>3678</v>
      </c>
      <c r="B384" s="40">
        <v>870</v>
      </c>
      <c r="C384" s="34" t="s">
        <v>62</v>
      </c>
      <c r="D384" s="40">
        <v>9</v>
      </c>
      <c r="E384" s="34" t="s">
        <v>1426</v>
      </c>
    </row>
    <row r="385" spans="1:5" ht="15.75" hidden="1" thickBot="1" x14ac:dyDescent="0.3">
      <c r="A385" s="34" t="s">
        <v>3678</v>
      </c>
      <c r="B385" s="40">
        <v>870</v>
      </c>
      <c r="C385" s="34" t="s">
        <v>62</v>
      </c>
      <c r="D385" s="40">
        <v>3</v>
      </c>
      <c r="E385" s="34" t="s">
        <v>183</v>
      </c>
    </row>
    <row r="386" spans="1:5" ht="15.75" hidden="1" thickBot="1" x14ac:dyDescent="0.3">
      <c r="A386" s="34" t="s">
        <v>3678</v>
      </c>
      <c r="B386" s="40">
        <v>870</v>
      </c>
      <c r="C386" s="34" t="s">
        <v>62</v>
      </c>
      <c r="D386" s="40">
        <v>4</v>
      </c>
      <c r="E386" s="34" t="s">
        <v>1421</v>
      </c>
    </row>
    <row r="387" spans="1:5" ht="15.75" hidden="1" thickBot="1" x14ac:dyDescent="0.3">
      <c r="A387" s="34" t="s">
        <v>3678</v>
      </c>
      <c r="B387" s="40">
        <v>870</v>
      </c>
      <c r="C387" s="34" t="s">
        <v>62</v>
      </c>
      <c r="D387" s="40">
        <v>5</v>
      </c>
      <c r="E387" s="34" t="s">
        <v>1422</v>
      </c>
    </row>
    <row r="388" spans="1:5" ht="15.75" hidden="1" thickBot="1" x14ac:dyDescent="0.3">
      <c r="A388" s="34" t="s">
        <v>3678</v>
      </c>
      <c r="B388" s="40">
        <v>870</v>
      </c>
      <c r="C388" s="34" t="s">
        <v>62</v>
      </c>
      <c r="D388" s="40">
        <v>10</v>
      </c>
      <c r="E388" s="34" t="s">
        <v>1427</v>
      </c>
    </row>
    <row r="389" spans="1:5" ht="15.75" hidden="1" thickBot="1" x14ac:dyDescent="0.3">
      <c r="A389" s="34" t="s">
        <v>3678</v>
      </c>
      <c r="B389" s="40">
        <v>870</v>
      </c>
      <c r="C389" s="34" t="s">
        <v>62</v>
      </c>
      <c r="D389" s="40">
        <v>6</v>
      </c>
      <c r="E389" s="34" t="s">
        <v>1423</v>
      </c>
    </row>
    <row r="390" spans="1:5" ht="15.75" hidden="1" thickBot="1" x14ac:dyDescent="0.3">
      <c r="A390" s="34" t="s">
        <v>3678</v>
      </c>
      <c r="B390" s="40">
        <v>870</v>
      </c>
      <c r="C390" s="34" t="s">
        <v>62</v>
      </c>
      <c r="D390" s="40">
        <v>7</v>
      </c>
      <c r="E390" s="34" t="s">
        <v>1424</v>
      </c>
    </row>
    <row r="391" spans="1:5" ht="15.75" hidden="1" thickBot="1" x14ac:dyDescent="0.3">
      <c r="A391" s="34" t="s">
        <v>3678</v>
      </c>
      <c r="B391" s="40">
        <v>870</v>
      </c>
      <c r="C391" s="34" t="s">
        <v>62</v>
      </c>
      <c r="D391" s="40">
        <v>8</v>
      </c>
      <c r="E391" s="34" t="s">
        <v>1425</v>
      </c>
    </row>
    <row r="392" spans="1:5" ht="15.75" hidden="1" thickBot="1" x14ac:dyDescent="0.3">
      <c r="A392" s="34" t="s">
        <v>3678</v>
      </c>
      <c r="B392" s="40">
        <v>870</v>
      </c>
      <c r="C392" s="34" t="s">
        <v>62</v>
      </c>
      <c r="D392" s="40">
        <v>45</v>
      </c>
      <c r="E392" s="34" t="s">
        <v>890</v>
      </c>
    </row>
    <row r="393" spans="1:5" ht="15.75" hidden="1" thickBot="1" x14ac:dyDescent="0.3">
      <c r="A393" s="34" t="s">
        <v>3678</v>
      </c>
      <c r="B393" s="40">
        <v>870</v>
      </c>
      <c r="C393" s="34" t="s">
        <v>62</v>
      </c>
      <c r="D393" s="40">
        <v>46</v>
      </c>
      <c r="E393" s="34" t="s">
        <v>829</v>
      </c>
    </row>
    <row r="394" spans="1:5" ht="15.75" hidden="1" thickBot="1" x14ac:dyDescent="0.3">
      <c r="A394" s="34" t="s">
        <v>3678</v>
      </c>
      <c r="B394" s="40">
        <v>870</v>
      </c>
      <c r="C394" s="34" t="s">
        <v>62</v>
      </c>
      <c r="D394" s="40">
        <v>53</v>
      </c>
      <c r="E394" s="34" t="s">
        <v>1434</v>
      </c>
    </row>
    <row r="395" spans="1:5" ht="15.75" hidden="1" thickBot="1" x14ac:dyDescent="0.3">
      <c r="A395" s="34" t="s">
        <v>3678</v>
      </c>
      <c r="B395" s="40">
        <v>870</v>
      </c>
      <c r="C395" s="34" t="s">
        <v>62</v>
      </c>
      <c r="D395" s="40">
        <v>47</v>
      </c>
      <c r="E395" s="34" t="s">
        <v>1428</v>
      </c>
    </row>
    <row r="396" spans="1:5" ht="15.75" hidden="1" thickBot="1" x14ac:dyDescent="0.3">
      <c r="A396" s="34" t="s">
        <v>3678</v>
      </c>
      <c r="B396" s="40">
        <v>870</v>
      </c>
      <c r="C396" s="34" t="s">
        <v>62</v>
      </c>
      <c r="D396" s="40">
        <v>52</v>
      </c>
      <c r="E396" s="34" t="s">
        <v>1433</v>
      </c>
    </row>
    <row r="397" spans="1:5" ht="15.75" hidden="1" thickBot="1" x14ac:dyDescent="0.3">
      <c r="A397" s="34" t="s">
        <v>3678</v>
      </c>
      <c r="B397" s="40">
        <v>870</v>
      </c>
      <c r="C397" s="34" t="s">
        <v>62</v>
      </c>
      <c r="D397" s="40">
        <v>60</v>
      </c>
      <c r="E397" s="34" t="s">
        <v>1298</v>
      </c>
    </row>
    <row r="398" spans="1:5" ht="15.75" hidden="1" thickBot="1" x14ac:dyDescent="0.3">
      <c r="A398" s="34" t="s">
        <v>3678</v>
      </c>
      <c r="B398" s="40">
        <v>870</v>
      </c>
      <c r="C398" s="34" t="s">
        <v>62</v>
      </c>
      <c r="D398" s="40">
        <v>48</v>
      </c>
      <c r="E398" s="34" t="s">
        <v>1429</v>
      </c>
    </row>
    <row r="399" spans="1:5" ht="15.75" hidden="1" thickBot="1" x14ac:dyDescent="0.3">
      <c r="A399" s="34" t="s">
        <v>3678</v>
      </c>
      <c r="B399" s="40">
        <v>870</v>
      </c>
      <c r="C399" s="34" t="s">
        <v>62</v>
      </c>
      <c r="D399" s="40">
        <v>49</v>
      </c>
      <c r="E399" s="34" t="s">
        <v>1430</v>
      </c>
    </row>
    <row r="400" spans="1:5" ht="15.75" hidden="1" thickBot="1" x14ac:dyDescent="0.3">
      <c r="A400" s="34" t="s">
        <v>3678</v>
      </c>
      <c r="B400" s="40">
        <v>870</v>
      </c>
      <c r="C400" s="34" t="s">
        <v>62</v>
      </c>
      <c r="D400" s="40">
        <v>50</v>
      </c>
      <c r="E400" s="34" t="s">
        <v>1431</v>
      </c>
    </row>
    <row r="401" spans="1:5" ht="15.75" hidden="1" thickBot="1" x14ac:dyDescent="0.3">
      <c r="A401" s="34" t="s">
        <v>3678</v>
      </c>
      <c r="B401" s="40">
        <v>870</v>
      </c>
      <c r="C401" s="34" t="s">
        <v>62</v>
      </c>
      <c r="D401" s="40">
        <v>54</v>
      </c>
      <c r="E401" s="34" t="s">
        <v>1435</v>
      </c>
    </row>
    <row r="402" spans="1:5" ht="15.75" hidden="1" thickBot="1" x14ac:dyDescent="0.3">
      <c r="A402" s="34" t="s">
        <v>3678</v>
      </c>
      <c r="B402" s="40">
        <v>870</v>
      </c>
      <c r="C402" s="34" t="s">
        <v>62</v>
      </c>
      <c r="D402" s="40">
        <v>51</v>
      </c>
      <c r="E402" s="34" t="s">
        <v>1432</v>
      </c>
    </row>
    <row r="403" spans="1:5" ht="15.75" hidden="1" thickBot="1" x14ac:dyDescent="0.3">
      <c r="A403" s="34" t="s">
        <v>3678</v>
      </c>
      <c r="B403" s="40">
        <v>870</v>
      </c>
      <c r="C403" s="34" t="s">
        <v>62</v>
      </c>
      <c r="D403" s="40">
        <v>55</v>
      </c>
      <c r="E403" s="34" t="s">
        <v>1436</v>
      </c>
    </row>
    <row r="404" spans="1:5" ht="15.75" hidden="1" thickBot="1" x14ac:dyDescent="0.3">
      <c r="A404" s="34" t="s">
        <v>3678</v>
      </c>
      <c r="B404" s="40">
        <v>870</v>
      </c>
      <c r="C404" s="34" t="s">
        <v>62</v>
      </c>
      <c r="D404" s="40">
        <v>89</v>
      </c>
      <c r="E404" s="34" t="s">
        <v>1438</v>
      </c>
    </row>
    <row r="405" spans="1:5" ht="15.75" hidden="1" thickBot="1" x14ac:dyDescent="0.3">
      <c r="A405" s="34" t="s">
        <v>3678</v>
      </c>
      <c r="B405" s="40">
        <v>870</v>
      </c>
      <c r="C405" s="34" t="s">
        <v>62</v>
      </c>
      <c r="D405" s="40">
        <v>90</v>
      </c>
      <c r="E405" s="34" t="s">
        <v>1439</v>
      </c>
    </row>
    <row r="406" spans="1:5" ht="15.75" hidden="1" thickBot="1" x14ac:dyDescent="0.3">
      <c r="A406" s="34" t="s">
        <v>3678</v>
      </c>
      <c r="B406" s="40">
        <v>870</v>
      </c>
      <c r="C406" s="34" t="s">
        <v>62</v>
      </c>
      <c r="D406" s="40">
        <v>65</v>
      </c>
      <c r="E406" s="34" t="s">
        <v>1437</v>
      </c>
    </row>
    <row r="407" spans="1:5" ht="15.75" hidden="1" thickBot="1" x14ac:dyDescent="0.3">
      <c r="A407" s="34" t="s">
        <v>3678</v>
      </c>
      <c r="B407" s="40">
        <v>870</v>
      </c>
      <c r="C407" s="34" t="s">
        <v>62</v>
      </c>
      <c r="D407" s="40">
        <v>91</v>
      </c>
      <c r="E407" s="34" t="s">
        <v>1440</v>
      </c>
    </row>
    <row r="408" spans="1:5" ht="15.75" hidden="1" thickBot="1" x14ac:dyDescent="0.3">
      <c r="A408" s="34" t="s">
        <v>3678</v>
      </c>
      <c r="B408" s="40">
        <v>870</v>
      </c>
      <c r="C408" s="34" t="s">
        <v>62</v>
      </c>
      <c r="D408" s="40">
        <v>93</v>
      </c>
      <c r="E408" s="34" t="s">
        <v>1441</v>
      </c>
    </row>
    <row r="409" spans="1:5" ht="15.75" hidden="1" thickBot="1" x14ac:dyDescent="0.3">
      <c r="A409" s="34" t="s">
        <v>3678</v>
      </c>
      <c r="B409" s="40">
        <v>870</v>
      </c>
      <c r="C409" s="34" t="s">
        <v>62</v>
      </c>
      <c r="D409" s="40">
        <v>104</v>
      </c>
      <c r="E409" s="34" t="s">
        <v>1452</v>
      </c>
    </row>
    <row r="410" spans="1:5" ht="15.75" hidden="1" thickBot="1" x14ac:dyDescent="0.3">
      <c r="A410" s="34" t="s">
        <v>3678</v>
      </c>
      <c r="B410" s="40">
        <v>870</v>
      </c>
      <c r="C410" s="34" t="s">
        <v>62</v>
      </c>
      <c r="D410" s="40">
        <v>94</v>
      </c>
      <c r="E410" s="34" t="s">
        <v>1442</v>
      </c>
    </row>
    <row r="411" spans="1:5" ht="15.75" hidden="1" thickBot="1" x14ac:dyDescent="0.3">
      <c r="A411" s="34" t="s">
        <v>3678</v>
      </c>
      <c r="B411" s="40">
        <v>870</v>
      </c>
      <c r="C411" s="34" t="s">
        <v>62</v>
      </c>
      <c r="D411" s="40">
        <v>95</v>
      </c>
      <c r="E411" s="34" t="s">
        <v>1443</v>
      </c>
    </row>
    <row r="412" spans="1:5" ht="15.75" hidden="1" thickBot="1" x14ac:dyDescent="0.3">
      <c r="A412" s="34" t="s">
        <v>3678</v>
      </c>
      <c r="B412" s="40">
        <v>870</v>
      </c>
      <c r="C412" s="34" t="s">
        <v>62</v>
      </c>
      <c r="D412" s="40">
        <v>96</v>
      </c>
      <c r="E412" s="34" t="s">
        <v>1444</v>
      </c>
    </row>
    <row r="413" spans="1:5" ht="15.75" hidden="1" thickBot="1" x14ac:dyDescent="0.3">
      <c r="A413" s="34" t="s">
        <v>3678</v>
      </c>
      <c r="B413" s="40">
        <v>870</v>
      </c>
      <c r="C413" s="34" t="s">
        <v>62</v>
      </c>
      <c r="D413" s="40">
        <v>97</v>
      </c>
      <c r="E413" s="34" t="s">
        <v>1445</v>
      </c>
    </row>
    <row r="414" spans="1:5" ht="15.75" hidden="1" thickBot="1" x14ac:dyDescent="0.3">
      <c r="A414" s="34" t="s">
        <v>3678</v>
      </c>
      <c r="B414" s="40">
        <v>870</v>
      </c>
      <c r="C414" s="34" t="s">
        <v>62</v>
      </c>
      <c r="D414" s="40">
        <v>98</v>
      </c>
      <c r="E414" s="34" t="s">
        <v>1446</v>
      </c>
    </row>
    <row r="415" spans="1:5" ht="15.75" hidden="1" thickBot="1" x14ac:dyDescent="0.3">
      <c r="A415" s="34" t="s">
        <v>3678</v>
      </c>
      <c r="B415" s="40">
        <v>870</v>
      </c>
      <c r="C415" s="34" t="s">
        <v>62</v>
      </c>
      <c r="D415" s="40">
        <v>99</v>
      </c>
      <c r="E415" s="34" t="s">
        <v>1447</v>
      </c>
    </row>
    <row r="416" spans="1:5" ht="15.75" hidden="1" thickBot="1" x14ac:dyDescent="0.3">
      <c r="A416" s="34" t="s">
        <v>3678</v>
      </c>
      <c r="B416" s="40">
        <v>870</v>
      </c>
      <c r="C416" s="34" t="s">
        <v>62</v>
      </c>
      <c r="D416" s="40">
        <v>100</v>
      </c>
      <c r="E416" s="34" t="s">
        <v>1448</v>
      </c>
    </row>
    <row r="417" spans="1:5" ht="15.75" hidden="1" thickBot="1" x14ac:dyDescent="0.3">
      <c r="A417" s="34" t="s">
        <v>3678</v>
      </c>
      <c r="B417" s="40">
        <v>870</v>
      </c>
      <c r="C417" s="34" t="s">
        <v>62</v>
      </c>
      <c r="D417" s="40">
        <v>106</v>
      </c>
      <c r="E417" s="34" t="s">
        <v>1454</v>
      </c>
    </row>
    <row r="418" spans="1:5" ht="15.75" hidden="1" thickBot="1" x14ac:dyDescent="0.3">
      <c r="A418" s="34" t="s">
        <v>3678</v>
      </c>
      <c r="B418" s="40">
        <v>870</v>
      </c>
      <c r="C418" s="34" t="s">
        <v>62</v>
      </c>
      <c r="D418" s="40">
        <v>101</v>
      </c>
      <c r="E418" s="34" t="s">
        <v>1449</v>
      </c>
    </row>
    <row r="419" spans="1:5" ht="15.75" hidden="1" thickBot="1" x14ac:dyDescent="0.3">
      <c r="A419" s="34" t="s">
        <v>3678</v>
      </c>
      <c r="B419" s="40">
        <v>870</v>
      </c>
      <c r="C419" s="34" t="s">
        <v>62</v>
      </c>
      <c r="D419" s="40">
        <v>102</v>
      </c>
      <c r="E419" s="34" t="s">
        <v>1450</v>
      </c>
    </row>
    <row r="420" spans="1:5" ht="15.75" hidden="1" thickBot="1" x14ac:dyDescent="0.3">
      <c r="A420" s="34" t="s">
        <v>3678</v>
      </c>
      <c r="B420" s="40">
        <v>870</v>
      </c>
      <c r="C420" s="34" t="s">
        <v>62</v>
      </c>
      <c r="D420" s="40">
        <v>103</v>
      </c>
      <c r="E420" s="34" t="s">
        <v>1451</v>
      </c>
    </row>
    <row r="421" spans="1:5" ht="15.75" hidden="1" thickBot="1" x14ac:dyDescent="0.3">
      <c r="A421" s="34" t="s">
        <v>3678</v>
      </c>
      <c r="B421" s="40">
        <v>870</v>
      </c>
      <c r="C421" s="34" t="s">
        <v>62</v>
      </c>
      <c r="D421" s="40">
        <v>105</v>
      </c>
      <c r="E421" s="34" t="s">
        <v>1453</v>
      </c>
    </row>
    <row r="422" spans="1:5" ht="15.75" hidden="1" thickBot="1" x14ac:dyDescent="0.3">
      <c r="A422" s="34" t="s">
        <v>3678</v>
      </c>
      <c r="B422" s="40">
        <v>870</v>
      </c>
      <c r="C422" s="34" t="s">
        <v>62</v>
      </c>
      <c r="D422" s="40">
        <v>136</v>
      </c>
      <c r="E422" s="34" t="s">
        <v>1458</v>
      </c>
    </row>
    <row r="423" spans="1:5" ht="15.75" hidden="1" thickBot="1" x14ac:dyDescent="0.3">
      <c r="A423" s="34" t="s">
        <v>3678</v>
      </c>
      <c r="B423" s="40">
        <v>870</v>
      </c>
      <c r="C423" s="34" t="s">
        <v>62</v>
      </c>
      <c r="D423" s="40">
        <v>133</v>
      </c>
      <c r="E423" s="34" t="s">
        <v>1455</v>
      </c>
    </row>
    <row r="424" spans="1:5" ht="15.75" hidden="1" thickBot="1" x14ac:dyDescent="0.3">
      <c r="A424" s="34" t="s">
        <v>3678</v>
      </c>
      <c r="B424" s="40">
        <v>870</v>
      </c>
      <c r="C424" s="34" t="s">
        <v>62</v>
      </c>
      <c r="D424" s="40">
        <v>134</v>
      </c>
      <c r="E424" s="34" t="s">
        <v>1456</v>
      </c>
    </row>
    <row r="425" spans="1:5" ht="15.75" hidden="1" thickBot="1" x14ac:dyDescent="0.3">
      <c r="A425" s="34" t="s">
        <v>3678</v>
      </c>
      <c r="B425" s="40">
        <v>870</v>
      </c>
      <c r="C425" s="34" t="s">
        <v>62</v>
      </c>
      <c r="D425" s="40">
        <v>135</v>
      </c>
      <c r="E425" s="34" t="s">
        <v>1457</v>
      </c>
    </row>
    <row r="426" spans="1:5" ht="15.75" hidden="1" thickBot="1" x14ac:dyDescent="0.3">
      <c r="A426" s="34" t="s">
        <v>3678</v>
      </c>
      <c r="B426" s="40">
        <v>870</v>
      </c>
      <c r="C426" s="34" t="s">
        <v>62</v>
      </c>
      <c r="D426" s="40">
        <v>702</v>
      </c>
      <c r="E426" s="34" t="s">
        <v>1524</v>
      </c>
    </row>
    <row r="427" spans="1:5" ht="15.75" hidden="1" thickBot="1" x14ac:dyDescent="0.3">
      <c r="A427" s="34" t="s">
        <v>3678</v>
      </c>
      <c r="B427" s="40">
        <v>870</v>
      </c>
      <c r="C427" s="34" t="s">
        <v>62</v>
      </c>
      <c r="D427" s="40">
        <v>177</v>
      </c>
      <c r="E427" s="34" t="s">
        <v>1459</v>
      </c>
    </row>
    <row r="428" spans="1:5" ht="15.75" hidden="1" thickBot="1" x14ac:dyDescent="0.3">
      <c r="A428" s="34" t="s">
        <v>3678</v>
      </c>
      <c r="B428" s="40">
        <v>870</v>
      </c>
      <c r="C428" s="34" t="s">
        <v>62</v>
      </c>
      <c r="D428" s="40">
        <v>178</v>
      </c>
      <c r="E428" s="34" t="s">
        <v>1460</v>
      </c>
    </row>
    <row r="429" spans="1:5" ht="15.75" hidden="1" thickBot="1" x14ac:dyDescent="0.3">
      <c r="A429" s="34" t="s">
        <v>3678</v>
      </c>
      <c r="B429" s="40">
        <v>870</v>
      </c>
      <c r="C429" s="34" t="s">
        <v>62</v>
      </c>
      <c r="D429" s="40">
        <v>179</v>
      </c>
      <c r="E429" s="34" t="s">
        <v>1461</v>
      </c>
    </row>
    <row r="430" spans="1:5" ht="15.75" hidden="1" thickBot="1" x14ac:dyDescent="0.3">
      <c r="A430" s="34" t="s">
        <v>3678</v>
      </c>
      <c r="B430" s="40">
        <v>870</v>
      </c>
      <c r="C430" s="34" t="s">
        <v>62</v>
      </c>
      <c r="D430" s="40">
        <v>192</v>
      </c>
      <c r="E430" s="34" t="s">
        <v>1473</v>
      </c>
    </row>
    <row r="431" spans="1:5" ht="15.75" hidden="1" thickBot="1" x14ac:dyDescent="0.3">
      <c r="A431" s="34" t="s">
        <v>3678</v>
      </c>
      <c r="B431" s="40">
        <v>870</v>
      </c>
      <c r="C431" s="34" t="s">
        <v>62</v>
      </c>
      <c r="D431" s="40">
        <v>190</v>
      </c>
      <c r="E431" s="34" t="s">
        <v>1471</v>
      </c>
    </row>
    <row r="432" spans="1:5" ht="15.75" hidden="1" thickBot="1" x14ac:dyDescent="0.3">
      <c r="A432" s="34" t="s">
        <v>3678</v>
      </c>
      <c r="B432" s="40">
        <v>870</v>
      </c>
      <c r="C432" s="34" t="s">
        <v>62</v>
      </c>
      <c r="D432" s="40">
        <v>191</v>
      </c>
      <c r="E432" s="34" t="s">
        <v>1472</v>
      </c>
    </row>
    <row r="433" spans="1:5" ht="15.75" hidden="1" thickBot="1" x14ac:dyDescent="0.3">
      <c r="A433" s="34" t="s">
        <v>3678</v>
      </c>
      <c r="B433" s="40">
        <v>870</v>
      </c>
      <c r="C433" s="34" t="s">
        <v>62</v>
      </c>
      <c r="D433" s="40">
        <v>180</v>
      </c>
      <c r="E433" s="34" t="s">
        <v>1462</v>
      </c>
    </row>
    <row r="434" spans="1:5" ht="15.75" hidden="1" thickBot="1" x14ac:dyDescent="0.3">
      <c r="A434" s="34" t="s">
        <v>3678</v>
      </c>
      <c r="B434" s="40">
        <v>870</v>
      </c>
      <c r="C434" s="34" t="s">
        <v>62</v>
      </c>
      <c r="D434" s="40">
        <v>181</v>
      </c>
      <c r="E434" s="34" t="s">
        <v>1463</v>
      </c>
    </row>
    <row r="435" spans="1:5" ht="15.75" hidden="1" thickBot="1" x14ac:dyDescent="0.3">
      <c r="A435" s="34" t="s">
        <v>3678</v>
      </c>
      <c r="B435" s="40">
        <v>870</v>
      </c>
      <c r="C435" s="34" t="s">
        <v>62</v>
      </c>
      <c r="D435" s="40">
        <v>182</v>
      </c>
      <c r="E435" s="34" t="s">
        <v>1464</v>
      </c>
    </row>
    <row r="436" spans="1:5" ht="15.75" hidden="1" thickBot="1" x14ac:dyDescent="0.3">
      <c r="A436" s="34" t="s">
        <v>3678</v>
      </c>
      <c r="B436" s="40">
        <v>870</v>
      </c>
      <c r="C436" s="34" t="s">
        <v>62</v>
      </c>
      <c r="D436" s="40">
        <v>183</v>
      </c>
      <c r="E436" s="34" t="s">
        <v>1465</v>
      </c>
    </row>
    <row r="437" spans="1:5" ht="15.75" hidden="1" thickBot="1" x14ac:dyDescent="0.3">
      <c r="A437" s="34" t="s">
        <v>3678</v>
      </c>
      <c r="B437" s="40">
        <v>870</v>
      </c>
      <c r="C437" s="34" t="s">
        <v>62</v>
      </c>
      <c r="D437" s="40">
        <v>184</v>
      </c>
      <c r="E437" s="34" t="s">
        <v>1466</v>
      </c>
    </row>
    <row r="438" spans="1:5" ht="15.75" hidden="1" thickBot="1" x14ac:dyDescent="0.3">
      <c r="A438" s="34" t="s">
        <v>3678</v>
      </c>
      <c r="B438" s="40">
        <v>870</v>
      </c>
      <c r="C438" s="34" t="s">
        <v>62</v>
      </c>
      <c r="D438" s="40">
        <v>185</v>
      </c>
      <c r="E438" s="34" t="s">
        <v>1467</v>
      </c>
    </row>
    <row r="439" spans="1:5" ht="15.75" hidden="1" thickBot="1" x14ac:dyDescent="0.3">
      <c r="A439" s="34" t="s">
        <v>3678</v>
      </c>
      <c r="B439" s="40">
        <v>870</v>
      </c>
      <c r="C439" s="34" t="s">
        <v>62</v>
      </c>
      <c r="D439" s="40">
        <v>186</v>
      </c>
      <c r="E439" s="34" t="s">
        <v>1468</v>
      </c>
    </row>
    <row r="440" spans="1:5" ht="15.75" hidden="1" thickBot="1" x14ac:dyDescent="0.3">
      <c r="A440" s="34" t="s">
        <v>3678</v>
      </c>
      <c r="B440" s="40">
        <v>870</v>
      </c>
      <c r="C440" s="34" t="s">
        <v>62</v>
      </c>
      <c r="D440" s="40">
        <v>187</v>
      </c>
      <c r="E440" s="34" t="s">
        <v>1469</v>
      </c>
    </row>
    <row r="441" spans="1:5" ht="15.75" hidden="1" thickBot="1" x14ac:dyDescent="0.3">
      <c r="A441" s="34" t="s">
        <v>3678</v>
      </c>
      <c r="B441" s="40">
        <v>870</v>
      </c>
      <c r="C441" s="34" t="s">
        <v>62</v>
      </c>
      <c r="D441" s="40">
        <v>189</v>
      </c>
      <c r="E441" s="34" t="s">
        <v>1332</v>
      </c>
    </row>
    <row r="442" spans="1:5" ht="15.75" hidden="1" thickBot="1" x14ac:dyDescent="0.3">
      <c r="A442" s="34" t="s">
        <v>3678</v>
      </c>
      <c r="B442" s="40">
        <v>870</v>
      </c>
      <c r="C442" s="34" t="s">
        <v>62</v>
      </c>
      <c r="D442" s="40">
        <v>188</v>
      </c>
      <c r="E442" s="34" t="s">
        <v>1470</v>
      </c>
    </row>
    <row r="443" spans="1:5" ht="15.75" hidden="1" thickBot="1" x14ac:dyDescent="0.3">
      <c r="A443" s="34" t="s">
        <v>3678</v>
      </c>
      <c r="B443" s="40">
        <v>870</v>
      </c>
      <c r="C443" s="34" t="s">
        <v>62</v>
      </c>
      <c r="D443" s="40">
        <v>221</v>
      </c>
      <c r="E443" s="34" t="s">
        <v>1474</v>
      </c>
    </row>
    <row r="444" spans="1:5" ht="15.75" hidden="1" thickBot="1" x14ac:dyDescent="0.3">
      <c r="A444" s="34" t="s">
        <v>3678</v>
      </c>
      <c r="B444" s="40">
        <v>870</v>
      </c>
      <c r="C444" s="34" t="s">
        <v>62</v>
      </c>
      <c r="D444" s="40">
        <v>222</v>
      </c>
      <c r="E444" s="34" t="s">
        <v>1475</v>
      </c>
    </row>
    <row r="445" spans="1:5" ht="15.75" hidden="1" thickBot="1" x14ac:dyDescent="0.3">
      <c r="A445" s="34" t="s">
        <v>3678</v>
      </c>
      <c r="B445" s="40">
        <v>870</v>
      </c>
      <c r="C445" s="34" t="s">
        <v>62</v>
      </c>
      <c r="D445" s="40">
        <v>223</v>
      </c>
      <c r="E445" s="34" t="s">
        <v>1476</v>
      </c>
    </row>
    <row r="446" spans="1:5" ht="15.75" hidden="1" thickBot="1" x14ac:dyDescent="0.3">
      <c r="A446" s="34" t="s">
        <v>3678</v>
      </c>
      <c r="B446" s="40">
        <v>870</v>
      </c>
      <c r="C446" s="34" t="s">
        <v>62</v>
      </c>
      <c r="D446" s="40">
        <v>224</v>
      </c>
      <c r="E446" s="34" t="s">
        <v>1477</v>
      </c>
    </row>
    <row r="447" spans="1:5" ht="15.75" hidden="1" thickBot="1" x14ac:dyDescent="0.3">
      <c r="A447" s="34" t="s">
        <v>3678</v>
      </c>
      <c r="B447" s="40">
        <v>870</v>
      </c>
      <c r="C447" s="34" t="s">
        <v>62</v>
      </c>
      <c r="D447" s="40">
        <v>267</v>
      </c>
      <c r="E447" s="34" t="s">
        <v>1480</v>
      </c>
    </row>
    <row r="448" spans="1:5" ht="15.75" hidden="1" thickBot="1" x14ac:dyDescent="0.3">
      <c r="A448" s="34" t="s">
        <v>3678</v>
      </c>
      <c r="B448" s="40">
        <v>870</v>
      </c>
      <c r="C448" s="34" t="s">
        <v>62</v>
      </c>
      <c r="D448" s="40">
        <v>269</v>
      </c>
      <c r="E448" s="34" t="s">
        <v>1482</v>
      </c>
    </row>
    <row r="449" spans="1:5" ht="15.75" hidden="1" thickBot="1" x14ac:dyDescent="0.3">
      <c r="A449" s="34" t="s">
        <v>3678</v>
      </c>
      <c r="B449" s="40">
        <v>870</v>
      </c>
      <c r="C449" s="34" t="s">
        <v>62</v>
      </c>
      <c r="D449" s="40">
        <v>268</v>
      </c>
      <c r="E449" s="34" t="s">
        <v>1481</v>
      </c>
    </row>
    <row r="450" spans="1:5" ht="15.75" hidden="1" thickBot="1" x14ac:dyDescent="0.3">
      <c r="A450" s="34" t="s">
        <v>3678</v>
      </c>
      <c r="B450" s="40">
        <v>870</v>
      </c>
      <c r="C450" s="34" t="s">
        <v>62</v>
      </c>
      <c r="D450" s="40">
        <v>265</v>
      </c>
      <c r="E450" s="34" t="s">
        <v>1478</v>
      </c>
    </row>
    <row r="451" spans="1:5" ht="15.75" hidden="1" thickBot="1" x14ac:dyDescent="0.3">
      <c r="A451" s="34" t="s">
        <v>3678</v>
      </c>
      <c r="B451" s="40">
        <v>870</v>
      </c>
      <c r="C451" s="34" t="s">
        <v>62</v>
      </c>
      <c r="D451" s="40">
        <v>266</v>
      </c>
      <c r="E451" s="34" t="s">
        <v>1479</v>
      </c>
    </row>
    <row r="452" spans="1:5" ht="15.75" hidden="1" thickBot="1" x14ac:dyDescent="0.3">
      <c r="A452" s="34" t="s">
        <v>3678</v>
      </c>
      <c r="B452" s="40">
        <v>870</v>
      </c>
      <c r="C452" s="34" t="s">
        <v>62</v>
      </c>
      <c r="D452" s="40">
        <v>309</v>
      </c>
      <c r="E452" s="34" t="s">
        <v>1483</v>
      </c>
    </row>
    <row r="453" spans="1:5" ht="15.75" hidden="1" thickBot="1" x14ac:dyDescent="0.3">
      <c r="A453" s="34" t="s">
        <v>3678</v>
      </c>
      <c r="B453" s="40">
        <v>870</v>
      </c>
      <c r="C453" s="34" t="s">
        <v>62</v>
      </c>
      <c r="D453" s="40">
        <v>310</v>
      </c>
      <c r="E453" s="34" t="s">
        <v>1484</v>
      </c>
    </row>
    <row r="454" spans="1:5" ht="15.75" hidden="1" thickBot="1" x14ac:dyDescent="0.3">
      <c r="A454" s="34" t="s">
        <v>3678</v>
      </c>
      <c r="B454" s="40">
        <v>870</v>
      </c>
      <c r="C454" s="34" t="s">
        <v>62</v>
      </c>
      <c r="D454" s="40">
        <v>355</v>
      </c>
      <c r="E454" s="34" t="s">
        <v>1487</v>
      </c>
    </row>
    <row r="455" spans="1:5" ht="15.75" hidden="1" thickBot="1" x14ac:dyDescent="0.3">
      <c r="A455" s="34" t="s">
        <v>3678</v>
      </c>
      <c r="B455" s="40">
        <v>870</v>
      </c>
      <c r="C455" s="34" t="s">
        <v>62</v>
      </c>
      <c r="D455" s="40">
        <v>353</v>
      </c>
      <c r="E455" s="34" t="s">
        <v>1485</v>
      </c>
    </row>
    <row r="456" spans="1:5" ht="15.75" hidden="1" thickBot="1" x14ac:dyDescent="0.3">
      <c r="A456" s="34" t="s">
        <v>3678</v>
      </c>
      <c r="B456" s="40">
        <v>870</v>
      </c>
      <c r="C456" s="34" t="s">
        <v>62</v>
      </c>
      <c r="D456" s="40">
        <v>354</v>
      </c>
      <c r="E456" s="34" t="s">
        <v>1486</v>
      </c>
    </row>
    <row r="457" spans="1:5" ht="15.75" hidden="1" thickBot="1" x14ac:dyDescent="0.3">
      <c r="A457" s="34" t="s">
        <v>3678</v>
      </c>
      <c r="B457" s="40">
        <v>870</v>
      </c>
      <c r="C457" s="34" t="s">
        <v>62</v>
      </c>
      <c r="D457" s="40">
        <v>441</v>
      </c>
      <c r="E457" s="34" t="s">
        <v>1488</v>
      </c>
    </row>
    <row r="458" spans="1:5" ht="15.75" hidden="1" thickBot="1" x14ac:dyDescent="0.3">
      <c r="A458" s="34" t="s">
        <v>3678</v>
      </c>
      <c r="B458" s="40">
        <v>870</v>
      </c>
      <c r="C458" s="34" t="s">
        <v>62</v>
      </c>
      <c r="D458" s="40">
        <v>456</v>
      </c>
      <c r="E458" s="34" t="s">
        <v>1489</v>
      </c>
    </row>
    <row r="459" spans="1:5" ht="15.75" hidden="1" thickBot="1" x14ac:dyDescent="0.3">
      <c r="A459" s="34" t="s">
        <v>3678</v>
      </c>
      <c r="B459" s="40">
        <v>870</v>
      </c>
      <c r="C459" s="34" t="s">
        <v>62</v>
      </c>
      <c r="D459" s="40">
        <v>457</v>
      </c>
      <c r="E459" s="34" t="s">
        <v>1490</v>
      </c>
    </row>
    <row r="460" spans="1:5" ht="15.75" hidden="1" thickBot="1" x14ac:dyDescent="0.3">
      <c r="A460" s="34" t="s">
        <v>3678</v>
      </c>
      <c r="B460" s="40">
        <v>870</v>
      </c>
      <c r="C460" s="34" t="s">
        <v>62</v>
      </c>
      <c r="D460" s="40">
        <v>458</v>
      </c>
      <c r="E460" s="34" t="s">
        <v>1491</v>
      </c>
    </row>
    <row r="461" spans="1:5" ht="15.75" hidden="1" thickBot="1" x14ac:dyDescent="0.3">
      <c r="A461" s="34" t="s">
        <v>3678</v>
      </c>
      <c r="B461" s="40">
        <v>870</v>
      </c>
      <c r="C461" s="34" t="s">
        <v>62</v>
      </c>
      <c r="D461" s="40">
        <v>459</v>
      </c>
      <c r="E461" s="34" t="s">
        <v>1492</v>
      </c>
    </row>
    <row r="462" spans="1:5" ht="15.75" hidden="1" thickBot="1" x14ac:dyDescent="0.3">
      <c r="A462" s="34" t="s">
        <v>3678</v>
      </c>
      <c r="B462" s="40">
        <v>870</v>
      </c>
      <c r="C462" s="34" t="s">
        <v>62</v>
      </c>
      <c r="D462" s="40">
        <v>460</v>
      </c>
      <c r="E462" s="34" t="s">
        <v>1493</v>
      </c>
    </row>
    <row r="463" spans="1:5" ht="15.75" hidden="1" thickBot="1" x14ac:dyDescent="0.3">
      <c r="A463" s="34" t="s">
        <v>3678</v>
      </c>
      <c r="B463" s="40">
        <v>870</v>
      </c>
      <c r="C463" s="34" t="s">
        <v>62</v>
      </c>
      <c r="D463" s="40">
        <v>461</v>
      </c>
      <c r="E463" s="34" t="s">
        <v>1494</v>
      </c>
    </row>
    <row r="464" spans="1:5" ht="15.75" hidden="1" thickBot="1" x14ac:dyDescent="0.3">
      <c r="A464" s="34" t="s">
        <v>3678</v>
      </c>
      <c r="B464" s="40">
        <v>870</v>
      </c>
      <c r="C464" s="34" t="s">
        <v>62</v>
      </c>
      <c r="D464" s="40">
        <v>500</v>
      </c>
      <c r="E464" s="34" t="s">
        <v>1495</v>
      </c>
    </row>
    <row r="465" spans="1:5" ht="15.75" hidden="1" thickBot="1" x14ac:dyDescent="0.3">
      <c r="A465" s="34" t="s">
        <v>3678</v>
      </c>
      <c r="B465" s="40">
        <v>870</v>
      </c>
      <c r="C465" s="34" t="s">
        <v>62</v>
      </c>
      <c r="D465" s="40">
        <v>501</v>
      </c>
      <c r="E465" s="34" t="s">
        <v>1496</v>
      </c>
    </row>
    <row r="466" spans="1:5" ht="15.75" hidden="1" thickBot="1" x14ac:dyDescent="0.3">
      <c r="A466" s="34" t="s">
        <v>3678</v>
      </c>
      <c r="B466" s="40">
        <v>870</v>
      </c>
      <c r="C466" s="34" t="s">
        <v>62</v>
      </c>
      <c r="D466" s="40">
        <v>503</v>
      </c>
      <c r="E466" s="34" t="s">
        <v>1497</v>
      </c>
    </row>
    <row r="467" spans="1:5" ht="15.75" hidden="1" thickBot="1" x14ac:dyDescent="0.3">
      <c r="A467" s="34" t="s">
        <v>3678</v>
      </c>
      <c r="B467" s="40">
        <v>870</v>
      </c>
      <c r="C467" s="34" t="s">
        <v>62</v>
      </c>
      <c r="D467" s="40">
        <v>504</v>
      </c>
      <c r="E467" s="34" t="s">
        <v>1498</v>
      </c>
    </row>
    <row r="468" spans="1:5" ht="15.75" hidden="1" thickBot="1" x14ac:dyDescent="0.3">
      <c r="A468" s="34" t="s">
        <v>3678</v>
      </c>
      <c r="B468" s="40">
        <v>870</v>
      </c>
      <c r="C468" s="34" t="s">
        <v>62</v>
      </c>
      <c r="D468" s="40">
        <v>510</v>
      </c>
      <c r="E468" s="34" t="s">
        <v>1503</v>
      </c>
    </row>
    <row r="469" spans="1:5" ht="15.75" hidden="1" thickBot="1" x14ac:dyDescent="0.3">
      <c r="A469" s="34" t="s">
        <v>3678</v>
      </c>
      <c r="B469" s="40">
        <v>870</v>
      </c>
      <c r="C469" s="34" t="s">
        <v>62</v>
      </c>
      <c r="D469" s="40">
        <v>507</v>
      </c>
      <c r="E469" s="34" t="s">
        <v>1500</v>
      </c>
    </row>
    <row r="470" spans="1:5" ht="15.75" hidden="1" thickBot="1" x14ac:dyDescent="0.3">
      <c r="A470" s="34" t="s">
        <v>3678</v>
      </c>
      <c r="B470" s="40">
        <v>870</v>
      </c>
      <c r="C470" s="34" t="s">
        <v>62</v>
      </c>
      <c r="D470" s="40">
        <v>509</v>
      </c>
      <c r="E470" s="34" t="s">
        <v>1502</v>
      </c>
    </row>
    <row r="471" spans="1:5" ht="15.75" hidden="1" thickBot="1" x14ac:dyDescent="0.3">
      <c r="A471" s="34" t="s">
        <v>3678</v>
      </c>
      <c r="B471" s="40">
        <v>870</v>
      </c>
      <c r="C471" s="34" t="s">
        <v>62</v>
      </c>
      <c r="D471" s="40">
        <v>508</v>
      </c>
      <c r="E471" s="34" t="s">
        <v>1501</v>
      </c>
    </row>
    <row r="472" spans="1:5" ht="15.75" hidden="1" thickBot="1" x14ac:dyDescent="0.3">
      <c r="A472" s="34" t="s">
        <v>3678</v>
      </c>
      <c r="B472" s="40">
        <v>870</v>
      </c>
      <c r="C472" s="34" t="s">
        <v>62</v>
      </c>
      <c r="D472" s="40">
        <v>506</v>
      </c>
      <c r="E472" s="34" t="s">
        <v>1499</v>
      </c>
    </row>
    <row r="473" spans="1:5" ht="15.75" hidden="1" thickBot="1" x14ac:dyDescent="0.3">
      <c r="A473" s="34" t="s">
        <v>3678</v>
      </c>
      <c r="B473" s="40">
        <v>870</v>
      </c>
      <c r="C473" s="34" t="s">
        <v>62</v>
      </c>
      <c r="D473" s="40">
        <v>505</v>
      </c>
      <c r="E473" s="34" t="s">
        <v>867</v>
      </c>
    </row>
    <row r="474" spans="1:5" ht="15.75" hidden="1" thickBot="1" x14ac:dyDescent="0.3">
      <c r="A474" s="34" t="s">
        <v>3678</v>
      </c>
      <c r="B474" s="40">
        <v>870</v>
      </c>
      <c r="C474" s="34" t="s">
        <v>62</v>
      </c>
      <c r="D474" s="40">
        <v>544</v>
      </c>
      <c r="E474" s="34" t="s">
        <v>1504</v>
      </c>
    </row>
    <row r="475" spans="1:5" ht="15.75" hidden="1" thickBot="1" x14ac:dyDescent="0.3">
      <c r="A475" s="34" t="s">
        <v>3678</v>
      </c>
      <c r="B475" s="40">
        <v>870</v>
      </c>
      <c r="C475" s="34" t="s">
        <v>62</v>
      </c>
      <c r="D475" s="40">
        <v>588</v>
      </c>
      <c r="E475" s="34" t="s">
        <v>1505</v>
      </c>
    </row>
    <row r="476" spans="1:5" ht="15.75" hidden="1" thickBot="1" x14ac:dyDescent="0.3">
      <c r="A476" s="34" t="s">
        <v>3678</v>
      </c>
      <c r="B476" s="40">
        <v>870</v>
      </c>
      <c r="C476" s="34" t="s">
        <v>62</v>
      </c>
      <c r="D476" s="40">
        <v>589</v>
      </c>
      <c r="E476" s="34" t="s">
        <v>1506</v>
      </c>
    </row>
    <row r="477" spans="1:5" ht="15.75" hidden="1" thickBot="1" x14ac:dyDescent="0.3">
      <c r="A477" s="34" t="s">
        <v>3678</v>
      </c>
      <c r="B477" s="40">
        <v>870</v>
      </c>
      <c r="C477" s="34" t="s">
        <v>62</v>
      </c>
      <c r="D477" s="40">
        <v>590</v>
      </c>
      <c r="E477" s="34" t="s">
        <v>1507</v>
      </c>
    </row>
    <row r="478" spans="1:5" ht="15.75" hidden="1" thickBot="1" x14ac:dyDescent="0.3">
      <c r="A478" s="34" t="s">
        <v>3678</v>
      </c>
      <c r="B478" s="40">
        <v>870</v>
      </c>
      <c r="C478" s="34" t="s">
        <v>62</v>
      </c>
      <c r="D478" s="40">
        <v>591</v>
      </c>
      <c r="E478" s="34" t="s">
        <v>1508</v>
      </c>
    </row>
    <row r="479" spans="1:5" ht="15.75" hidden="1" thickBot="1" x14ac:dyDescent="0.3">
      <c r="A479" s="34" t="s">
        <v>3678</v>
      </c>
      <c r="B479" s="40">
        <v>870</v>
      </c>
      <c r="C479" s="34" t="s">
        <v>62</v>
      </c>
      <c r="D479" s="40">
        <v>593</v>
      </c>
      <c r="E479" s="34" t="s">
        <v>1510</v>
      </c>
    </row>
    <row r="480" spans="1:5" ht="15.75" hidden="1" thickBot="1" x14ac:dyDescent="0.3">
      <c r="A480" s="34" t="s">
        <v>3678</v>
      </c>
      <c r="B480" s="40">
        <v>870</v>
      </c>
      <c r="C480" s="34" t="s">
        <v>62</v>
      </c>
      <c r="D480" s="40">
        <v>592</v>
      </c>
      <c r="E480" s="34" t="s">
        <v>1509</v>
      </c>
    </row>
    <row r="481" spans="1:5" ht="15.75" hidden="1" thickBot="1" x14ac:dyDescent="0.3">
      <c r="A481" s="34" t="s">
        <v>3678</v>
      </c>
      <c r="B481" s="40">
        <v>870</v>
      </c>
      <c r="C481" s="34" t="s">
        <v>62</v>
      </c>
      <c r="D481" s="40">
        <v>632</v>
      </c>
      <c r="E481" s="34" t="s">
        <v>1511</v>
      </c>
    </row>
    <row r="482" spans="1:5" ht="15.75" hidden="1" thickBot="1" x14ac:dyDescent="0.3">
      <c r="A482" s="34" t="s">
        <v>3678</v>
      </c>
      <c r="B482" s="40">
        <v>870</v>
      </c>
      <c r="C482" s="34" t="s">
        <v>62</v>
      </c>
      <c r="D482" s="40">
        <v>637</v>
      </c>
      <c r="E482" s="34" t="s">
        <v>1515</v>
      </c>
    </row>
    <row r="483" spans="1:5" ht="15.75" hidden="1" thickBot="1" x14ac:dyDescent="0.3">
      <c r="A483" s="34" t="s">
        <v>3678</v>
      </c>
      <c r="B483" s="40">
        <v>870</v>
      </c>
      <c r="C483" s="34" t="s">
        <v>62</v>
      </c>
      <c r="D483" s="40">
        <v>633</v>
      </c>
      <c r="E483" s="34" t="s">
        <v>976</v>
      </c>
    </row>
    <row r="484" spans="1:5" ht="15.75" hidden="1" thickBot="1" x14ac:dyDescent="0.3">
      <c r="A484" s="34" t="s">
        <v>3678</v>
      </c>
      <c r="B484" s="40">
        <v>870</v>
      </c>
      <c r="C484" s="34" t="s">
        <v>62</v>
      </c>
      <c r="D484" s="40">
        <v>638</v>
      </c>
      <c r="E484" s="34" t="s">
        <v>1516</v>
      </c>
    </row>
    <row r="485" spans="1:5" ht="15.75" hidden="1" thickBot="1" x14ac:dyDescent="0.3">
      <c r="A485" s="34" t="s">
        <v>3678</v>
      </c>
      <c r="B485" s="40">
        <v>870</v>
      </c>
      <c r="C485" s="34" t="s">
        <v>62</v>
      </c>
      <c r="D485" s="40">
        <v>634</v>
      </c>
      <c r="E485" s="34" t="s">
        <v>1512</v>
      </c>
    </row>
    <row r="486" spans="1:5" ht="15.75" hidden="1" thickBot="1" x14ac:dyDescent="0.3">
      <c r="A486" s="34" t="s">
        <v>3678</v>
      </c>
      <c r="B486" s="40">
        <v>870</v>
      </c>
      <c r="C486" s="34" t="s">
        <v>62</v>
      </c>
      <c r="D486" s="40">
        <v>636</v>
      </c>
      <c r="E486" s="34" t="s">
        <v>1514</v>
      </c>
    </row>
    <row r="487" spans="1:5" ht="15.75" hidden="1" thickBot="1" x14ac:dyDescent="0.3">
      <c r="A487" s="34" t="s">
        <v>3678</v>
      </c>
      <c r="B487" s="40">
        <v>870</v>
      </c>
      <c r="C487" s="34" t="s">
        <v>62</v>
      </c>
      <c r="D487" s="40">
        <v>635</v>
      </c>
      <c r="E487" s="34" t="s">
        <v>1513</v>
      </c>
    </row>
    <row r="488" spans="1:5" ht="15.75" hidden="1" thickBot="1" x14ac:dyDescent="0.3">
      <c r="A488" s="34" t="s">
        <v>3678</v>
      </c>
      <c r="B488" s="40">
        <v>870</v>
      </c>
      <c r="C488" s="34" t="s">
        <v>62</v>
      </c>
      <c r="D488" s="40">
        <v>691</v>
      </c>
      <c r="E488" s="34" t="s">
        <v>1517</v>
      </c>
    </row>
    <row r="489" spans="1:5" ht="15.75" hidden="1" thickBot="1" x14ac:dyDescent="0.3">
      <c r="A489" s="34" t="s">
        <v>3678</v>
      </c>
      <c r="B489" s="40">
        <v>870</v>
      </c>
      <c r="C489" s="34" t="s">
        <v>62</v>
      </c>
      <c r="D489" s="40">
        <v>692</v>
      </c>
      <c r="E489" s="34" t="s">
        <v>1518</v>
      </c>
    </row>
    <row r="490" spans="1:5" ht="15.75" hidden="1" thickBot="1" x14ac:dyDescent="0.3">
      <c r="A490" s="34" t="s">
        <v>3678</v>
      </c>
      <c r="B490" s="40">
        <v>870</v>
      </c>
      <c r="C490" s="34" t="s">
        <v>62</v>
      </c>
      <c r="D490" s="40">
        <v>693</v>
      </c>
      <c r="E490" s="34" t="s">
        <v>1519</v>
      </c>
    </row>
    <row r="491" spans="1:5" ht="15.75" hidden="1" thickBot="1" x14ac:dyDescent="0.3">
      <c r="A491" s="34" t="s">
        <v>3678</v>
      </c>
      <c r="B491" s="40">
        <v>870</v>
      </c>
      <c r="C491" s="34" t="s">
        <v>62</v>
      </c>
      <c r="D491" s="40">
        <v>694</v>
      </c>
      <c r="E491" s="34" t="s">
        <v>1520</v>
      </c>
    </row>
    <row r="492" spans="1:5" ht="15.75" hidden="1" thickBot="1" x14ac:dyDescent="0.3">
      <c r="A492" s="34" t="s">
        <v>3678</v>
      </c>
      <c r="B492" s="40">
        <v>870</v>
      </c>
      <c r="C492" s="34" t="s">
        <v>62</v>
      </c>
      <c r="D492" s="40">
        <v>695</v>
      </c>
      <c r="E492" s="34" t="s">
        <v>1521</v>
      </c>
    </row>
    <row r="493" spans="1:5" ht="15.75" hidden="1" thickBot="1" x14ac:dyDescent="0.3">
      <c r="A493" s="34" t="s">
        <v>3678</v>
      </c>
      <c r="B493" s="40">
        <v>870</v>
      </c>
      <c r="C493" s="34" t="s">
        <v>62</v>
      </c>
      <c r="D493" s="40">
        <v>696</v>
      </c>
      <c r="E493" s="34" t="s">
        <v>1522</v>
      </c>
    </row>
    <row r="494" spans="1:5" ht="15.75" hidden="1" thickBot="1" x14ac:dyDescent="0.3">
      <c r="A494" s="34" t="s">
        <v>3678</v>
      </c>
      <c r="B494" s="40">
        <v>870</v>
      </c>
      <c r="C494" s="34" t="s">
        <v>62</v>
      </c>
      <c r="D494" s="40">
        <v>700</v>
      </c>
      <c r="E494" s="34" t="s">
        <v>1523</v>
      </c>
    </row>
    <row r="495" spans="1:5" ht="15.75" hidden="1" thickBot="1" x14ac:dyDescent="0.3">
      <c r="A495" s="34" t="s">
        <v>3678</v>
      </c>
      <c r="B495" s="40">
        <v>870</v>
      </c>
      <c r="C495" s="34" t="s">
        <v>62</v>
      </c>
      <c r="D495" s="40">
        <v>735</v>
      </c>
      <c r="E495" s="34" t="s">
        <v>1525</v>
      </c>
    </row>
    <row r="496" spans="1:5" ht="15.75" hidden="1" thickBot="1" x14ac:dyDescent="0.3">
      <c r="A496" s="34" t="s">
        <v>3678</v>
      </c>
      <c r="B496" s="40">
        <v>870</v>
      </c>
      <c r="C496" s="34" t="s">
        <v>62</v>
      </c>
      <c r="D496" s="40">
        <v>736</v>
      </c>
      <c r="E496" s="34" t="s">
        <v>1002</v>
      </c>
    </row>
    <row r="497" spans="1:5" ht="15.75" hidden="1" thickBot="1" x14ac:dyDescent="0.3">
      <c r="A497" s="34" t="s">
        <v>3678</v>
      </c>
      <c r="B497" s="40">
        <v>870</v>
      </c>
      <c r="C497" s="34" t="s">
        <v>62</v>
      </c>
      <c r="D497" s="40">
        <v>737</v>
      </c>
      <c r="E497" s="34" t="s">
        <v>1526</v>
      </c>
    </row>
    <row r="498" spans="1:5" ht="15.75" hidden="1" thickBot="1" x14ac:dyDescent="0.3">
      <c r="A498" s="34" t="s">
        <v>3678</v>
      </c>
      <c r="B498" s="40">
        <v>870</v>
      </c>
      <c r="C498" s="34" t="s">
        <v>62</v>
      </c>
      <c r="D498" s="40">
        <v>738</v>
      </c>
      <c r="E498" s="34" t="s">
        <v>1527</v>
      </c>
    </row>
    <row r="499" spans="1:5" ht="15.75" hidden="1" thickBot="1" x14ac:dyDescent="0.3">
      <c r="A499" s="34" t="s">
        <v>3678</v>
      </c>
      <c r="B499" s="40">
        <v>870</v>
      </c>
      <c r="C499" s="34" t="s">
        <v>62</v>
      </c>
      <c r="D499" s="40">
        <v>739</v>
      </c>
      <c r="E499" s="34" t="s">
        <v>1528</v>
      </c>
    </row>
    <row r="500" spans="1:5" ht="15.75" hidden="1" thickBot="1" x14ac:dyDescent="0.3">
      <c r="A500" s="34" t="s">
        <v>3678</v>
      </c>
      <c r="B500" s="40">
        <v>870</v>
      </c>
      <c r="C500" s="34" t="s">
        <v>62</v>
      </c>
      <c r="D500" s="40">
        <v>740</v>
      </c>
      <c r="E500" s="34" t="s">
        <v>1529</v>
      </c>
    </row>
    <row r="501" spans="1:5" ht="15.75" hidden="1" thickBot="1" x14ac:dyDescent="0.3">
      <c r="A501" s="34" t="s">
        <v>3678</v>
      </c>
      <c r="B501" s="40">
        <v>870</v>
      </c>
      <c r="C501" s="34" t="s">
        <v>62</v>
      </c>
      <c r="D501" s="40">
        <v>779</v>
      </c>
      <c r="E501" s="34" t="s">
        <v>1530</v>
      </c>
    </row>
    <row r="502" spans="1:5" ht="15.75" hidden="1" thickBot="1" x14ac:dyDescent="0.3">
      <c r="A502" s="34" t="s">
        <v>3678</v>
      </c>
      <c r="B502" s="40">
        <v>870</v>
      </c>
      <c r="C502" s="34" t="s">
        <v>62</v>
      </c>
      <c r="D502" s="40">
        <v>783</v>
      </c>
      <c r="E502" s="34" t="s">
        <v>1533</v>
      </c>
    </row>
    <row r="503" spans="1:5" ht="15.75" hidden="1" thickBot="1" x14ac:dyDescent="0.3">
      <c r="A503" s="34" t="s">
        <v>3678</v>
      </c>
      <c r="B503" s="40">
        <v>870</v>
      </c>
      <c r="C503" s="34" t="s">
        <v>62</v>
      </c>
      <c r="D503" s="40">
        <v>781</v>
      </c>
      <c r="E503" s="34" t="s">
        <v>1531</v>
      </c>
    </row>
    <row r="504" spans="1:5" ht="15.75" hidden="1" thickBot="1" x14ac:dyDescent="0.3">
      <c r="A504" s="34" t="s">
        <v>3678</v>
      </c>
      <c r="B504" s="40">
        <v>870</v>
      </c>
      <c r="C504" s="34" t="s">
        <v>62</v>
      </c>
      <c r="D504" s="40">
        <v>782</v>
      </c>
      <c r="E504" s="34" t="s">
        <v>1532</v>
      </c>
    </row>
    <row r="505" spans="1:5" ht="15.75" hidden="1" thickBot="1" x14ac:dyDescent="0.3">
      <c r="A505" s="34" t="s">
        <v>3678</v>
      </c>
      <c r="B505" s="40">
        <v>870</v>
      </c>
      <c r="C505" s="34" t="s">
        <v>62</v>
      </c>
      <c r="D505" s="40">
        <v>784</v>
      </c>
      <c r="E505" s="34" t="s">
        <v>1534</v>
      </c>
    </row>
    <row r="506" spans="1:5" ht="15.75" hidden="1" thickBot="1" x14ac:dyDescent="0.3">
      <c r="A506" s="34" t="s">
        <v>3678</v>
      </c>
      <c r="B506" s="40">
        <v>870</v>
      </c>
      <c r="C506" s="34" t="s">
        <v>62</v>
      </c>
      <c r="D506" s="40">
        <v>825</v>
      </c>
      <c r="E506" s="34" t="s">
        <v>1535</v>
      </c>
    </row>
    <row r="507" spans="1:5" ht="15.75" hidden="1" thickBot="1" x14ac:dyDescent="0.3">
      <c r="A507" s="34" t="s">
        <v>3678</v>
      </c>
      <c r="B507" s="40">
        <v>870</v>
      </c>
      <c r="C507" s="34" t="s">
        <v>62</v>
      </c>
      <c r="D507" s="40">
        <v>867</v>
      </c>
      <c r="E507" s="34" t="s">
        <v>930</v>
      </c>
    </row>
    <row r="508" spans="1:5" ht="15.75" hidden="1" thickBot="1" x14ac:dyDescent="0.3">
      <c r="A508" s="34" t="s">
        <v>3678</v>
      </c>
      <c r="B508" s="40">
        <v>870</v>
      </c>
      <c r="C508" s="34" t="s">
        <v>62</v>
      </c>
      <c r="D508" s="40">
        <v>869</v>
      </c>
      <c r="E508" s="34" t="s">
        <v>1537</v>
      </c>
    </row>
    <row r="509" spans="1:5" ht="15.75" hidden="1" thickBot="1" x14ac:dyDescent="0.3">
      <c r="A509" s="34" t="s">
        <v>3678</v>
      </c>
      <c r="B509" s="40">
        <v>870</v>
      </c>
      <c r="C509" s="34" t="s">
        <v>62</v>
      </c>
      <c r="D509" s="40">
        <v>868</v>
      </c>
      <c r="E509" s="34" t="s">
        <v>1536</v>
      </c>
    </row>
    <row r="510" spans="1:5" ht="15.75" hidden="1" thickBot="1" x14ac:dyDescent="0.3">
      <c r="A510" s="34" t="s">
        <v>3678</v>
      </c>
      <c r="B510" s="40">
        <v>910</v>
      </c>
      <c r="C510" s="34" t="s">
        <v>63</v>
      </c>
      <c r="D510" s="40">
        <v>1</v>
      </c>
      <c r="E510" s="34" t="s">
        <v>1727</v>
      </c>
    </row>
    <row r="511" spans="1:5" ht="15.75" hidden="1" thickBot="1" x14ac:dyDescent="0.3">
      <c r="A511" s="34" t="s">
        <v>3678</v>
      </c>
      <c r="B511" s="40">
        <v>910</v>
      </c>
      <c r="C511" s="34" t="s">
        <v>63</v>
      </c>
      <c r="D511" s="40">
        <v>2</v>
      </c>
      <c r="E511" s="34" t="s">
        <v>1728</v>
      </c>
    </row>
    <row r="512" spans="1:5" ht="15.75" hidden="1" thickBot="1" x14ac:dyDescent="0.3">
      <c r="A512" s="34" t="s">
        <v>3678</v>
      </c>
      <c r="B512" s="40">
        <v>910</v>
      </c>
      <c r="C512" s="34" t="s">
        <v>63</v>
      </c>
      <c r="D512" s="40">
        <v>3</v>
      </c>
      <c r="E512" s="34" t="s">
        <v>1729</v>
      </c>
    </row>
    <row r="513" spans="1:5" ht="15.75" hidden="1" thickBot="1" x14ac:dyDescent="0.3">
      <c r="A513" s="34" t="s">
        <v>3678</v>
      </c>
      <c r="B513" s="40">
        <v>910</v>
      </c>
      <c r="C513" s="34" t="s">
        <v>63</v>
      </c>
      <c r="D513" s="40">
        <v>4</v>
      </c>
      <c r="E513" s="34" t="s">
        <v>1730</v>
      </c>
    </row>
    <row r="514" spans="1:5" ht="15.75" hidden="1" thickBot="1" x14ac:dyDescent="0.3">
      <c r="A514" s="34" t="s">
        <v>3678</v>
      </c>
      <c r="B514" s="40">
        <v>910</v>
      </c>
      <c r="C514" s="34" t="s">
        <v>63</v>
      </c>
      <c r="D514" s="40">
        <v>5</v>
      </c>
      <c r="E514" s="34" t="s">
        <v>1731</v>
      </c>
    </row>
    <row r="515" spans="1:5" ht="15.75" hidden="1" thickBot="1" x14ac:dyDescent="0.3">
      <c r="A515" s="34" t="s">
        <v>3678</v>
      </c>
      <c r="B515" s="40">
        <v>910</v>
      </c>
      <c r="C515" s="34" t="s">
        <v>63</v>
      </c>
      <c r="D515" s="40">
        <v>6</v>
      </c>
      <c r="E515" s="34" t="s">
        <v>1732</v>
      </c>
    </row>
    <row r="516" spans="1:5" ht="15.75" hidden="1" thickBot="1" x14ac:dyDescent="0.3">
      <c r="A516" s="34" t="s">
        <v>3678</v>
      </c>
      <c r="B516" s="40">
        <v>910</v>
      </c>
      <c r="C516" s="34" t="s">
        <v>63</v>
      </c>
      <c r="D516" s="40">
        <v>8</v>
      </c>
      <c r="E516" s="34" t="s">
        <v>1733</v>
      </c>
    </row>
    <row r="517" spans="1:5" ht="15.75" hidden="1" thickBot="1" x14ac:dyDescent="0.3">
      <c r="A517" s="34" t="s">
        <v>3678</v>
      </c>
      <c r="B517" s="40">
        <v>910</v>
      </c>
      <c r="C517" s="34" t="s">
        <v>63</v>
      </c>
      <c r="D517" s="40">
        <v>10</v>
      </c>
      <c r="E517" s="34" t="s">
        <v>1735</v>
      </c>
    </row>
    <row r="518" spans="1:5" ht="15.75" hidden="1" thickBot="1" x14ac:dyDescent="0.3">
      <c r="A518" s="34" t="s">
        <v>3678</v>
      </c>
      <c r="B518" s="40">
        <v>910</v>
      </c>
      <c r="C518" s="34" t="s">
        <v>63</v>
      </c>
      <c r="D518" s="40">
        <v>9</v>
      </c>
      <c r="E518" s="34" t="s">
        <v>1734</v>
      </c>
    </row>
    <row r="519" spans="1:5" ht="15.75" hidden="1" thickBot="1" x14ac:dyDescent="0.3">
      <c r="A519" s="34" t="s">
        <v>3678</v>
      </c>
      <c r="B519" s="40">
        <v>910</v>
      </c>
      <c r="C519" s="34" t="s">
        <v>63</v>
      </c>
      <c r="D519" s="40">
        <v>48</v>
      </c>
      <c r="E519" s="34" t="s">
        <v>1739</v>
      </c>
    </row>
    <row r="520" spans="1:5" ht="15.75" hidden="1" thickBot="1" x14ac:dyDescent="0.3">
      <c r="A520" s="34" t="s">
        <v>3678</v>
      </c>
      <c r="B520" s="40">
        <v>910</v>
      </c>
      <c r="C520" s="34" t="s">
        <v>63</v>
      </c>
      <c r="D520" s="40">
        <v>45</v>
      </c>
      <c r="E520" s="34" t="s">
        <v>1736</v>
      </c>
    </row>
    <row r="521" spans="1:5" ht="15.75" hidden="1" thickBot="1" x14ac:dyDescent="0.3">
      <c r="A521" s="34" t="s">
        <v>3678</v>
      </c>
      <c r="B521" s="40">
        <v>910</v>
      </c>
      <c r="C521" s="34" t="s">
        <v>63</v>
      </c>
      <c r="D521" s="40">
        <v>46</v>
      </c>
      <c r="E521" s="34" t="s">
        <v>1737</v>
      </c>
    </row>
    <row r="522" spans="1:5" ht="15.75" hidden="1" thickBot="1" x14ac:dyDescent="0.3">
      <c r="A522" s="34" t="s">
        <v>3678</v>
      </c>
      <c r="B522" s="40">
        <v>910</v>
      </c>
      <c r="C522" s="34" t="s">
        <v>63</v>
      </c>
      <c r="D522" s="40">
        <v>47</v>
      </c>
      <c r="E522" s="34" t="s">
        <v>1738</v>
      </c>
    </row>
    <row r="523" spans="1:5" ht="15.75" hidden="1" thickBot="1" x14ac:dyDescent="0.3">
      <c r="A523" s="34" t="s">
        <v>3678</v>
      </c>
      <c r="B523" s="40">
        <v>910</v>
      </c>
      <c r="C523" s="34" t="s">
        <v>63</v>
      </c>
      <c r="D523" s="40">
        <v>89</v>
      </c>
      <c r="E523" s="34" t="s">
        <v>1740</v>
      </c>
    </row>
    <row r="524" spans="1:5" ht="15.75" hidden="1" thickBot="1" x14ac:dyDescent="0.3">
      <c r="A524" s="34" t="s">
        <v>3678</v>
      </c>
      <c r="B524" s="40">
        <v>910</v>
      </c>
      <c r="C524" s="34" t="s">
        <v>63</v>
      </c>
      <c r="D524" s="40">
        <v>90</v>
      </c>
      <c r="E524" s="34" t="s">
        <v>1741</v>
      </c>
    </row>
    <row r="525" spans="1:5" ht="15.75" hidden="1" thickBot="1" x14ac:dyDescent="0.3">
      <c r="A525" s="34" t="s">
        <v>3678</v>
      </c>
      <c r="B525" s="40">
        <v>910</v>
      </c>
      <c r="C525" s="34" t="s">
        <v>63</v>
      </c>
      <c r="D525" s="40">
        <v>91</v>
      </c>
      <c r="E525" s="34" t="s">
        <v>1742</v>
      </c>
    </row>
    <row r="526" spans="1:5" ht="15.75" hidden="1" thickBot="1" x14ac:dyDescent="0.3">
      <c r="A526" s="34" t="s">
        <v>3678</v>
      </c>
      <c r="B526" s="40">
        <v>910</v>
      </c>
      <c r="C526" s="34" t="s">
        <v>63</v>
      </c>
      <c r="D526" s="40">
        <v>92</v>
      </c>
      <c r="E526" s="34" t="s">
        <v>1743</v>
      </c>
    </row>
    <row r="527" spans="1:5" ht="15.75" hidden="1" thickBot="1" x14ac:dyDescent="0.3">
      <c r="A527" s="34" t="s">
        <v>3678</v>
      </c>
      <c r="B527" s="40">
        <v>910</v>
      </c>
      <c r="C527" s="34" t="s">
        <v>63</v>
      </c>
      <c r="D527" s="40">
        <v>93</v>
      </c>
      <c r="E527" s="34" t="s">
        <v>1744</v>
      </c>
    </row>
    <row r="528" spans="1:5" ht="15.75" hidden="1" thickBot="1" x14ac:dyDescent="0.3">
      <c r="A528" s="34" t="s">
        <v>3678</v>
      </c>
      <c r="B528" s="40">
        <v>910</v>
      </c>
      <c r="C528" s="34" t="s">
        <v>63</v>
      </c>
      <c r="D528" s="40">
        <v>101</v>
      </c>
      <c r="E528" s="34" t="s">
        <v>1750</v>
      </c>
    </row>
    <row r="529" spans="1:5" ht="15.75" hidden="1" thickBot="1" x14ac:dyDescent="0.3">
      <c r="A529" s="34" t="s">
        <v>3678</v>
      </c>
      <c r="B529" s="40">
        <v>910</v>
      </c>
      <c r="C529" s="34" t="s">
        <v>63</v>
      </c>
      <c r="D529" s="40">
        <v>102</v>
      </c>
      <c r="E529" s="34" t="s">
        <v>1751</v>
      </c>
    </row>
    <row r="530" spans="1:5" ht="15.75" hidden="1" thickBot="1" x14ac:dyDescent="0.3">
      <c r="A530" s="34" t="s">
        <v>3678</v>
      </c>
      <c r="B530" s="40">
        <v>910</v>
      </c>
      <c r="C530" s="34" t="s">
        <v>63</v>
      </c>
      <c r="D530" s="40">
        <v>94</v>
      </c>
      <c r="E530" s="34" t="s">
        <v>1745</v>
      </c>
    </row>
    <row r="531" spans="1:5" ht="15.75" hidden="1" thickBot="1" x14ac:dyDescent="0.3">
      <c r="A531" s="34" t="s">
        <v>3678</v>
      </c>
      <c r="B531" s="40">
        <v>910</v>
      </c>
      <c r="C531" s="34" t="s">
        <v>63</v>
      </c>
      <c r="D531" s="40">
        <v>95</v>
      </c>
      <c r="E531" s="34" t="s">
        <v>1454</v>
      </c>
    </row>
    <row r="532" spans="1:5" ht="15.75" hidden="1" thickBot="1" x14ac:dyDescent="0.3">
      <c r="A532" s="34" t="s">
        <v>3678</v>
      </c>
      <c r="B532" s="40">
        <v>910</v>
      </c>
      <c r="C532" s="34" t="s">
        <v>63</v>
      </c>
      <c r="D532" s="40">
        <v>96</v>
      </c>
      <c r="E532" s="34" t="s">
        <v>1746</v>
      </c>
    </row>
    <row r="533" spans="1:5" ht="15.75" hidden="1" thickBot="1" x14ac:dyDescent="0.3">
      <c r="A533" s="34" t="s">
        <v>3678</v>
      </c>
      <c r="B533" s="40">
        <v>910</v>
      </c>
      <c r="C533" s="34" t="s">
        <v>63</v>
      </c>
      <c r="D533" s="40">
        <v>97</v>
      </c>
      <c r="E533" s="34" t="s">
        <v>1747</v>
      </c>
    </row>
    <row r="534" spans="1:5" ht="15.75" hidden="1" thickBot="1" x14ac:dyDescent="0.3">
      <c r="A534" s="34" t="s">
        <v>3678</v>
      </c>
      <c r="B534" s="40">
        <v>910</v>
      </c>
      <c r="C534" s="34" t="s">
        <v>63</v>
      </c>
      <c r="D534" s="40">
        <v>98</v>
      </c>
      <c r="E534" s="34" t="s">
        <v>1748</v>
      </c>
    </row>
    <row r="535" spans="1:5" ht="15.75" hidden="1" thickBot="1" x14ac:dyDescent="0.3">
      <c r="A535" s="34" t="s">
        <v>3678</v>
      </c>
      <c r="B535" s="40">
        <v>910</v>
      </c>
      <c r="C535" s="34" t="s">
        <v>63</v>
      </c>
      <c r="D535" s="40">
        <v>99</v>
      </c>
      <c r="E535" s="34" t="s">
        <v>1453</v>
      </c>
    </row>
    <row r="536" spans="1:5" ht="15.75" hidden="1" thickBot="1" x14ac:dyDescent="0.3">
      <c r="A536" s="34" t="s">
        <v>3678</v>
      </c>
      <c r="B536" s="40">
        <v>910</v>
      </c>
      <c r="C536" s="34" t="s">
        <v>63</v>
      </c>
      <c r="D536" s="40">
        <v>100</v>
      </c>
      <c r="E536" s="34" t="s">
        <v>1749</v>
      </c>
    </row>
    <row r="537" spans="1:5" ht="15.75" hidden="1" thickBot="1" x14ac:dyDescent="0.3">
      <c r="A537" s="34" t="s">
        <v>3678</v>
      </c>
      <c r="B537" s="40">
        <v>910</v>
      </c>
      <c r="C537" s="34" t="s">
        <v>63</v>
      </c>
      <c r="D537" s="40">
        <v>133</v>
      </c>
      <c r="E537" s="34" t="s">
        <v>1752</v>
      </c>
    </row>
    <row r="538" spans="1:5" ht="15.75" hidden="1" thickBot="1" x14ac:dyDescent="0.3">
      <c r="A538" s="34" t="s">
        <v>3678</v>
      </c>
      <c r="B538" s="40">
        <v>910</v>
      </c>
      <c r="C538" s="34" t="s">
        <v>63</v>
      </c>
      <c r="D538" s="40">
        <v>135</v>
      </c>
      <c r="E538" s="34" t="s">
        <v>1754</v>
      </c>
    </row>
    <row r="539" spans="1:5" ht="15.75" hidden="1" thickBot="1" x14ac:dyDescent="0.3">
      <c r="A539" s="34" t="s">
        <v>3678</v>
      </c>
      <c r="B539" s="40">
        <v>910</v>
      </c>
      <c r="C539" s="34" t="s">
        <v>63</v>
      </c>
      <c r="D539" s="40">
        <v>136</v>
      </c>
      <c r="E539" s="34" t="s">
        <v>1755</v>
      </c>
    </row>
    <row r="540" spans="1:5" ht="15.75" hidden="1" thickBot="1" x14ac:dyDescent="0.3">
      <c r="A540" s="34" t="s">
        <v>3678</v>
      </c>
      <c r="B540" s="40">
        <v>910</v>
      </c>
      <c r="C540" s="34" t="s">
        <v>63</v>
      </c>
      <c r="D540" s="40">
        <v>134</v>
      </c>
      <c r="E540" s="34" t="s">
        <v>1753</v>
      </c>
    </row>
    <row r="541" spans="1:5" ht="15.75" hidden="1" thickBot="1" x14ac:dyDescent="0.3">
      <c r="A541" s="34" t="s">
        <v>3678</v>
      </c>
      <c r="B541" s="40">
        <v>910</v>
      </c>
      <c r="C541" s="34" t="s">
        <v>63</v>
      </c>
      <c r="D541" s="40">
        <v>643</v>
      </c>
      <c r="E541" s="34" t="s">
        <v>1798</v>
      </c>
    </row>
    <row r="542" spans="1:5" ht="15.75" hidden="1" thickBot="1" x14ac:dyDescent="0.3">
      <c r="A542" s="34" t="s">
        <v>3678</v>
      </c>
      <c r="B542" s="40">
        <v>910</v>
      </c>
      <c r="C542" s="34" t="s">
        <v>63</v>
      </c>
      <c r="D542" s="40">
        <v>177</v>
      </c>
      <c r="E542" s="34" t="s">
        <v>1756</v>
      </c>
    </row>
    <row r="543" spans="1:5" ht="15.75" hidden="1" thickBot="1" x14ac:dyDescent="0.3">
      <c r="A543" s="34" t="s">
        <v>3678</v>
      </c>
      <c r="B543" s="40">
        <v>910</v>
      </c>
      <c r="C543" s="34" t="s">
        <v>63</v>
      </c>
      <c r="D543" s="40">
        <v>178</v>
      </c>
      <c r="E543" s="34" t="s">
        <v>1757</v>
      </c>
    </row>
    <row r="544" spans="1:5" ht="15.75" hidden="1" thickBot="1" x14ac:dyDescent="0.3">
      <c r="A544" s="34" t="s">
        <v>3678</v>
      </c>
      <c r="B544" s="40">
        <v>910</v>
      </c>
      <c r="C544" s="34" t="s">
        <v>63</v>
      </c>
      <c r="D544" s="40">
        <v>184</v>
      </c>
      <c r="E544" s="34" t="s">
        <v>1762</v>
      </c>
    </row>
    <row r="545" spans="1:5" ht="15.75" hidden="1" thickBot="1" x14ac:dyDescent="0.3">
      <c r="A545" s="34" t="s">
        <v>3678</v>
      </c>
      <c r="B545" s="40">
        <v>910</v>
      </c>
      <c r="C545" s="34" t="s">
        <v>63</v>
      </c>
      <c r="D545" s="40">
        <v>181</v>
      </c>
      <c r="E545" s="34" t="s">
        <v>1760</v>
      </c>
    </row>
    <row r="546" spans="1:5" ht="15.75" hidden="1" thickBot="1" x14ac:dyDescent="0.3">
      <c r="A546" s="34" t="s">
        <v>3678</v>
      </c>
      <c r="B546" s="40">
        <v>910</v>
      </c>
      <c r="C546" s="34" t="s">
        <v>63</v>
      </c>
      <c r="D546" s="40">
        <v>179</v>
      </c>
      <c r="E546" s="34" t="s">
        <v>1758</v>
      </c>
    </row>
    <row r="547" spans="1:5" ht="15.75" hidden="1" thickBot="1" x14ac:dyDescent="0.3">
      <c r="A547" s="34" t="s">
        <v>3678</v>
      </c>
      <c r="B547" s="40">
        <v>910</v>
      </c>
      <c r="C547" s="34" t="s">
        <v>63</v>
      </c>
      <c r="D547" s="40">
        <v>180</v>
      </c>
      <c r="E547" s="34" t="s">
        <v>1759</v>
      </c>
    </row>
    <row r="548" spans="1:5" ht="15.75" hidden="1" thickBot="1" x14ac:dyDescent="0.3">
      <c r="A548" s="34" t="s">
        <v>3678</v>
      </c>
      <c r="B548" s="40">
        <v>910</v>
      </c>
      <c r="C548" s="34" t="s">
        <v>63</v>
      </c>
      <c r="D548" s="40">
        <v>185</v>
      </c>
      <c r="E548" s="34" t="s">
        <v>1763</v>
      </c>
    </row>
    <row r="549" spans="1:5" ht="15.75" hidden="1" thickBot="1" x14ac:dyDescent="0.3">
      <c r="A549" s="34" t="s">
        <v>3678</v>
      </c>
      <c r="B549" s="40">
        <v>910</v>
      </c>
      <c r="C549" s="34" t="s">
        <v>63</v>
      </c>
      <c r="D549" s="40">
        <v>186</v>
      </c>
      <c r="E549" s="34" t="s">
        <v>1135</v>
      </c>
    </row>
    <row r="550" spans="1:5" ht="15.75" hidden="1" thickBot="1" x14ac:dyDescent="0.3">
      <c r="A550" s="34" t="s">
        <v>3678</v>
      </c>
      <c r="B550" s="40">
        <v>910</v>
      </c>
      <c r="C550" s="34" t="s">
        <v>63</v>
      </c>
      <c r="D550" s="40">
        <v>183</v>
      </c>
      <c r="E550" s="34" t="s">
        <v>1332</v>
      </c>
    </row>
    <row r="551" spans="1:5" ht="15.75" hidden="1" thickBot="1" x14ac:dyDescent="0.3">
      <c r="A551" s="34" t="s">
        <v>3678</v>
      </c>
      <c r="B551" s="40">
        <v>910</v>
      </c>
      <c r="C551" s="34" t="s">
        <v>63</v>
      </c>
      <c r="D551" s="40">
        <v>182</v>
      </c>
      <c r="E551" s="34" t="s">
        <v>1761</v>
      </c>
    </row>
    <row r="552" spans="1:5" ht="15.75" hidden="1" thickBot="1" x14ac:dyDescent="0.3">
      <c r="A552" s="34" t="s">
        <v>3678</v>
      </c>
      <c r="B552" s="40">
        <v>910</v>
      </c>
      <c r="C552" s="34" t="s">
        <v>63</v>
      </c>
      <c r="D552" s="40">
        <v>221</v>
      </c>
      <c r="E552" s="34" t="s">
        <v>1764</v>
      </c>
    </row>
    <row r="553" spans="1:5" ht="15.75" hidden="1" thickBot="1" x14ac:dyDescent="0.3">
      <c r="A553" s="34" t="s">
        <v>3678</v>
      </c>
      <c r="B553" s="40">
        <v>910</v>
      </c>
      <c r="C553" s="34" t="s">
        <v>63</v>
      </c>
      <c r="D553" s="40">
        <v>226</v>
      </c>
      <c r="E553" s="34" t="s">
        <v>1767</v>
      </c>
    </row>
    <row r="554" spans="1:5" ht="15.75" hidden="1" thickBot="1" x14ac:dyDescent="0.3">
      <c r="A554" s="34" t="s">
        <v>3678</v>
      </c>
      <c r="B554" s="40">
        <v>910</v>
      </c>
      <c r="C554" s="34" t="s">
        <v>63</v>
      </c>
      <c r="D554" s="40">
        <v>229</v>
      </c>
      <c r="E554" s="34" t="s">
        <v>1770</v>
      </c>
    </row>
    <row r="555" spans="1:5" ht="15.75" hidden="1" thickBot="1" x14ac:dyDescent="0.3">
      <c r="A555" s="34" t="s">
        <v>3678</v>
      </c>
      <c r="B555" s="40">
        <v>910</v>
      </c>
      <c r="C555" s="34" t="s">
        <v>63</v>
      </c>
      <c r="D555" s="40">
        <v>227</v>
      </c>
      <c r="E555" s="34" t="s">
        <v>1768</v>
      </c>
    </row>
    <row r="556" spans="1:5" ht="15.75" hidden="1" thickBot="1" x14ac:dyDescent="0.3">
      <c r="A556" s="34" t="s">
        <v>3678</v>
      </c>
      <c r="B556" s="40">
        <v>910</v>
      </c>
      <c r="C556" s="34" t="s">
        <v>63</v>
      </c>
      <c r="D556" s="40">
        <v>222</v>
      </c>
      <c r="E556" s="34" t="s">
        <v>1476</v>
      </c>
    </row>
    <row r="557" spans="1:5" ht="15.75" hidden="1" thickBot="1" x14ac:dyDescent="0.3">
      <c r="A557" s="34" t="s">
        <v>3678</v>
      </c>
      <c r="B557" s="40">
        <v>910</v>
      </c>
      <c r="C557" s="34" t="s">
        <v>63</v>
      </c>
      <c r="D557" s="40">
        <v>225</v>
      </c>
      <c r="E557" s="34" t="s">
        <v>990</v>
      </c>
    </row>
    <row r="558" spans="1:5" ht="15.75" hidden="1" thickBot="1" x14ac:dyDescent="0.3">
      <c r="A558" s="34" t="s">
        <v>3678</v>
      </c>
      <c r="B558" s="40">
        <v>910</v>
      </c>
      <c r="C558" s="34" t="s">
        <v>63</v>
      </c>
      <c r="D558" s="40">
        <v>223</v>
      </c>
      <c r="E558" s="34" t="s">
        <v>1765</v>
      </c>
    </row>
    <row r="559" spans="1:5" ht="15.75" hidden="1" thickBot="1" x14ac:dyDescent="0.3">
      <c r="A559" s="34" t="s">
        <v>3678</v>
      </c>
      <c r="B559" s="40">
        <v>910</v>
      </c>
      <c r="C559" s="34" t="s">
        <v>63</v>
      </c>
      <c r="D559" s="40">
        <v>228</v>
      </c>
      <c r="E559" s="34" t="s">
        <v>1769</v>
      </c>
    </row>
    <row r="560" spans="1:5" ht="15.75" hidden="1" thickBot="1" x14ac:dyDescent="0.3">
      <c r="A560" s="34" t="s">
        <v>3678</v>
      </c>
      <c r="B560" s="40">
        <v>910</v>
      </c>
      <c r="C560" s="34" t="s">
        <v>63</v>
      </c>
      <c r="D560" s="40">
        <v>224</v>
      </c>
      <c r="E560" s="34" t="s">
        <v>1766</v>
      </c>
    </row>
    <row r="561" spans="1:5" ht="15.75" hidden="1" thickBot="1" x14ac:dyDescent="0.3">
      <c r="A561" s="34" t="s">
        <v>3678</v>
      </c>
      <c r="B561" s="40">
        <v>910</v>
      </c>
      <c r="C561" s="34" t="s">
        <v>63</v>
      </c>
      <c r="D561" s="40">
        <v>265</v>
      </c>
      <c r="E561" s="34" t="s">
        <v>1771</v>
      </c>
    </row>
    <row r="562" spans="1:5" ht="15.75" hidden="1" thickBot="1" x14ac:dyDescent="0.3">
      <c r="A562" s="34" t="s">
        <v>3678</v>
      </c>
      <c r="B562" s="40">
        <v>910</v>
      </c>
      <c r="C562" s="34" t="s">
        <v>63</v>
      </c>
      <c r="D562" s="40">
        <v>269</v>
      </c>
      <c r="E562" s="34" t="s">
        <v>1774</v>
      </c>
    </row>
    <row r="563" spans="1:5" ht="15.75" hidden="1" thickBot="1" x14ac:dyDescent="0.3">
      <c r="A563" s="34" t="s">
        <v>3678</v>
      </c>
      <c r="B563" s="40">
        <v>910</v>
      </c>
      <c r="C563" s="34" t="s">
        <v>63</v>
      </c>
      <c r="D563" s="40">
        <v>268</v>
      </c>
      <c r="E563" s="34" t="s">
        <v>1773</v>
      </c>
    </row>
    <row r="564" spans="1:5" ht="15.75" hidden="1" thickBot="1" x14ac:dyDescent="0.3">
      <c r="A564" s="34" t="s">
        <v>3678</v>
      </c>
      <c r="B564" s="40">
        <v>910</v>
      </c>
      <c r="C564" s="34" t="s">
        <v>63</v>
      </c>
      <c r="D564" s="40">
        <v>266</v>
      </c>
      <c r="E564" s="34" t="s">
        <v>965</v>
      </c>
    </row>
    <row r="565" spans="1:5" ht="15.75" hidden="1" thickBot="1" x14ac:dyDescent="0.3">
      <c r="A565" s="34" t="s">
        <v>3678</v>
      </c>
      <c r="B565" s="40">
        <v>910</v>
      </c>
      <c r="C565" s="34" t="s">
        <v>63</v>
      </c>
      <c r="D565" s="40">
        <v>267</v>
      </c>
      <c r="E565" s="34" t="s">
        <v>1772</v>
      </c>
    </row>
    <row r="566" spans="1:5" ht="15.75" hidden="1" thickBot="1" x14ac:dyDescent="0.3">
      <c r="A566" s="34" t="s">
        <v>3678</v>
      </c>
      <c r="B566" s="40">
        <v>910</v>
      </c>
      <c r="C566" s="34" t="s">
        <v>63</v>
      </c>
      <c r="D566" s="40">
        <v>353</v>
      </c>
      <c r="E566" s="34" t="s">
        <v>1486</v>
      </c>
    </row>
    <row r="567" spans="1:5" ht="15.75" hidden="1" thickBot="1" x14ac:dyDescent="0.3">
      <c r="A567" s="34" t="s">
        <v>3678</v>
      </c>
      <c r="B567" s="40">
        <v>910</v>
      </c>
      <c r="C567" s="34" t="s">
        <v>63</v>
      </c>
      <c r="D567" s="40">
        <v>397</v>
      </c>
      <c r="E567" s="34" t="s">
        <v>1775</v>
      </c>
    </row>
    <row r="568" spans="1:5" ht="15.75" hidden="1" thickBot="1" x14ac:dyDescent="0.3">
      <c r="A568" s="34" t="s">
        <v>3678</v>
      </c>
      <c r="B568" s="40">
        <v>910</v>
      </c>
      <c r="C568" s="34" t="s">
        <v>63</v>
      </c>
      <c r="D568" s="40">
        <v>445</v>
      </c>
      <c r="E568" s="34" t="s">
        <v>1776</v>
      </c>
    </row>
    <row r="569" spans="1:5" ht="15.75" hidden="1" thickBot="1" x14ac:dyDescent="0.3">
      <c r="A569" s="34" t="s">
        <v>3678</v>
      </c>
      <c r="B569" s="40">
        <v>910</v>
      </c>
      <c r="C569" s="34" t="s">
        <v>63</v>
      </c>
      <c r="D569" s="40">
        <v>456</v>
      </c>
      <c r="E569" s="34" t="s">
        <v>1777</v>
      </c>
    </row>
    <row r="570" spans="1:5" ht="15.75" hidden="1" thickBot="1" x14ac:dyDescent="0.3">
      <c r="A570" s="34" t="s">
        <v>3678</v>
      </c>
      <c r="B570" s="40">
        <v>910</v>
      </c>
      <c r="C570" s="34" t="s">
        <v>63</v>
      </c>
      <c r="D570" s="40">
        <v>457</v>
      </c>
      <c r="E570" s="34" t="s">
        <v>1778</v>
      </c>
    </row>
    <row r="571" spans="1:5" ht="15.75" hidden="1" thickBot="1" x14ac:dyDescent="0.3">
      <c r="A571" s="34" t="s">
        <v>3678</v>
      </c>
      <c r="B571" s="40">
        <v>910</v>
      </c>
      <c r="C571" s="34" t="s">
        <v>63</v>
      </c>
      <c r="D571" s="40">
        <v>505</v>
      </c>
      <c r="E571" s="34" t="s">
        <v>1783</v>
      </c>
    </row>
    <row r="572" spans="1:5" ht="15.75" hidden="1" thickBot="1" x14ac:dyDescent="0.3">
      <c r="A572" s="34" t="s">
        <v>3678</v>
      </c>
      <c r="B572" s="40">
        <v>910</v>
      </c>
      <c r="C572" s="34" t="s">
        <v>63</v>
      </c>
      <c r="D572" s="40">
        <v>500</v>
      </c>
      <c r="E572" s="34" t="s">
        <v>1496</v>
      </c>
    </row>
    <row r="573" spans="1:5" ht="15.75" hidden="1" thickBot="1" x14ac:dyDescent="0.3">
      <c r="A573" s="34" t="s">
        <v>3678</v>
      </c>
      <c r="B573" s="40">
        <v>910</v>
      </c>
      <c r="C573" s="34" t="s">
        <v>63</v>
      </c>
      <c r="D573" s="40">
        <v>507</v>
      </c>
      <c r="E573" s="34" t="s">
        <v>1785</v>
      </c>
    </row>
    <row r="574" spans="1:5" ht="15.75" hidden="1" thickBot="1" x14ac:dyDescent="0.3">
      <c r="A574" s="34" t="s">
        <v>3678</v>
      </c>
      <c r="B574" s="40">
        <v>910</v>
      </c>
      <c r="C574" s="34" t="s">
        <v>63</v>
      </c>
      <c r="D574" s="40">
        <v>508</v>
      </c>
      <c r="E574" s="34" t="s">
        <v>1786</v>
      </c>
    </row>
    <row r="575" spans="1:5" ht="15.75" hidden="1" thickBot="1" x14ac:dyDescent="0.3">
      <c r="A575" s="34" t="s">
        <v>3678</v>
      </c>
      <c r="B575" s="40">
        <v>910</v>
      </c>
      <c r="C575" s="34" t="s">
        <v>63</v>
      </c>
      <c r="D575" s="40">
        <v>501</v>
      </c>
      <c r="E575" s="34" t="s">
        <v>1779</v>
      </c>
    </row>
    <row r="576" spans="1:5" ht="15.75" hidden="1" thickBot="1" x14ac:dyDescent="0.3">
      <c r="A576" s="34" t="s">
        <v>3678</v>
      </c>
      <c r="B576" s="40">
        <v>910</v>
      </c>
      <c r="C576" s="34" t="s">
        <v>63</v>
      </c>
      <c r="D576" s="40">
        <v>502</v>
      </c>
      <c r="E576" s="34" t="s">
        <v>1780</v>
      </c>
    </row>
    <row r="577" spans="1:5" ht="15.75" hidden="1" thickBot="1" x14ac:dyDescent="0.3">
      <c r="A577" s="34" t="s">
        <v>3678</v>
      </c>
      <c r="B577" s="40">
        <v>910</v>
      </c>
      <c r="C577" s="34" t="s">
        <v>63</v>
      </c>
      <c r="D577" s="40">
        <v>509</v>
      </c>
      <c r="E577" s="34" t="s">
        <v>1787</v>
      </c>
    </row>
    <row r="578" spans="1:5" ht="15.75" hidden="1" thickBot="1" x14ac:dyDescent="0.3">
      <c r="A578" s="34" t="s">
        <v>3678</v>
      </c>
      <c r="B578" s="40">
        <v>910</v>
      </c>
      <c r="C578" s="34" t="s">
        <v>63</v>
      </c>
      <c r="D578" s="40">
        <v>503</v>
      </c>
      <c r="E578" s="34" t="s">
        <v>1781</v>
      </c>
    </row>
    <row r="579" spans="1:5" ht="15.75" hidden="1" thickBot="1" x14ac:dyDescent="0.3">
      <c r="A579" s="34" t="s">
        <v>3678</v>
      </c>
      <c r="B579" s="40">
        <v>910</v>
      </c>
      <c r="C579" s="34" t="s">
        <v>63</v>
      </c>
      <c r="D579" s="40">
        <v>506</v>
      </c>
      <c r="E579" s="34" t="s">
        <v>1784</v>
      </c>
    </row>
    <row r="580" spans="1:5" ht="15.75" hidden="1" thickBot="1" x14ac:dyDescent="0.3">
      <c r="A580" s="34" t="s">
        <v>3678</v>
      </c>
      <c r="B580" s="40">
        <v>910</v>
      </c>
      <c r="C580" s="34" t="s">
        <v>63</v>
      </c>
      <c r="D580" s="40">
        <v>504</v>
      </c>
      <c r="E580" s="34" t="s">
        <v>1782</v>
      </c>
    </row>
    <row r="581" spans="1:5" ht="15.75" hidden="1" thickBot="1" x14ac:dyDescent="0.3">
      <c r="A581" s="34" t="s">
        <v>3678</v>
      </c>
      <c r="B581" s="40">
        <v>910</v>
      </c>
      <c r="C581" s="34" t="s">
        <v>63</v>
      </c>
      <c r="D581" s="40">
        <v>632</v>
      </c>
      <c r="E581" s="34" t="s">
        <v>1788</v>
      </c>
    </row>
    <row r="582" spans="1:5" ht="15.75" hidden="1" thickBot="1" x14ac:dyDescent="0.3">
      <c r="A582" s="34" t="s">
        <v>3678</v>
      </c>
      <c r="B582" s="40">
        <v>910</v>
      </c>
      <c r="C582" s="34" t="s">
        <v>63</v>
      </c>
      <c r="D582" s="40">
        <v>641</v>
      </c>
      <c r="E582" s="34" t="s">
        <v>1797</v>
      </c>
    </row>
    <row r="583" spans="1:5" ht="15.75" hidden="1" thickBot="1" x14ac:dyDescent="0.3">
      <c r="A583" s="34" t="s">
        <v>3678</v>
      </c>
      <c r="B583" s="40">
        <v>910</v>
      </c>
      <c r="C583" s="34" t="s">
        <v>63</v>
      </c>
      <c r="D583" s="40">
        <v>633</v>
      </c>
      <c r="E583" s="34" t="s">
        <v>1789</v>
      </c>
    </row>
    <row r="584" spans="1:5" ht="15.75" hidden="1" thickBot="1" x14ac:dyDescent="0.3">
      <c r="A584" s="34" t="s">
        <v>3678</v>
      </c>
      <c r="B584" s="40">
        <v>910</v>
      </c>
      <c r="C584" s="34" t="s">
        <v>63</v>
      </c>
      <c r="D584" s="40">
        <v>640</v>
      </c>
      <c r="E584" s="34" t="s">
        <v>1796</v>
      </c>
    </row>
    <row r="585" spans="1:5" ht="15.75" hidden="1" thickBot="1" x14ac:dyDescent="0.3">
      <c r="A585" s="34" t="s">
        <v>3678</v>
      </c>
      <c r="B585" s="40">
        <v>910</v>
      </c>
      <c r="C585" s="34" t="s">
        <v>63</v>
      </c>
      <c r="D585" s="40">
        <v>634</v>
      </c>
      <c r="E585" s="34" t="s">
        <v>1790</v>
      </c>
    </row>
    <row r="586" spans="1:5" ht="15.75" hidden="1" thickBot="1" x14ac:dyDescent="0.3">
      <c r="A586" s="34" t="s">
        <v>3678</v>
      </c>
      <c r="B586" s="40">
        <v>910</v>
      </c>
      <c r="C586" s="34" t="s">
        <v>63</v>
      </c>
      <c r="D586" s="40">
        <v>635</v>
      </c>
      <c r="E586" s="34" t="s">
        <v>1791</v>
      </c>
    </row>
    <row r="587" spans="1:5" ht="15.75" hidden="1" thickBot="1" x14ac:dyDescent="0.3">
      <c r="A587" s="34" t="s">
        <v>3678</v>
      </c>
      <c r="B587" s="40">
        <v>910</v>
      </c>
      <c r="C587" s="34" t="s">
        <v>63</v>
      </c>
      <c r="D587" s="40">
        <v>636</v>
      </c>
      <c r="E587" s="34" t="s">
        <v>1792</v>
      </c>
    </row>
    <row r="588" spans="1:5" ht="15.75" hidden="1" thickBot="1" x14ac:dyDescent="0.3">
      <c r="A588" s="34" t="s">
        <v>3678</v>
      </c>
      <c r="B588" s="40">
        <v>910</v>
      </c>
      <c r="C588" s="34" t="s">
        <v>63</v>
      </c>
      <c r="D588" s="40">
        <v>637</v>
      </c>
      <c r="E588" s="34" t="s">
        <v>1793</v>
      </c>
    </row>
    <row r="589" spans="1:5" ht="15.75" hidden="1" thickBot="1" x14ac:dyDescent="0.3">
      <c r="A589" s="34" t="s">
        <v>3678</v>
      </c>
      <c r="B589" s="40">
        <v>910</v>
      </c>
      <c r="C589" s="34" t="s">
        <v>63</v>
      </c>
      <c r="D589" s="40">
        <v>638</v>
      </c>
      <c r="E589" s="34" t="s">
        <v>1794</v>
      </c>
    </row>
    <row r="590" spans="1:5" ht="15.75" hidden="1" thickBot="1" x14ac:dyDescent="0.3">
      <c r="A590" s="34" t="s">
        <v>3678</v>
      </c>
      <c r="B590" s="40">
        <v>910</v>
      </c>
      <c r="C590" s="34" t="s">
        <v>63</v>
      </c>
      <c r="D590" s="40">
        <v>639</v>
      </c>
      <c r="E590" s="34" t="s">
        <v>1795</v>
      </c>
    </row>
    <row r="591" spans="1:5" ht="15.75" hidden="1" thickBot="1" x14ac:dyDescent="0.3">
      <c r="A591" s="34" t="s">
        <v>3678</v>
      </c>
      <c r="B591" s="40">
        <v>910</v>
      </c>
      <c r="C591" s="34" t="s">
        <v>63</v>
      </c>
      <c r="D591" s="40">
        <v>691</v>
      </c>
      <c r="E591" s="34" t="s">
        <v>1799</v>
      </c>
    </row>
    <row r="592" spans="1:5" ht="15.75" hidden="1" thickBot="1" x14ac:dyDescent="0.3">
      <c r="A592" s="34" t="s">
        <v>3678</v>
      </c>
      <c r="B592" s="40">
        <v>910</v>
      </c>
      <c r="C592" s="34" t="s">
        <v>63</v>
      </c>
      <c r="D592" s="40">
        <v>693</v>
      </c>
      <c r="E592" s="34" t="s">
        <v>1801</v>
      </c>
    </row>
    <row r="593" spans="1:5" ht="15.75" hidden="1" thickBot="1" x14ac:dyDescent="0.3">
      <c r="A593" s="34" t="s">
        <v>3678</v>
      </c>
      <c r="B593" s="40">
        <v>910</v>
      </c>
      <c r="C593" s="34" t="s">
        <v>63</v>
      </c>
      <c r="D593" s="40">
        <v>694</v>
      </c>
      <c r="E593" s="34" t="s">
        <v>1802</v>
      </c>
    </row>
    <row r="594" spans="1:5" ht="15.75" hidden="1" thickBot="1" x14ac:dyDescent="0.3">
      <c r="A594" s="34" t="s">
        <v>3678</v>
      </c>
      <c r="B594" s="40">
        <v>910</v>
      </c>
      <c r="C594" s="34" t="s">
        <v>63</v>
      </c>
      <c r="D594" s="40">
        <v>692</v>
      </c>
      <c r="E594" s="34" t="s">
        <v>1800</v>
      </c>
    </row>
    <row r="595" spans="1:5" ht="15.75" hidden="1" thickBot="1" x14ac:dyDescent="0.3">
      <c r="A595" s="34" t="s">
        <v>3678</v>
      </c>
      <c r="B595" s="40">
        <v>910</v>
      </c>
      <c r="C595" s="34" t="s">
        <v>63</v>
      </c>
      <c r="D595" s="40">
        <v>735</v>
      </c>
      <c r="E595" s="34" t="s">
        <v>1803</v>
      </c>
    </row>
    <row r="596" spans="1:5" ht="15.75" hidden="1" thickBot="1" x14ac:dyDescent="0.3">
      <c r="A596" s="34" t="s">
        <v>3678</v>
      </c>
      <c r="B596" s="40">
        <v>910</v>
      </c>
      <c r="C596" s="34" t="s">
        <v>63</v>
      </c>
      <c r="D596" s="40">
        <v>736</v>
      </c>
      <c r="E596" s="34" t="s">
        <v>1804</v>
      </c>
    </row>
    <row r="597" spans="1:5" ht="15.75" hidden="1" thickBot="1" x14ac:dyDescent="0.3">
      <c r="A597" s="34" t="s">
        <v>3678</v>
      </c>
      <c r="B597" s="40">
        <v>910</v>
      </c>
      <c r="C597" s="34" t="s">
        <v>63</v>
      </c>
      <c r="D597" s="40">
        <v>737</v>
      </c>
      <c r="E597" s="34" t="s">
        <v>1805</v>
      </c>
    </row>
    <row r="598" spans="1:5" ht="15.75" hidden="1" thickBot="1" x14ac:dyDescent="0.3">
      <c r="A598" s="34" t="s">
        <v>3678</v>
      </c>
      <c r="B598" s="40">
        <v>910</v>
      </c>
      <c r="C598" s="34" t="s">
        <v>63</v>
      </c>
      <c r="D598" s="40">
        <v>779</v>
      </c>
      <c r="E598" s="34" t="s">
        <v>1531</v>
      </c>
    </row>
    <row r="599" spans="1:5" ht="15.75" hidden="1" thickBot="1" x14ac:dyDescent="0.3">
      <c r="A599" s="34" t="s">
        <v>3678</v>
      </c>
      <c r="B599" s="40">
        <v>910</v>
      </c>
      <c r="C599" s="34" t="s">
        <v>63</v>
      </c>
      <c r="D599" s="40">
        <v>781</v>
      </c>
      <c r="E599" s="34" t="s">
        <v>1806</v>
      </c>
    </row>
    <row r="600" spans="1:5" ht="15.75" hidden="1" thickBot="1" x14ac:dyDescent="0.3">
      <c r="A600" s="34" t="s">
        <v>3678</v>
      </c>
      <c r="B600" s="40">
        <v>910</v>
      </c>
      <c r="C600" s="34" t="s">
        <v>63</v>
      </c>
      <c r="D600" s="40">
        <v>780</v>
      </c>
      <c r="E600" s="34" t="s">
        <v>912</v>
      </c>
    </row>
    <row r="601" spans="1:5" ht="15.75" hidden="1" thickBot="1" x14ac:dyDescent="0.3">
      <c r="A601" s="34" t="s">
        <v>3678</v>
      </c>
      <c r="B601" s="40">
        <v>910</v>
      </c>
      <c r="C601" s="34" t="s">
        <v>63</v>
      </c>
      <c r="D601" s="40">
        <v>823</v>
      </c>
      <c r="E601" s="34" t="s">
        <v>1807</v>
      </c>
    </row>
    <row r="602" spans="1:5" ht="15.75" hidden="1" thickBot="1" x14ac:dyDescent="0.3">
      <c r="A602" s="34" t="s">
        <v>3678</v>
      </c>
      <c r="B602" s="40">
        <v>910</v>
      </c>
      <c r="C602" s="34" t="s">
        <v>63</v>
      </c>
      <c r="D602" s="40">
        <v>738</v>
      </c>
      <c r="E602" s="34" t="s">
        <v>1005</v>
      </c>
    </row>
    <row r="603" spans="1:5" ht="15.75" hidden="1" thickBot="1" x14ac:dyDescent="0.3">
      <c r="A603" s="34" t="s">
        <v>3678</v>
      </c>
      <c r="B603" s="40">
        <v>465</v>
      </c>
      <c r="C603" s="34" t="s">
        <v>64</v>
      </c>
      <c r="D603" s="40">
        <v>5</v>
      </c>
      <c r="E603" s="34" t="s">
        <v>1066</v>
      </c>
    </row>
    <row r="604" spans="1:5" ht="15.75" hidden="1" thickBot="1" x14ac:dyDescent="0.3">
      <c r="A604" s="34" t="s">
        <v>3678</v>
      </c>
      <c r="B604" s="40">
        <v>465</v>
      </c>
      <c r="C604" s="34" t="s">
        <v>64</v>
      </c>
      <c r="D604" s="40">
        <v>3</v>
      </c>
      <c r="E604" s="34" t="s">
        <v>1064</v>
      </c>
    </row>
    <row r="605" spans="1:5" ht="15.75" hidden="1" thickBot="1" x14ac:dyDescent="0.3">
      <c r="A605" s="34" t="s">
        <v>3678</v>
      </c>
      <c r="B605" s="40">
        <v>465</v>
      </c>
      <c r="C605" s="34" t="s">
        <v>64</v>
      </c>
      <c r="D605" s="40">
        <v>4</v>
      </c>
      <c r="E605" s="34" t="s">
        <v>1065</v>
      </c>
    </row>
    <row r="606" spans="1:5" ht="15.75" hidden="1" thickBot="1" x14ac:dyDescent="0.3">
      <c r="A606" s="34" t="s">
        <v>3678</v>
      </c>
      <c r="B606" s="40">
        <v>465</v>
      </c>
      <c r="C606" s="34" t="s">
        <v>64</v>
      </c>
      <c r="D606" s="40">
        <v>1</v>
      </c>
      <c r="E606" s="34" t="s">
        <v>1062</v>
      </c>
    </row>
    <row r="607" spans="1:5" ht="15.75" hidden="1" thickBot="1" x14ac:dyDescent="0.3">
      <c r="A607" s="34" t="s">
        <v>3678</v>
      </c>
      <c r="B607" s="40">
        <v>465</v>
      </c>
      <c r="C607" s="34" t="s">
        <v>64</v>
      </c>
      <c r="D607" s="40">
        <v>2</v>
      </c>
      <c r="E607" s="34" t="s">
        <v>1063</v>
      </c>
    </row>
    <row r="608" spans="1:5" ht="15.75" hidden="1" thickBot="1" x14ac:dyDescent="0.3">
      <c r="A608" s="34" t="s">
        <v>3678</v>
      </c>
      <c r="B608" s="40">
        <v>465</v>
      </c>
      <c r="C608" s="34" t="s">
        <v>64</v>
      </c>
      <c r="D608" s="40">
        <v>45</v>
      </c>
      <c r="E608" s="34" t="s">
        <v>829</v>
      </c>
    </row>
    <row r="609" spans="1:5" ht="15.75" hidden="1" thickBot="1" x14ac:dyDescent="0.3">
      <c r="A609" s="34" t="s">
        <v>3678</v>
      </c>
      <c r="B609" s="40">
        <v>465</v>
      </c>
      <c r="C609" s="34" t="s">
        <v>64</v>
      </c>
      <c r="D609" s="40">
        <v>46</v>
      </c>
      <c r="E609" s="34" t="s">
        <v>1068</v>
      </c>
    </row>
    <row r="610" spans="1:5" ht="15.75" hidden="1" thickBot="1" x14ac:dyDescent="0.3">
      <c r="A610" s="34" t="s">
        <v>3678</v>
      </c>
      <c r="B610" s="40">
        <v>465</v>
      </c>
      <c r="C610" s="34" t="s">
        <v>64</v>
      </c>
      <c r="D610" s="40">
        <v>92</v>
      </c>
      <c r="E610" s="34" t="s">
        <v>1071</v>
      </c>
    </row>
    <row r="611" spans="1:5" ht="15.75" hidden="1" thickBot="1" x14ac:dyDescent="0.3">
      <c r="A611" s="34" t="s">
        <v>3678</v>
      </c>
      <c r="B611" s="40">
        <v>465</v>
      </c>
      <c r="C611" s="34" t="s">
        <v>64</v>
      </c>
      <c r="D611" s="40">
        <v>89</v>
      </c>
      <c r="E611" s="34" t="s">
        <v>1069</v>
      </c>
    </row>
    <row r="612" spans="1:5" ht="15.75" hidden="1" thickBot="1" x14ac:dyDescent="0.3">
      <c r="A612" s="34" t="s">
        <v>3678</v>
      </c>
      <c r="B612" s="40">
        <v>465</v>
      </c>
      <c r="C612" s="34" t="s">
        <v>64</v>
      </c>
      <c r="D612" s="40">
        <v>93</v>
      </c>
      <c r="E612" s="34" t="s">
        <v>1072</v>
      </c>
    </row>
    <row r="613" spans="1:5" ht="15.75" hidden="1" thickBot="1" x14ac:dyDescent="0.3">
      <c r="A613" s="34" t="s">
        <v>3678</v>
      </c>
      <c r="B613" s="40">
        <v>465</v>
      </c>
      <c r="C613" s="34" t="s">
        <v>64</v>
      </c>
      <c r="D613" s="40">
        <v>90</v>
      </c>
      <c r="E613" s="34" t="s">
        <v>1070</v>
      </c>
    </row>
    <row r="614" spans="1:5" ht="15.75" hidden="1" thickBot="1" x14ac:dyDescent="0.3">
      <c r="A614" s="34" t="s">
        <v>3678</v>
      </c>
      <c r="B614" s="40">
        <v>465</v>
      </c>
      <c r="C614" s="34" t="s">
        <v>64</v>
      </c>
      <c r="D614" s="40">
        <v>178</v>
      </c>
      <c r="E614" s="34" t="s">
        <v>1074</v>
      </c>
    </row>
    <row r="615" spans="1:5" ht="15.75" hidden="1" thickBot="1" x14ac:dyDescent="0.3">
      <c r="A615" s="34" t="s">
        <v>3678</v>
      </c>
      <c r="B615" s="40">
        <v>465</v>
      </c>
      <c r="C615" s="34" t="s">
        <v>64</v>
      </c>
      <c r="D615" s="40">
        <v>179</v>
      </c>
      <c r="E615" s="34" t="s">
        <v>1075</v>
      </c>
    </row>
    <row r="616" spans="1:5" ht="15.75" hidden="1" thickBot="1" x14ac:dyDescent="0.3">
      <c r="A616" s="34" t="s">
        <v>3678</v>
      </c>
      <c r="B616" s="40">
        <v>465</v>
      </c>
      <c r="C616" s="34" t="s">
        <v>64</v>
      </c>
      <c r="D616" s="40">
        <v>177</v>
      </c>
      <c r="E616" s="34" t="s">
        <v>1073</v>
      </c>
    </row>
    <row r="617" spans="1:5" ht="15.75" hidden="1" thickBot="1" x14ac:dyDescent="0.3">
      <c r="A617" s="34" t="s">
        <v>3678</v>
      </c>
      <c r="B617" s="40">
        <v>465</v>
      </c>
      <c r="C617" s="34" t="s">
        <v>64</v>
      </c>
      <c r="D617" s="40">
        <v>221</v>
      </c>
      <c r="E617" s="34" t="s">
        <v>1076</v>
      </c>
    </row>
    <row r="618" spans="1:5" ht="15.75" hidden="1" thickBot="1" x14ac:dyDescent="0.3">
      <c r="A618" s="34" t="s">
        <v>3678</v>
      </c>
      <c r="B618" s="40">
        <v>465</v>
      </c>
      <c r="C618" s="34" t="s">
        <v>64</v>
      </c>
      <c r="D618" s="40">
        <v>270</v>
      </c>
      <c r="E618" s="34" t="s">
        <v>1077</v>
      </c>
    </row>
    <row r="619" spans="1:5" ht="15.75" hidden="1" thickBot="1" x14ac:dyDescent="0.3">
      <c r="A619" s="34" t="s">
        <v>3678</v>
      </c>
      <c r="B619" s="40">
        <v>465</v>
      </c>
      <c r="C619" s="34" t="s">
        <v>64</v>
      </c>
      <c r="D619" s="40">
        <v>353</v>
      </c>
      <c r="E619" s="34" t="s">
        <v>1078</v>
      </c>
    </row>
    <row r="620" spans="1:5" ht="15.75" hidden="1" thickBot="1" x14ac:dyDescent="0.3">
      <c r="A620" s="34" t="s">
        <v>3678</v>
      </c>
      <c r="B620" s="40">
        <v>465</v>
      </c>
      <c r="C620" s="34" t="s">
        <v>64</v>
      </c>
      <c r="D620" s="40">
        <v>502</v>
      </c>
      <c r="E620" s="34" t="s">
        <v>1082</v>
      </c>
    </row>
    <row r="621" spans="1:5" ht="15.75" hidden="1" thickBot="1" x14ac:dyDescent="0.3">
      <c r="A621" s="34" t="s">
        <v>3678</v>
      </c>
      <c r="B621" s="40">
        <v>465</v>
      </c>
      <c r="C621" s="34" t="s">
        <v>64</v>
      </c>
      <c r="D621" s="40">
        <v>354</v>
      </c>
      <c r="E621" s="34" t="s">
        <v>1079</v>
      </c>
    </row>
    <row r="622" spans="1:5" ht="15.75" hidden="1" thickBot="1" x14ac:dyDescent="0.3">
      <c r="A622" s="34" t="s">
        <v>3678</v>
      </c>
      <c r="B622" s="40">
        <v>465</v>
      </c>
      <c r="C622" s="34" t="s">
        <v>64</v>
      </c>
      <c r="D622" s="40">
        <v>501</v>
      </c>
      <c r="E622" s="34" t="s">
        <v>1081</v>
      </c>
    </row>
    <row r="623" spans="1:5" ht="15.75" hidden="1" thickBot="1" x14ac:dyDescent="0.3">
      <c r="A623" s="34" t="s">
        <v>3678</v>
      </c>
      <c r="B623" s="40">
        <v>465</v>
      </c>
      <c r="C623" s="34" t="s">
        <v>64</v>
      </c>
      <c r="D623" s="40">
        <v>500</v>
      </c>
      <c r="E623" s="34" t="s">
        <v>1080</v>
      </c>
    </row>
    <row r="624" spans="1:5" ht="15.75" hidden="1" thickBot="1" x14ac:dyDescent="0.3">
      <c r="A624" s="34" t="s">
        <v>3678</v>
      </c>
      <c r="B624" s="40">
        <v>465</v>
      </c>
      <c r="C624" s="34" t="s">
        <v>64</v>
      </c>
      <c r="D624" s="40">
        <v>6</v>
      </c>
      <c r="E624" s="34" t="s">
        <v>1067</v>
      </c>
    </row>
    <row r="625" spans="1:5" ht="15.75" hidden="1" thickBot="1" x14ac:dyDescent="0.3">
      <c r="A625" s="34" t="s">
        <v>3678</v>
      </c>
      <c r="B625" s="40">
        <v>465</v>
      </c>
      <c r="C625" s="34" t="s">
        <v>64</v>
      </c>
      <c r="D625" s="40">
        <v>544</v>
      </c>
      <c r="E625" s="34" t="s">
        <v>1083</v>
      </c>
    </row>
    <row r="626" spans="1:5" ht="15.75" hidden="1" thickBot="1" x14ac:dyDescent="0.3">
      <c r="A626" s="34" t="s">
        <v>3678</v>
      </c>
      <c r="B626" s="40">
        <v>465</v>
      </c>
      <c r="C626" s="34" t="s">
        <v>64</v>
      </c>
      <c r="D626" s="40">
        <v>633</v>
      </c>
      <c r="E626" s="34" t="s">
        <v>1084</v>
      </c>
    </row>
    <row r="627" spans="1:5" ht="15.75" hidden="1" thickBot="1" x14ac:dyDescent="0.3">
      <c r="A627" s="34" t="s">
        <v>3678</v>
      </c>
      <c r="B627" s="40">
        <v>465</v>
      </c>
      <c r="C627" s="34" t="s">
        <v>64</v>
      </c>
      <c r="D627" s="40">
        <v>634</v>
      </c>
      <c r="E627" s="34" t="s">
        <v>1085</v>
      </c>
    </row>
    <row r="628" spans="1:5" ht="15.75" hidden="1" thickBot="1" x14ac:dyDescent="0.3">
      <c r="A628" s="34" t="s">
        <v>3678</v>
      </c>
      <c r="B628" s="40">
        <v>465</v>
      </c>
      <c r="C628" s="34" t="s">
        <v>64</v>
      </c>
      <c r="D628" s="40">
        <v>635</v>
      </c>
      <c r="E628" s="34" t="s">
        <v>1086</v>
      </c>
    </row>
    <row r="629" spans="1:5" ht="15.75" hidden="1" thickBot="1" x14ac:dyDescent="0.3">
      <c r="A629" s="34" t="s">
        <v>3678</v>
      </c>
      <c r="B629" s="40">
        <v>465</v>
      </c>
      <c r="C629" s="34" t="s">
        <v>64</v>
      </c>
      <c r="D629" s="40">
        <v>779</v>
      </c>
      <c r="E629" s="34" t="s">
        <v>1087</v>
      </c>
    </row>
    <row r="630" spans="1:5" ht="15.75" hidden="1" thickBot="1" x14ac:dyDescent="0.3">
      <c r="A630" s="34" t="s">
        <v>3678</v>
      </c>
      <c r="B630" s="40">
        <v>465</v>
      </c>
      <c r="C630" s="34" t="s">
        <v>64</v>
      </c>
      <c r="D630" s="40">
        <v>780</v>
      </c>
      <c r="E630" s="34" t="s">
        <v>1088</v>
      </c>
    </row>
    <row r="631" spans="1:5" ht="15.75" hidden="1" thickBot="1" x14ac:dyDescent="0.3">
      <c r="A631" s="34" t="s">
        <v>3678</v>
      </c>
      <c r="B631" s="40">
        <v>465</v>
      </c>
      <c r="C631" s="34" t="s">
        <v>64</v>
      </c>
      <c r="D631" s="40">
        <v>781</v>
      </c>
      <c r="E631" s="34" t="s">
        <v>1089</v>
      </c>
    </row>
    <row r="632" spans="1:5" ht="15.75" hidden="1" thickBot="1" x14ac:dyDescent="0.3">
      <c r="A632" s="34" t="s">
        <v>3678</v>
      </c>
      <c r="B632" s="40">
        <v>465</v>
      </c>
      <c r="C632" s="34" t="s">
        <v>64</v>
      </c>
      <c r="D632" s="40">
        <v>785</v>
      </c>
      <c r="E632" s="34" t="s">
        <v>1090</v>
      </c>
    </row>
    <row r="633" spans="1:5" ht="15.75" hidden="1" thickBot="1" x14ac:dyDescent="0.3">
      <c r="A633" s="34" t="s">
        <v>3678</v>
      </c>
      <c r="B633" s="40">
        <v>2</v>
      </c>
      <c r="C633" s="34" t="s">
        <v>65</v>
      </c>
      <c r="D633" s="40">
        <v>179</v>
      </c>
      <c r="E633" s="34" t="s">
        <v>188</v>
      </c>
    </row>
    <row r="634" spans="1:5" ht="15.75" hidden="1" thickBot="1" x14ac:dyDescent="0.3">
      <c r="A634" s="34" t="s">
        <v>3678</v>
      </c>
      <c r="B634" s="40">
        <v>2</v>
      </c>
      <c r="C634" s="34" t="s">
        <v>65</v>
      </c>
      <c r="D634" s="40">
        <v>177</v>
      </c>
      <c r="E634" s="34" t="s">
        <v>186</v>
      </c>
    </row>
    <row r="635" spans="1:5" ht="15.75" hidden="1" thickBot="1" x14ac:dyDescent="0.3">
      <c r="A635" s="34" t="s">
        <v>3678</v>
      </c>
      <c r="B635" s="40">
        <v>2</v>
      </c>
      <c r="C635" s="34" t="s">
        <v>65</v>
      </c>
      <c r="D635" s="40">
        <v>178</v>
      </c>
      <c r="E635" s="34" t="s">
        <v>187</v>
      </c>
    </row>
    <row r="636" spans="1:5" ht="15.75" hidden="1" thickBot="1" x14ac:dyDescent="0.3">
      <c r="A636" s="34" t="s">
        <v>3678</v>
      </c>
      <c r="B636" s="40">
        <v>2</v>
      </c>
      <c r="C636" s="34" t="s">
        <v>65</v>
      </c>
      <c r="D636" s="40">
        <v>221</v>
      </c>
      <c r="E636" s="34" t="s">
        <v>189</v>
      </c>
    </row>
    <row r="637" spans="1:5" ht="15.75" hidden="1" thickBot="1" x14ac:dyDescent="0.3">
      <c r="A637" s="34" t="s">
        <v>3678</v>
      </c>
      <c r="B637" s="40">
        <v>2</v>
      </c>
      <c r="C637" s="34" t="s">
        <v>65</v>
      </c>
      <c r="D637" s="40">
        <v>518</v>
      </c>
      <c r="E637" s="34" t="s">
        <v>194</v>
      </c>
    </row>
    <row r="638" spans="1:5" ht="15.75" hidden="1" thickBot="1" x14ac:dyDescent="0.3">
      <c r="A638" s="34" t="s">
        <v>3678</v>
      </c>
      <c r="B638" s="40">
        <v>2</v>
      </c>
      <c r="C638" s="34" t="s">
        <v>65</v>
      </c>
      <c r="D638" s="40">
        <v>528</v>
      </c>
      <c r="E638" s="34" t="s">
        <v>197</v>
      </c>
    </row>
    <row r="639" spans="1:5" ht="15.75" hidden="1" thickBot="1" x14ac:dyDescent="0.3">
      <c r="A639" s="34" t="s">
        <v>3678</v>
      </c>
      <c r="B639" s="40">
        <v>2</v>
      </c>
      <c r="C639" s="34" t="s">
        <v>65</v>
      </c>
      <c r="D639" s="40">
        <v>508</v>
      </c>
      <c r="E639" s="34" t="s">
        <v>192</v>
      </c>
    </row>
    <row r="640" spans="1:5" ht="15.75" hidden="1" thickBot="1" x14ac:dyDescent="0.3">
      <c r="A640" s="34" t="s">
        <v>3678</v>
      </c>
      <c r="B640" s="40">
        <v>2</v>
      </c>
      <c r="C640" s="34" t="s">
        <v>65</v>
      </c>
      <c r="D640" s="40">
        <v>526</v>
      </c>
      <c r="E640" s="34" t="s">
        <v>196</v>
      </c>
    </row>
    <row r="641" spans="1:5" ht="15.75" hidden="1" thickBot="1" x14ac:dyDescent="0.3">
      <c r="A641" s="34" t="s">
        <v>3678</v>
      </c>
      <c r="B641" s="40">
        <v>2</v>
      </c>
      <c r="C641" s="34" t="s">
        <v>65</v>
      </c>
      <c r="D641" s="40">
        <v>522</v>
      </c>
      <c r="E641" s="34" t="s">
        <v>195</v>
      </c>
    </row>
    <row r="642" spans="1:5" ht="15.75" hidden="1" thickBot="1" x14ac:dyDescent="0.3">
      <c r="A642" s="34" t="s">
        <v>3678</v>
      </c>
      <c r="B642" s="40">
        <v>2</v>
      </c>
      <c r="C642" s="34" t="s">
        <v>65</v>
      </c>
      <c r="D642" s="40">
        <v>514</v>
      </c>
      <c r="E642" s="34" t="s">
        <v>193</v>
      </c>
    </row>
    <row r="643" spans="1:5" ht="15.75" hidden="1" thickBot="1" x14ac:dyDescent="0.3">
      <c r="A643" s="34" t="s">
        <v>3678</v>
      </c>
      <c r="B643" s="40">
        <v>2</v>
      </c>
      <c r="C643" s="34" t="s">
        <v>65</v>
      </c>
      <c r="D643" s="40">
        <v>504</v>
      </c>
      <c r="E643" s="34" t="s">
        <v>191</v>
      </c>
    </row>
    <row r="644" spans="1:5" ht="15.75" hidden="1" thickBot="1" x14ac:dyDescent="0.3">
      <c r="A644" s="34" t="s">
        <v>3678</v>
      </c>
      <c r="B644" s="40">
        <v>2</v>
      </c>
      <c r="C644" s="34" t="s">
        <v>65</v>
      </c>
      <c r="D644" s="40">
        <v>500</v>
      </c>
      <c r="E644" s="34" t="s">
        <v>190</v>
      </c>
    </row>
    <row r="645" spans="1:5" ht="15.75" hidden="1" thickBot="1" x14ac:dyDescent="0.3">
      <c r="A645" s="34" t="s">
        <v>3678</v>
      </c>
      <c r="B645" s="40">
        <v>2</v>
      </c>
      <c r="C645" s="34" t="s">
        <v>65</v>
      </c>
      <c r="D645" s="40">
        <v>632</v>
      </c>
      <c r="E645" s="34" t="s">
        <v>198</v>
      </c>
    </row>
    <row r="646" spans="1:5" ht="15.75" hidden="1" thickBot="1" x14ac:dyDescent="0.3">
      <c r="A646" s="34" t="s">
        <v>3678</v>
      </c>
      <c r="B646" s="40">
        <v>2</v>
      </c>
      <c r="C646" s="34" t="s">
        <v>65</v>
      </c>
      <c r="D646" s="40">
        <v>89</v>
      </c>
      <c r="E646" s="34" t="s">
        <v>185</v>
      </c>
    </row>
    <row r="647" spans="1:5" ht="15.75" hidden="1" thickBot="1" x14ac:dyDescent="0.3">
      <c r="A647" s="34" t="s">
        <v>3678</v>
      </c>
      <c r="B647" s="40">
        <v>820</v>
      </c>
      <c r="C647" s="34" t="s">
        <v>66</v>
      </c>
      <c r="D647" s="40">
        <v>177</v>
      </c>
      <c r="E647" s="34" t="s">
        <v>1399</v>
      </c>
    </row>
    <row r="648" spans="1:5" ht="15.75" hidden="1" thickBot="1" x14ac:dyDescent="0.3">
      <c r="A648" s="34" t="s">
        <v>3678</v>
      </c>
      <c r="B648" s="40">
        <v>820</v>
      </c>
      <c r="C648" s="34" t="s">
        <v>66</v>
      </c>
      <c r="D648" s="40">
        <v>503</v>
      </c>
      <c r="E648" s="34" t="s">
        <v>1401</v>
      </c>
    </row>
    <row r="649" spans="1:5" ht="15.75" hidden="1" thickBot="1" x14ac:dyDescent="0.3">
      <c r="A649" s="34" t="s">
        <v>3678</v>
      </c>
      <c r="B649" s="40">
        <v>820</v>
      </c>
      <c r="C649" s="34" t="s">
        <v>66</v>
      </c>
      <c r="D649" s="40">
        <v>502</v>
      </c>
      <c r="E649" s="34" t="s">
        <v>1400</v>
      </c>
    </row>
    <row r="650" spans="1:5" ht="15.75" hidden="1" thickBot="1" x14ac:dyDescent="0.3">
      <c r="A650" s="34" t="s">
        <v>3678</v>
      </c>
      <c r="B650" s="40">
        <v>820</v>
      </c>
      <c r="C650" s="34" t="s">
        <v>66</v>
      </c>
      <c r="D650" s="40">
        <v>635</v>
      </c>
      <c r="E650" s="34" t="s">
        <v>1403</v>
      </c>
    </row>
    <row r="651" spans="1:5" ht="15.75" hidden="1" thickBot="1" x14ac:dyDescent="0.3">
      <c r="A651" s="34" t="s">
        <v>3678</v>
      </c>
      <c r="B651" s="40">
        <v>820</v>
      </c>
      <c r="C651" s="34" t="s">
        <v>66</v>
      </c>
      <c r="D651" s="40">
        <v>633</v>
      </c>
      <c r="E651" s="34" t="s">
        <v>1402</v>
      </c>
    </row>
    <row r="652" spans="1:5" ht="15.75" hidden="1" thickBot="1" x14ac:dyDescent="0.3">
      <c r="A652" s="34" t="s">
        <v>3678</v>
      </c>
      <c r="B652" s="40">
        <v>475</v>
      </c>
      <c r="C652" s="34" t="s">
        <v>67</v>
      </c>
      <c r="D652" s="40">
        <v>1</v>
      </c>
      <c r="E652" s="34" t="s">
        <v>1091</v>
      </c>
    </row>
    <row r="653" spans="1:5" ht="15.75" hidden="1" thickBot="1" x14ac:dyDescent="0.3">
      <c r="A653" s="34" t="s">
        <v>3678</v>
      </c>
      <c r="B653" s="40">
        <v>475</v>
      </c>
      <c r="C653" s="34" t="s">
        <v>67</v>
      </c>
      <c r="D653" s="40">
        <v>91</v>
      </c>
      <c r="E653" s="34" t="s">
        <v>1094</v>
      </c>
    </row>
    <row r="654" spans="1:5" ht="15.75" hidden="1" thickBot="1" x14ac:dyDescent="0.3">
      <c r="A654" s="34" t="s">
        <v>3678</v>
      </c>
      <c r="B654" s="40">
        <v>475</v>
      </c>
      <c r="C654" s="34" t="s">
        <v>67</v>
      </c>
      <c r="D654" s="40">
        <v>89</v>
      </c>
      <c r="E654" s="34" t="s">
        <v>1092</v>
      </c>
    </row>
    <row r="655" spans="1:5" ht="15.75" hidden="1" thickBot="1" x14ac:dyDescent="0.3">
      <c r="A655" s="34" t="s">
        <v>3678</v>
      </c>
      <c r="B655" s="40">
        <v>475</v>
      </c>
      <c r="C655" s="34" t="s">
        <v>67</v>
      </c>
      <c r="D655" s="40">
        <v>90</v>
      </c>
      <c r="E655" s="34" t="s">
        <v>1093</v>
      </c>
    </row>
    <row r="656" spans="1:5" ht="15.75" hidden="1" thickBot="1" x14ac:dyDescent="0.3">
      <c r="A656" s="34" t="s">
        <v>3678</v>
      </c>
      <c r="B656" s="40">
        <v>475</v>
      </c>
      <c r="C656" s="34" t="s">
        <v>67</v>
      </c>
      <c r="D656" s="40">
        <v>133</v>
      </c>
      <c r="E656" s="34" t="s">
        <v>1095</v>
      </c>
    </row>
    <row r="657" spans="1:5" ht="15.75" hidden="1" thickBot="1" x14ac:dyDescent="0.3">
      <c r="A657" s="34" t="s">
        <v>3678</v>
      </c>
      <c r="B657" s="40">
        <v>475</v>
      </c>
      <c r="C657" s="34" t="s">
        <v>67</v>
      </c>
      <c r="D657" s="40">
        <v>178</v>
      </c>
      <c r="E657" s="34" t="s">
        <v>1097</v>
      </c>
    </row>
    <row r="658" spans="1:5" ht="15.75" hidden="1" thickBot="1" x14ac:dyDescent="0.3">
      <c r="A658" s="34" t="s">
        <v>3678</v>
      </c>
      <c r="B658" s="40">
        <v>475</v>
      </c>
      <c r="C658" s="34" t="s">
        <v>67</v>
      </c>
      <c r="D658" s="40">
        <v>177</v>
      </c>
      <c r="E658" s="34" t="s">
        <v>1096</v>
      </c>
    </row>
    <row r="659" spans="1:5" ht="15.75" hidden="1" thickBot="1" x14ac:dyDescent="0.3">
      <c r="A659" s="34" t="s">
        <v>3678</v>
      </c>
      <c r="B659" s="40">
        <v>475</v>
      </c>
      <c r="C659" s="34" t="s">
        <v>67</v>
      </c>
      <c r="D659" s="40">
        <v>221</v>
      </c>
      <c r="E659" s="34" t="s">
        <v>1098</v>
      </c>
    </row>
    <row r="660" spans="1:5" ht="15.75" hidden="1" thickBot="1" x14ac:dyDescent="0.3">
      <c r="A660" s="34" t="s">
        <v>3678</v>
      </c>
      <c r="B660" s="40">
        <v>475</v>
      </c>
      <c r="C660" s="34" t="s">
        <v>67</v>
      </c>
      <c r="D660" s="40">
        <v>222</v>
      </c>
      <c r="E660" s="34" t="s">
        <v>1099</v>
      </c>
    </row>
    <row r="661" spans="1:5" ht="15.75" hidden="1" thickBot="1" x14ac:dyDescent="0.3">
      <c r="A661" s="34" t="s">
        <v>3678</v>
      </c>
      <c r="B661" s="40">
        <v>475</v>
      </c>
      <c r="C661" s="34" t="s">
        <v>67</v>
      </c>
      <c r="D661" s="40">
        <v>223</v>
      </c>
      <c r="E661" s="34" t="s">
        <v>1100</v>
      </c>
    </row>
    <row r="662" spans="1:5" ht="15.75" hidden="1" thickBot="1" x14ac:dyDescent="0.3">
      <c r="A662" s="34" t="s">
        <v>3678</v>
      </c>
      <c r="B662" s="40">
        <v>475</v>
      </c>
      <c r="C662" s="34" t="s">
        <v>67</v>
      </c>
      <c r="D662" s="40">
        <v>353</v>
      </c>
      <c r="E662" s="34" t="s">
        <v>1101</v>
      </c>
    </row>
    <row r="663" spans="1:5" ht="15.75" hidden="1" thickBot="1" x14ac:dyDescent="0.3">
      <c r="A663" s="34" t="s">
        <v>3678</v>
      </c>
      <c r="B663" s="40">
        <v>475</v>
      </c>
      <c r="C663" s="34" t="s">
        <v>67</v>
      </c>
      <c r="D663" s="40">
        <v>354</v>
      </c>
      <c r="E663" s="34" t="s">
        <v>1102</v>
      </c>
    </row>
    <row r="664" spans="1:5" ht="15.75" hidden="1" thickBot="1" x14ac:dyDescent="0.3">
      <c r="A664" s="34" t="s">
        <v>3678</v>
      </c>
      <c r="B664" s="40">
        <v>475</v>
      </c>
      <c r="C664" s="34" t="s">
        <v>67</v>
      </c>
      <c r="D664" s="40">
        <v>456</v>
      </c>
      <c r="E664" s="34" t="s">
        <v>1103</v>
      </c>
    </row>
    <row r="665" spans="1:5" ht="15.75" hidden="1" thickBot="1" x14ac:dyDescent="0.3">
      <c r="A665" s="34" t="s">
        <v>3678</v>
      </c>
      <c r="B665" s="40">
        <v>475</v>
      </c>
      <c r="C665" s="34" t="s">
        <v>67</v>
      </c>
      <c r="D665" s="40">
        <v>457</v>
      </c>
      <c r="E665" s="34" t="s">
        <v>1104</v>
      </c>
    </row>
    <row r="666" spans="1:5" ht="15.75" hidden="1" thickBot="1" x14ac:dyDescent="0.3">
      <c r="A666" s="34" t="s">
        <v>3678</v>
      </c>
      <c r="B666" s="40">
        <v>475</v>
      </c>
      <c r="C666" s="34" t="s">
        <v>67</v>
      </c>
      <c r="D666" s="40">
        <v>691</v>
      </c>
      <c r="E666" s="34" t="s">
        <v>1105</v>
      </c>
    </row>
    <row r="667" spans="1:5" ht="15.75" hidden="1" thickBot="1" x14ac:dyDescent="0.3">
      <c r="A667" s="34" t="s">
        <v>3678</v>
      </c>
      <c r="B667" s="40">
        <v>475</v>
      </c>
      <c r="C667" s="34" t="s">
        <v>67</v>
      </c>
      <c r="D667" s="40">
        <v>705</v>
      </c>
      <c r="E667" s="34" t="s">
        <v>1106</v>
      </c>
    </row>
    <row r="668" spans="1:5" ht="15.75" hidden="1" thickBot="1" x14ac:dyDescent="0.3">
      <c r="A668" s="34" t="s">
        <v>3678</v>
      </c>
      <c r="B668" s="40">
        <v>540</v>
      </c>
      <c r="C668" s="34" t="s">
        <v>68</v>
      </c>
      <c r="D668" s="40">
        <v>1</v>
      </c>
      <c r="E668" s="34" t="s">
        <v>1185</v>
      </c>
    </row>
    <row r="669" spans="1:5" ht="15.75" hidden="1" thickBot="1" x14ac:dyDescent="0.3">
      <c r="A669" s="34" t="s">
        <v>3678</v>
      </c>
      <c r="B669" s="40">
        <v>540</v>
      </c>
      <c r="C669" s="34" t="s">
        <v>68</v>
      </c>
      <c r="D669" s="40">
        <v>5</v>
      </c>
      <c r="E669" s="34" t="s">
        <v>1186</v>
      </c>
    </row>
    <row r="670" spans="1:5" ht="15.75" hidden="1" thickBot="1" x14ac:dyDescent="0.3">
      <c r="A670" s="34" t="s">
        <v>3678</v>
      </c>
      <c r="B670" s="40">
        <v>540</v>
      </c>
      <c r="C670" s="34" t="s">
        <v>68</v>
      </c>
      <c r="D670" s="40">
        <v>735</v>
      </c>
      <c r="E670" s="34" t="s">
        <v>1187</v>
      </c>
    </row>
    <row r="671" spans="1:5" ht="15.75" hidden="1" thickBot="1" x14ac:dyDescent="0.3">
      <c r="A671" s="34" t="s">
        <v>3678</v>
      </c>
      <c r="B671" s="40">
        <v>830</v>
      </c>
      <c r="C671" s="34" t="s">
        <v>69</v>
      </c>
      <c r="D671" s="40">
        <v>7</v>
      </c>
      <c r="E671" s="34" t="s">
        <v>1404</v>
      </c>
    </row>
    <row r="672" spans="1:5" ht="15.75" hidden="1" thickBot="1" x14ac:dyDescent="0.3">
      <c r="A672" s="34" t="s">
        <v>3678</v>
      </c>
      <c r="B672" s="40">
        <v>830</v>
      </c>
      <c r="C672" s="34" t="s">
        <v>69</v>
      </c>
      <c r="D672" s="40">
        <v>8</v>
      </c>
      <c r="E672" s="34" t="s">
        <v>1405</v>
      </c>
    </row>
    <row r="673" spans="1:5" ht="15.75" hidden="1" thickBot="1" x14ac:dyDescent="0.3">
      <c r="A673" s="34" t="s">
        <v>3678</v>
      </c>
      <c r="B673" s="40">
        <v>830</v>
      </c>
      <c r="C673" s="34" t="s">
        <v>69</v>
      </c>
      <c r="D673" s="40">
        <v>11</v>
      </c>
      <c r="E673" s="34" t="s">
        <v>1407</v>
      </c>
    </row>
    <row r="674" spans="1:5" ht="15.75" hidden="1" thickBot="1" x14ac:dyDescent="0.3">
      <c r="A674" s="34" t="s">
        <v>3678</v>
      </c>
      <c r="B674" s="40">
        <v>830</v>
      </c>
      <c r="C674" s="34" t="s">
        <v>69</v>
      </c>
      <c r="D674" s="40">
        <v>10</v>
      </c>
      <c r="E674" s="34" t="s">
        <v>1406</v>
      </c>
    </row>
    <row r="675" spans="1:5" ht="15.75" hidden="1" thickBot="1" x14ac:dyDescent="0.3">
      <c r="A675" s="34" t="s">
        <v>3678</v>
      </c>
      <c r="B675" s="40">
        <v>830</v>
      </c>
      <c r="C675" s="34" t="s">
        <v>69</v>
      </c>
      <c r="D675" s="40">
        <v>103</v>
      </c>
      <c r="E675" s="34" t="s">
        <v>1409</v>
      </c>
    </row>
    <row r="676" spans="1:5" ht="15.75" hidden="1" thickBot="1" x14ac:dyDescent="0.3">
      <c r="A676" s="34" t="s">
        <v>3678</v>
      </c>
      <c r="B676" s="40">
        <v>830</v>
      </c>
      <c r="C676" s="34" t="s">
        <v>69</v>
      </c>
      <c r="D676" s="40">
        <v>102</v>
      </c>
      <c r="E676" s="34" t="s">
        <v>1408</v>
      </c>
    </row>
    <row r="677" spans="1:5" ht="15.75" hidden="1" thickBot="1" x14ac:dyDescent="0.3">
      <c r="A677" s="34" t="s">
        <v>3678</v>
      </c>
      <c r="B677" s="40">
        <v>830</v>
      </c>
      <c r="C677" s="34" t="s">
        <v>69</v>
      </c>
      <c r="D677" s="40">
        <v>183</v>
      </c>
      <c r="E677" s="34" t="s">
        <v>1411</v>
      </c>
    </row>
    <row r="678" spans="1:5" ht="15.75" hidden="1" thickBot="1" x14ac:dyDescent="0.3">
      <c r="A678" s="34" t="s">
        <v>3678</v>
      </c>
      <c r="B678" s="40">
        <v>830</v>
      </c>
      <c r="C678" s="34" t="s">
        <v>69</v>
      </c>
      <c r="D678" s="40">
        <v>180</v>
      </c>
      <c r="E678" s="34" t="s">
        <v>1410</v>
      </c>
    </row>
    <row r="679" spans="1:5" ht="15.75" hidden="1" thickBot="1" x14ac:dyDescent="0.3">
      <c r="A679" s="34" t="s">
        <v>3678</v>
      </c>
      <c r="B679" s="40">
        <v>830</v>
      </c>
      <c r="C679" s="34" t="s">
        <v>69</v>
      </c>
      <c r="D679" s="40">
        <v>441</v>
      </c>
      <c r="E679" s="34" t="s">
        <v>1412</v>
      </c>
    </row>
    <row r="680" spans="1:5" ht="15.75" hidden="1" thickBot="1" x14ac:dyDescent="0.3">
      <c r="A680" s="34" t="s">
        <v>3678</v>
      </c>
      <c r="B680" s="40">
        <v>830</v>
      </c>
      <c r="C680" s="34" t="s">
        <v>69</v>
      </c>
      <c r="D680" s="40">
        <v>507</v>
      </c>
      <c r="E680" s="34" t="s">
        <v>1413</v>
      </c>
    </row>
    <row r="681" spans="1:5" ht="15.75" hidden="1" thickBot="1" x14ac:dyDescent="0.3">
      <c r="A681" s="34" t="s">
        <v>3678</v>
      </c>
      <c r="B681" s="40">
        <v>830</v>
      </c>
      <c r="C681" s="34" t="s">
        <v>69</v>
      </c>
      <c r="D681" s="40">
        <v>636</v>
      </c>
      <c r="E681" s="34" t="s">
        <v>1416</v>
      </c>
    </row>
    <row r="682" spans="1:5" ht="15.75" hidden="1" thickBot="1" x14ac:dyDescent="0.3">
      <c r="A682" s="34" t="s">
        <v>3678</v>
      </c>
      <c r="B682" s="40">
        <v>830</v>
      </c>
      <c r="C682" s="34" t="s">
        <v>69</v>
      </c>
      <c r="D682" s="40">
        <v>508</v>
      </c>
      <c r="E682" s="34" t="s">
        <v>1414</v>
      </c>
    </row>
    <row r="683" spans="1:5" ht="15.75" hidden="1" thickBot="1" x14ac:dyDescent="0.3">
      <c r="A683" s="34" t="s">
        <v>3678</v>
      </c>
      <c r="B683" s="40">
        <v>830</v>
      </c>
      <c r="C683" s="34" t="s">
        <v>69</v>
      </c>
      <c r="D683" s="40">
        <v>555</v>
      </c>
      <c r="E683" s="34" t="s">
        <v>1415</v>
      </c>
    </row>
    <row r="684" spans="1:5" ht="15.75" hidden="1" thickBot="1" x14ac:dyDescent="0.3">
      <c r="A684" s="34" t="s">
        <v>3678</v>
      </c>
      <c r="B684" s="40">
        <v>830</v>
      </c>
      <c r="C684" s="34" t="s">
        <v>69</v>
      </c>
      <c r="D684" s="40">
        <v>637</v>
      </c>
      <c r="E684" s="34" t="s">
        <v>1417</v>
      </c>
    </row>
    <row r="685" spans="1:5" ht="15.75" hidden="1" thickBot="1" x14ac:dyDescent="0.3">
      <c r="A685" s="34" t="s">
        <v>3678</v>
      </c>
      <c r="B685" s="40">
        <v>830</v>
      </c>
      <c r="C685" s="34" t="s">
        <v>69</v>
      </c>
      <c r="D685" s="40">
        <v>638</v>
      </c>
      <c r="E685" s="34" t="s">
        <v>1418</v>
      </c>
    </row>
    <row r="686" spans="1:5" ht="15.75" hidden="1" thickBot="1" x14ac:dyDescent="0.3">
      <c r="A686" s="34" t="s">
        <v>3678</v>
      </c>
      <c r="B686" s="40">
        <v>830</v>
      </c>
      <c r="C686" s="34" t="s">
        <v>69</v>
      </c>
      <c r="D686" s="40">
        <v>750</v>
      </c>
      <c r="E686" s="34" t="s">
        <v>1419</v>
      </c>
    </row>
    <row r="687" spans="1:5" ht="15.75" hidden="1" thickBot="1" x14ac:dyDescent="0.3">
      <c r="A687" s="34" t="s">
        <v>3678</v>
      </c>
      <c r="B687" s="40">
        <v>830</v>
      </c>
      <c r="C687" s="34" t="s">
        <v>69</v>
      </c>
      <c r="D687" s="40">
        <v>868</v>
      </c>
      <c r="E687" s="34" t="s">
        <v>1420</v>
      </c>
    </row>
    <row r="688" spans="1:5" ht="15.75" hidden="1" thickBot="1" x14ac:dyDescent="0.3">
      <c r="A688" s="34" t="s">
        <v>3678</v>
      </c>
      <c r="B688" s="40">
        <v>380</v>
      </c>
      <c r="C688" s="34" t="s">
        <v>70</v>
      </c>
      <c r="D688" s="40">
        <v>45</v>
      </c>
      <c r="E688" s="34" t="s">
        <v>829</v>
      </c>
    </row>
    <row r="689" spans="1:5" ht="15.75" hidden="1" thickBot="1" x14ac:dyDescent="0.3">
      <c r="A689" s="34" t="s">
        <v>3678</v>
      </c>
      <c r="B689" s="40">
        <v>380</v>
      </c>
      <c r="C689" s="34" t="s">
        <v>70</v>
      </c>
      <c r="D689" s="40">
        <v>46</v>
      </c>
      <c r="E689" s="34" t="s">
        <v>830</v>
      </c>
    </row>
    <row r="690" spans="1:5" ht="15.75" hidden="1" thickBot="1" x14ac:dyDescent="0.3">
      <c r="A690" s="34" t="s">
        <v>3678</v>
      </c>
      <c r="B690" s="40">
        <v>380</v>
      </c>
      <c r="C690" s="34" t="s">
        <v>70</v>
      </c>
      <c r="D690" s="40">
        <v>635</v>
      </c>
      <c r="E690" s="34" t="s">
        <v>843</v>
      </c>
    </row>
    <row r="691" spans="1:5" ht="15.75" hidden="1" thickBot="1" x14ac:dyDescent="0.3">
      <c r="A691" s="34" t="s">
        <v>3678</v>
      </c>
      <c r="B691" s="40">
        <v>380</v>
      </c>
      <c r="C691" s="34" t="s">
        <v>70</v>
      </c>
      <c r="D691" s="40">
        <v>133</v>
      </c>
      <c r="E691" s="34" t="s">
        <v>831</v>
      </c>
    </row>
    <row r="692" spans="1:5" ht="15.75" hidden="1" thickBot="1" x14ac:dyDescent="0.3">
      <c r="A692" s="34" t="s">
        <v>3678</v>
      </c>
      <c r="B692" s="40">
        <v>380</v>
      </c>
      <c r="C692" s="34" t="s">
        <v>70</v>
      </c>
      <c r="D692" s="40">
        <v>190</v>
      </c>
      <c r="E692" s="34" t="s">
        <v>837</v>
      </c>
    </row>
    <row r="693" spans="1:5" ht="15.75" hidden="1" thickBot="1" x14ac:dyDescent="0.3">
      <c r="A693" s="34" t="s">
        <v>3678</v>
      </c>
      <c r="B693" s="40">
        <v>380</v>
      </c>
      <c r="C693" s="34" t="s">
        <v>70</v>
      </c>
      <c r="D693" s="40">
        <v>181</v>
      </c>
      <c r="E693" s="34" t="s">
        <v>836</v>
      </c>
    </row>
    <row r="694" spans="1:5" ht="15.75" hidden="1" thickBot="1" x14ac:dyDescent="0.3">
      <c r="A694" s="34" t="s">
        <v>3678</v>
      </c>
      <c r="B694" s="40">
        <v>380</v>
      </c>
      <c r="C694" s="34" t="s">
        <v>70</v>
      </c>
      <c r="D694" s="40">
        <v>177</v>
      </c>
      <c r="E694" s="34" t="s">
        <v>832</v>
      </c>
    </row>
    <row r="695" spans="1:5" ht="15.75" hidden="1" thickBot="1" x14ac:dyDescent="0.3">
      <c r="A695" s="34" t="s">
        <v>3678</v>
      </c>
      <c r="B695" s="40">
        <v>380</v>
      </c>
      <c r="C695" s="34" t="s">
        <v>70</v>
      </c>
      <c r="D695" s="40">
        <v>178</v>
      </c>
      <c r="E695" s="34" t="s">
        <v>833</v>
      </c>
    </row>
    <row r="696" spans="1:5" ht="15.75" hidden="1" thickBot="1" x14ac:dyDescent="0.3">
      <c r="A696" s="34" t="s">
        <v>3678</v>
      </c>
      <c r="B696" s="40">
        <v>380</v>
      </c>
      <c r="C696" s="34" t="s">
        <v>70</v>
      </c>
      <c r="D696" s="40">
        <v>179</v>
      </c>
      <c r="E696" s="34" t="s">
        <v>834</v>
      </c>
    </row>
    <row r="697" spans="1:5" ht="15.75" hidden="1" thickBot="1" x14ac:dyDescent="0.3">
      <c r="A697" s="34" t="s">
        <v>3678</v>
      </c>
      <c r="B697" s="40">
        <v>380</v>
      </c>
      <c r="C697" s="34" t="s">
        <v>70</v>
      </c>
      <c r="D697" s="40">
        <v>180</v>
      </c>
      <c r="E697" s="34" t="s">
        <v>835</v>
      </c>
    </row>
    <row r="698" spans="1:5" ht="15.75" hidden="1" thickBot="1" x14ac:dyDescent="0.3">
      <c r="A698" s="34" t="s">
        <v>3678</v>
      </c>
      <c r="B698" s="40">
        <v>380</v>
      </c>
      <c r="C698" s="34" t="s">
        <v>70</v>
      </c>
      <c r="D698" s="40">
        <v>221</v>
      </c>
      <c r="E698" s="34" t="s">
        <v>838</v>
      </c>
    </row>
    <row r="699" spans="1:5" ht="15.75" hidden="1" thickBot="1" x14ac:dyDescent="0.3">
      <c r="A699" s="34" t="s">
        <v>3678</v>
      </c>
      <c r="B699" s="40">
        <v>380</v>
      </c>
      <c r="C699" s="34" t="s">
        <v>70</v>
      </c>
      <c r="D699" s="40">
        <v>456</v>
      </c>
      <c r="E699" s="34" t="s">
        <v>839</v>
      </c>
    </row>
    <row r="700" spans="1:5" ht="15.75" hidden="1" thickBot="1" x14ac:dyDescent="0.3">
      <c r="A700" s="34" t="s">
        <v>3678</v>
      </c>
      <c r="B700" s="40">
        <v>380</v>
      </c>
      <c r="C700" s="34" t="s">
        <v>70</v>
      </c>
      <c r="D700" s="40">
        <v>633</v>
      </c>
      <c r="E700" s="34" t="s">
        <v>841</v>
      </c>
    </row>
    <row r="701" spans="1:5" ht="15.75" hidden="1" thickBot="1" x14ac:dyDescent="0.3">
      <c r="A701" s="34" t="s">
        <v>3678</v>
      </c>
      <c r="B701" s="40">
        <v>380</v>
      </c>
      <c r="C701" s="34" t="s">
        <v>70</v>
      </c>
      <c r="D701" s="40">
        <v>634</v>
      </c>
      <c r="E701" s="34" t="s">
        <v>842</v>
      </c>
    </row>
    <row r="702" spans="1:5" ht="15.75" hidden="1" thickBot="1" x14ac:dyDescent="0.3">
      <c r="A702" s="34" t="s">
        <v>3678</v>
      </c>
      <c r="B702" s="40">
        <v>380</v>
      </c>
      <c r="C702" s="34" t="s">
        <v>70</v>
      </c>
      <c r="D702" s="40">
        <v>632</v>
      </c>
      <c r="E702" s="34" t="s">
        <v>840</v>
      </c>
    </row>
    <row r="703" spans="1:5" ht="15.75" hidden="1" thickBot="1" x14ac:dyDescent="0.3">
      <c r="A703" s="34" t="s">
        <v>3678</v>
      </c>
      <c r="B703" s="40">
        <v>380</v>
      </c>
      <c r="C703" s="34" t="s">
        <v>70</v>
      </c>
      <c r="D703" s="40">
        <v>867</v>
      </c>
      <c r="E703" s="34" t="s">
        <v>844</v>
      </c>
    </row>
    <row r="704" spans="1:5" ht="15.75" hidden="1" thickBot="1" x14ac:dyDescent="0.3">
      <c r="A704" s="34" t="s">
        <v>3678</v>
      </c>
      <c r="B704" s="40">
        <v>270</v>
      </c>
      <c r="C704" s="34" t="s">
        <v>71</v>
      </c>
      <c r="D704" s="40">
        <v>1</v>
      </c>
      <c r="E704" s="34" t="s">
        <v>712</v>
      </c>
    </row>
    <row r="705" spans="1:5" ht="15.75" hidden="1" thickBot="1" x14ac:dyDescent="0.3">
      <c r="A705" s="34" t="s">
        <v>3678</v>
      </c>
      <c r="B705" s="40">
        <v>270</v>
      </c>
      <c r="C705" s="34" t="s">
        <v>71</v>
      </c>
      <c r="D705" s="40">
        <v>89</v>
      </c>
      <c r="E705" s="34" t="s">
        <v>713</v>
      </c>
    </row>
    <row r="706" spans="1:5" ht="15.75" hidden="1" thickBot="1" x14ac:dyDescent="0.3">
      <c r="A706" s="34" t="s">
        <v>3678</v>
      </c>
      <c r="B706" s="40">
        <v>270</v>
      </c>
      <c r="C706" s="34" t="s">
        <v>71</v>
      </c>
      <c r="D706" s="40">
        <v>177</v>
      </c>
      <c r="E706" s="34" t="s">
        <v>714</v>
      </c>
    </row>
    <row r="707" spans="1:5" ht="15.75" hidden="1" thickBot="1" x14ac:dyDescent="0.3">
      <c r="A707" s="34" t="s">
        <v>3678</v>
      </c>
      <c r="B707" s="40">
        <v>270</v>
      </c>
      <c r="C707" s="34" t="s">
        <v>71</v>
      </c>
      <c r="D707" s="40">
        <v>456</v>
      </c>
      <c r="E707" s="34" t="s">
        <v>715</v>
      </c>
    </row>
    <row r="708" spans="1:5" ht="15.75" hidden="1" thickBot="1" x14ac:dyDescent="0.3">
      <c r="A708" s="34" t="s">
        <v>3678</v>
      </c>
      <c r="B708" s="40">
        <v>270</v>
      </c>
      <c r="C708" s="34" t="s">
        <v>71</v>
      </c>
      <c r="D708" s="40">
        <v>500</v>
      </c>
      <c r="E708" s="34" t="s">
        <v>716</v>
      </c>
    </row>
    <row r="709" spans="1:5" ht="15.75" hidden="1" thickBot="1" x14ac:dyDescent="0.3">
      <c r="A709" s="34" t="s">
        <v>3678</v>
      </c>
      <c r="B709" s="40">
        <v>270</v>
      </c>
      <c r="C709" s="34" t="s">
        <v>71</v>
      </c>
      <c r="D709" s="40">
        <v>632</v>
      </c>
      <c r="E709" s="34" t="s">
        <v>717</v>
      </c>
    </row>
    <row r="710" spans="1:5" ht="15.75" hidden="1" thickBot="1" x14ac:dyDescent="0.3">
      <c r="A710" s="34" t="s">
        <v>3678</v>
      </c>
      <c r="B710" s="40">
        <v>270</v>
      </c>
      <c r="C710" s="34" t="s">
        <v>71</v>
      </c>
      <c r="D710" s="40">
        <v>779</v>
      </c>
      <c r="E710" s="34" t="s">
        <v>718</v>
      </c>
    </row>
    <row r="711" spans="1:5" ht="15.75" hidden="1" thickBot="1" x14ac:dyDescent="0.3">
      <c r="A711" s="34" t="s">
        <v>3678</v>
      </c>
      <c r="B711" s="40">
        <v>140</v>
      </c>
      <c r="C711" s="34" t="s">
        <v>72</v>
      </c>
      <c r="D711" s="40">
        <v>50</v>
      </c>
      <c r="E711" s="34" t="s">
        <v>613</v>
      </c>
    </row>
    <row r="712" spans="1:5" ht="15.75" hidden="1" thickBot="1" x14ac:dyDescent="0.3">
      <c r="A712" s="34" t="s">
        <v>3678</v>
      </c>
      <c r="B712" s="40">
        <v>140</v>
      </c>
      <c r="C712" s="34" t="s">
        <v>72</v>
      </c>
      <c r="D712" s="40">
        <v>47</v>
      </c>
      <c r="E712" s="34" t="s">
        <v>611</v>
      </c>
    </row>
    <row r="713" spans="1:5" ht="15.75" hidden="1" thickBot="1" x14ac:dyDescent="0.3">
      <c r="A713" s="34" t="s">
        <v>3678</v>
      </c>
      <c r="B713" s="40">
        <v>140</v>
      </c>
      <c r="C713" s="34" t="s">
        <v>72</v>
      </c>
      <c r="D713" s="40">
        <v>48</v>
      </c>
      <c r="E713" s="34" t="s">
        <v>612</v>
      </c>
    </row>
    <row r="714" spans="1:5" ht="15.75" hidden="1" thickBot="1" x14ac:dyDescent="0.3">
      <c r="A714" s="34" t="s">
        <v>3678</v>
      </c>
      <c r="B714" s="40">
        <v>140</v>
      </c>
      <c r="C714" s="34" t="s">
        <v>72</v>
      </c>
      <c r="D714" s="40">
        <v>45</v>
      </c>
      <c r="E714" s="34" t="s">
        <v>609</v>
      </c>
    </row>
    <row r="715" spans="1:5" ht="15.75" hidden="1" thickBot="1" x14ac:dyDescent="0.3">
      <c r="A715" s="34" t="s">
        <v>3678</v>
      </c>
      <c r="B715" s="40">
        <v>140</v>
      </c>
      <c r="C715" s="34" t="s">
        <v>72</v>
      </c>
      <c r="D715" s="40">
        <v>46</v>
      </c>
      <c r="E715" s="34" t="s">
        <v>610</v>
      </c>
    </row>
    <row r="716" spans="1:5" ht="15.75" hidden="1" thickBot="1" x14ac:dyDescent="0.3">
      <c r="A716" s="34" t="s">
        <v>3678</v>
      </c>
      <c r="B716" s="40">
        <v>140</v>
      </c>
      <c r="C716" s="34" t="s">
        <v>72</v>
      </c>
      <c r="D716" s="40">
        <v>177</v>
      </c>
      <c r="E716" s="34" t="s">
        <v>614</v>
      </c>
    </row>
    <row r="717" spans="1:5" ht="15.75" hidden="1" thickBot="1" x14ac:dyDescent="0.3">
      <c r="A717" s="34" t="s">
        <v>3678</v>
      </c>
      <c r="B717" s="40">
        <v>140</v>
      </c>
      <c r="C717" s="34" t="s">
        <v>72</v>
      </c>
      <c r="D717" s="40">
        <v>456</v>
      </c>
      <c r="E717" s="34" t="s">
        <v>615</v>
      </c>
    </row>
    <row r="718" spans="1:5" ht="15.75" hidden="1" thickBot="1" x14ac:dyDescent="0.3">
      <c r="A718" s="34" t="s">
        <v>3678</v>
      </c>
      <c r="B718" s="40">
        <v>140</v>
      </c>
      <c r="C718" s="34" t="s">
        <v>72</v>
      </c>
      <c r="D718" s="40">
        <v>632</v>
      </c>
      <c r="E718" s="34" t="s">
        <v>616</v>
      </c>
    </row>
    <row r="719" spans="1:5" ht="15.75" hidden="1" thickBot="1" x14ac:dyDescent="0.3">
      <c r="A719" s="34" t="s">
        <v>3678</v>
      </c>
      <c r="B719" s="40">
        <v>295</v>
      </c>
      <c r="C719" s="34" t="s">
        <v>73</v>
      </c>
      <c r="D719" s="40">
        <v>2</v>
      </c>
      <c r="E719" s="34" t="s">
        <v>737</v>
      </c>
    </row>
    <row r="720" spans="1:5" ht="15.75" hidden="1" thickBot="1" x14ac:dyDescent="0.3">
      <c r="A720" s="34" t="s">
        <v>3678</v>
      </c>
      <c r="B720" s="40">
        <v>295</v>
      </c>
      <c r="C720" s="34" t="s">
        <v>73</v>
      </c>
      <c r="D720" s="40">
        <v>89</v>
      </c>
      <c r="E720" s="34" t="s">
        <v>738</v>
      </c>
    </row>
    <row r="721" spans="1:5" ht="15.75" hidden="1" thickBot="1" x14ac:dyDescent="0.3">
      <c r="A721" s="34" t="s">
        <v>3678</v>
      </c>
      <c r="B721" s="40">
        <v>295</v>
      </c>
      <c r="C721" s="34" t="s">
        <v>73</v>
      </c>
      <c r="D721" s="40">
        <v>95</v>
      </c>
      <c r="E721" s="34" t="s">
        <v>739</v>
      </c>
    </row>
    <row r="722" spans="1:5" ht="15.75" hidden="1" thickBot="1" x14ac:dyDescent="0.3">
      <c r="A722" s="34" t="s">
        <v>3678</v>
      </c>
      <c r="B722" s="40">
        <v>295</v>
      </c>
      <c r="C722" s="34" t="s">
        <v>73</v>
      </c>
      <c r="D722" s="40">
        <v>105</v>
      </c>
      <c r="E722" s="34" t="s">
        <v>740</v>
      </c>
    </row>
    <row r="723" spans="1:5" ht="15.75" hidden="1" thickBot="1" x14ac:dyDescent="0.3">
      <c r="A723" s="34" t="s">
        <v>3678</v>
      </c>
      <c r="B723" s="40">
        <v>295</v>
      </c>
      <c r="C723" s="34" t="s">
        <v>73</v>
      </c>
      <c r="D723" s="40">
        <v>595</v>
      </c>
      <c r="E723" s="34" t="s">
        <v>744</v>
      </c>
    </row>
    <row r="724" spans="1:5" ht="15.75" hidden="1" thickBot="1" x14ac:dyDescent="0.3">
      <c r="A724" s="34" t="s">
        <v>3678</v>
      </c>
      <c r="B724" s="40">
        <v>295</v>
      </c>
      <c r="C724" s="34" t="s">
        <v>73</v>
      </c>
      <c r="D724" s="40">
        <v>510</v>
      </c>
      <c r="E724" s="34" t="s">
        <v>742</v>
      </c>
    </row>
    <row r="725" spans="1:5" ht="15.75" hidden="1" thickBot="1" x14ac:dyDescent="0.3">
      <c r="A725" s="34" t="s">
        <v>3678</v>
      </c>
      <c r="B725" s="40">
        <v>295</v>
      </c>
      <c r="C725" s="34" t="s">
        <v>73</v>
      </c>
      <c r="D725" s="40">
        <v>500</v>
      </c>
      <c r="E725" s="34" t="s">
        <v>741</v>
      </c>
    </row>
    <row r="726" spans="1:5" ht="15.75" hidden="1" thickBot="1" x14ac:dyDescent="0.3">
      <c r="A726" s="34" t="s">
        <v>3678</v>
      </c>
      <c r="B726" s="40">
        <v>295</v>
      </c>
      <c r="C726" s="34" t="s">
        <v>73</v>
      </c>
      <c r="D726" s="40">
        <v>589</v>
      </c>
      <c r="E726" s="34" t="s">
        <v>743</v>
      </c>
    </row>
    <row r="727" spans="1:5" ht="15.75" hidden="1" thickBot="1" x14ac:dyDescent="0.3">
      <c r="A727" s="34" t="s">
        <v>3678</v>
      </c>
      <c r="B727" s="40">
        <v>295</v>
      </c>
      <c r="C727" s="34" t="s">
        <v>73</v>
      </c>
      <c r="D727" s="40">
        <v>633</v>
      </c>
      <c r="E727" s="34" t="s">
        <v>746</v>
      </c>
    </row>
    <row r="728" spans="1:5" ht="15.75" hidden="1" thickBot="1" x14ac:dyDescent="0.3">
      <c r="A728" s="34" t="s">
        <v>3678</v>
      </c>
      <c r="B728" s="40">
        <v>295</v>
      </c>
      <c r="C728" s="34" t="s">
        <v>73</v>
      </c>
      <c r="D728" s="40">
        <v>632</v>
      </c>
      <c r="E728" s="34" t="s">
        <v>745</v>
      </c>
    </row>
    <row r="729" spans="1:5" ht="15.75" hidden="1" thickBot="1" x14ac:dyDescent="0.3">
      <c r="A729" s="34" t="s">
        <v>3678</v>
      </c>
      <c r="B729" s="40">
        <v>295</v>
      </c>
      <c r="C729" s="34" t="s">
        <v>73</v>
      </c>
      <c r="D729" s="40">
        <v>735</v>
      </c>
      <c r="E729" s="34" t="s">
        <v>747</v>
      </c>
    </row>
    <row r="730" spans="1:5" ht="15.75" hidden="1" thickBot="1" x14ac:dyDescent="0.3">
      <c r="A730" s="34" t="s">
        <v>3678</v>
      </c>
      <c r="B730" s="40">
        <v>295</v>
      </c>
      <c r="C730" s="34" t="s">
        <v>73</v>
      </c>
      <c r="D730" s="40">
        <v>779</v>
      </c>
      <c r="E730" s="34" t="s">
        <v>748</v>
      </c>
    </row>
    <row r="731" spans="1:5" ht="15.75" hidden="1" thickBot="1" x14ac:dyDescent="0.3">
      <c r="A731" s="34" t="s">
        <v>3678</v>
      </c>
      <c r="B731" s="40">
        <v>295</v>
      </c>
      <c r="C731" s="34" t="s">
        <v>73</v>
      </c>
      <c r="D731" s="40">
        <v>868</v>
      </c>
      <c r="E731" s="34" t="s">
        <v>750</v>
      </c>
    </row>
    <row r="732" spans="1:5" ht="15.75" hidden="1" thickBot="1" x14ac:dyDescent="0.3">
      <c r="A732" s="34" t="s">
        <v>3678</v>
      </c>
      <c r="B732" s="40">
        <v>295</v>
      </c>
      <c r="C732" s="34" t="s">
        <v>73</v>
      </c>
      <c r="D732" s="40">
        <v>867</v>
      </c>
      <c r="E732" s="34" t="s">
        <v>749</v>
      </c>
    </row>
    <row r="733" spans="1:5" ht="15.75" hidden="1" thickBot="1" x14ac:dyDescent="0.3">
      <c r="A733" s="34" t="s">
        <v>3678</v>
      </c>
      <c r="B733" s="40">
        <v>350</v>
      </c>
      <c r="C733" s="34" t="s">
        <v>74</v>
      </c>
      <c r="D733" s="40">
        <v>1</v>
      </c>
      <c r="E733" s="34" t="s">
        <v>773</v>
      </c>
    </row>
    <row r="734" spans="1:5" ht="15.75" hidden="1" thickBot="1" x14ac:dyDescent="0.3">
      <c r="A734" s="34" t="s">
        <v>3678</v>
      </c>
      <c r="B734" s="40">
        <v>350</v>
      </c>
      <c r="C734" s="34" t="s">
        <v>74</v>
      </c>
      <c r="D734" s="40">
        <v>2</v>
      </c>
      <c r="E734" s="34" t="s">
        <v>774</v>
      </c>
    </row>
    <row r="735" spans="1:5" ht="15.75" hidden="1" thickBot="1" x14ac:dyDescent="0.3">
      <c r="A735" s="34" t="s">
        <v>3678</v>
      </c>
      <c r="B735" s="40">
        <v>350</v>
      </c>
      <c r="C735" s="34" t="s">
        <v>74</v>
      </c>
      <c r="D735" s="40">
        <v>45</v>
      </c>
      <c r="E735" s="34" t="s">
        <v>775</v>
      </c>
    </row>
    <row r="736" spans="1:5" ht="15.75" hidden="1" thickBot="1" x14ac:dyDescent="0.3">
      <c r="A736" s="34" t="s">
        <v>3678</v>
      </c>
      <c r="B736" s="40">
        <v>350</v>
      </c>
      <c r="C736" s="34" t="s">
        <v>74</v>
      </c>
      <c r="D736" s="40">
        <v>89</v>
      </c>
      <c r="E736" s="34" t="s">
        <v>776</v>
      </c>
    </row>
    <row r="737" spans="1:5" ht="15.75" hidden="1" thickBot="1" x14ac:dyDescent="0.3">
      <c r="A737" s="34" t="s">
        <v>3678</v>
      </c>
      <c r="B737" s="40">
        <v>350</v>
      </c>
      <c r="C737" s="34" t="s">
        <v>74</v>
      </c>
      <c r="D737" s="40">
        <v>92</v>
      </c>
      <c r="E737" s="34" t="s">
        <v>779</v>
      </c>
    </row>
    <row r="738" spans="1:5" ht="15.75" hidden="1" thickBot="1" x14ac:dyDescent="0.3">
      <c r="A738" s="34" t="s">
        <v>3678</v>
      </c>
      <c r="B738" s="40">
        <v>350</v>
      </c>
      <c r="C738" s="34" t="s">
        <v>74</v>
      </c>
      <c r="D738" s="40">
        <v>90</v>
      </c>
      <c r="E738" s="34" t="s">
        <v>777</v>
      </c>
    </row>
    <row r="739" spans="1:5" ht="15.75" hidden="1" thickBot="1" x14ac:dyDescent="0.3">
      <c r="A739" s="34" t="s">
        <v>3678</v>
      </c>
      <c r="B739" s="40">
        <v>350</v>
      </c>
      <c r="C739" s="34" t="s">
        <v>74</v>
      </c>
      <c r="D739" s="40">
        <v>91</v>
      </c>
      <c r="E739" s="34" t="s">
        <v>778</v>
      </c>
    </row>
    <row r="740" spans="1:5" ht="15.75" hidden="1" thickBot="1" x14ac:dyDescent="0.3">
      <c r="A740" s="34" t="s">
        <v>3678</v>
      </c>
      <c r="B740" s="40">
        <v>350</v>
      </c>
      <c r="C740" s="34" t="s">
        <v>74</v>
      </c>
      <c r="D740" s="40">
        <v>133</v>
      </c>
      <c r="E740" s="34" t="s">
        <v>780</v>
      </c>
    </row>
    <row r="741" spans="1:5" ht="15.75" hidden="1" thickBot="1" x14ac:dyDescent="0.3">
      <c r="A741" s="34" t="s">
        <v>3678</v>
      </c>
      <c r="B741" s="40">
        <v>350</v>
      </c>
      <c r="C741" s="34" t="s">
        <v>74</v>
      </c>
      <c r="D741" s="40">
        <v>177</v>
      </c>
      <c r="E741" s="34" t="s">
        <v>782</v>
      </c>
    </row>
    <row r="742" spans="1:5" ht="15.75" hidden="1" thickBot="1" x14ac:dyDescent="0.3">
      <c r="A742" s="34" t="s">
        <v>3678</v>
      </c>
      <c r="B742" s="40">
        <v>350</v>
      </c>
      <c r="C742" s="34" t="s">
        <v>74</v>
      </c>
      <c r="D742" s="40">
        <v>178</v>
      </c>
      <c r="E742" s="34" t="s">
        <v>783</v>
      </c>
    </row>
    <row r="743" spans="1:5" ht="15.75" hidden="1" thickBot="1" x14ac:dyDescent="0.3">
      <c r="A743" s="34" t="s">
        <v>3678</v>
      </c>
      <c r="B743" s="40">
        <v>350</v>
      </c>
      <c r="C743" s="34" t="s">
        <v>74</v>
      </c>
      <c r="D743" s="40">
        <v>585</v>
      </c>
      <c r="E743" s="34" t="s">
        <v>794</v>
      </c>
    </row>
    <row r="744" spans="1:5" ht="15.75" hidden="1" thickBot="1" x14ac:dyDescent="0.3">
      <c r="A744" s="34" t="s">
        <v>3678</v>
      </c>
      <c r="B744" s="40">
        <v>350</v>
      </c>
      <c r="C744" s="34" t="s">
        <v>74</v>
      </c>
      <c r="D744" s="40">
        <v>180</v>
      </c>
      <c r="E744" s="34" t="s">
        <v>785</v>
      </c>
    </row>
    <row r="745" spans="1:5" ht="15.75" hidden="1" thickBot="1" x14ac:dyDescent="0.3">
      <c r="A745" s="34" t="s">
        <v>3678</v>
      </c>
      <c r="B745" s="40">
        <v>350</v>
      </c>
      <c r="C745" s="34" t="s">
        <v>74</v>
      </c>
      <c r="D745" s="40">
        <v>182</v>
      </c>
      <c r="E745" s="34" t="s">
        <v>787</v>
      </c>
    </row>
    <row r="746" spans="1:5" ht="15.75" hidden="1" thickBot="1" x14ac:dyDescent="0.3">
      <c r="A746" s="34" t="s">
        <v>3678</v>
      </c>
      <c r="B746" s="40">
        <v>350</v>
      </c>
      <c r="C746" s="34" t="s">
        <v>74</v>
      </c>
      <c r="D746" s="40">
        <v>300</v>
      </c>
      <c r="E746" s="34" t="s">
        <v>789</v>
      </c>
    </row>
    <row r="747" spans="1:5" ht="15.75" hidden="1" thickBot="1" x14ac:dyDescent="0.3">
      <c r="A747" s="34" t="s">
        <v>3678</v>
      </c>
      <c r="B747" s="40">
        <v>350</v>
      </c>
      <c r="C747" s="34" t="s">
        <v>74</v>
      </c>
      <c r="D747" s="40">
        <v>181</v>
      </c>
      <c r="E747" s="34" t="s">
        <v>786</v>
      </c>
    </row>
    <row r="748" spans="1:5" ht="15.75" hidden="1" thickBot="1" x14ac:dyDescent="0.3">
      <c r="A748" s="34" t="s">
        <v>3678</v>
      </c>
      <c r="B748" s="40">
        <v>350</v>
      </c>
      <c r="C748" s="34" t="s">
        <v>74</v>
      </c>
      <c r="D748" s="40">
        <v>179</v>
      </c>
      <c r="E748" s="34" t="s">
        <v>784</v>
      </c>
    </row>
    <row r="749" spans="1:5" ht="15.75" hidden="1" thickBot="1" x14ac:dyDescent="0.3">
      <c r="A749" s="34" t="s">
        <v>3678</v>
      </c>
      <c r="B749" s="40">
        <v>350</v>
      </c>
      <c r="C749" s="34" t="s">
        <v>74</v>
      </c>
      <c r="D749" s="40">
        <v>187</v>
      </c>
      <c r="E749" s="34" t="s">
        <v>788</v>
      </c>
    </row>
    <row r="750" spans="1:5" ht="15.75" hidden="1" thickBot="1" x14ac:dyDescent="0.3">
      <c r="A750" s="34" t="s">
        <v>3678</v>
      </c>
      <c r="B750" s="40">
        <v>350</v>
      </c>
      <c r="C750" s="34" t="s">
        <v>74</v>
      </c>
      <c r="D750" s="40">
        <v>221</v>
      </c>
      <c r="E750" s="34" t="s">
        <v>727</v>
      </c>
    </row>
    <row r="751" spans="1:5" ht="15.75" hidden="1" thickBot="1" x14ac:dyDescent="0.3">
      <c r="A751" s="34" t="s">
        <v>3678</v>
      </c>
      <c r="B751" s="40">
        <v>350</v>
      </c>
      <c r="C751" s="34" t="s">
        <v>74</v>
      </c>
      <c r="D751" s="40">
        <v>501</v>
      </c>
      <c r="E751" s="34" t="s">
        <v>791</v>
      </c>
    </row>
    <row r="752" spans="1:5" ht="15.75" hidden="1" thickBot="1" x14ac:dyDescent="0.3">
      <c r="A752" s="34" t="s">
        <v>3678</v>
      </c>
      <c r="B752" s="40">
        <v>350</v>
      </c>
      <c r="C752" s="34" t="s">
        <v>74</v>
      </c>
      <c r="D752" s="40">
        <v>521</v>
      </c>
      <c r="E752" s="34" t="s">
        <v>793</v>
      </c>
    </row>
    <row r="753" spans="1:5" ht="15.75" hidden="1" thickBot="1" x14ac:dyDescent="0.3">
      <c r="A753" s="34" t="s">
        <v>3678</v>
      </c>
      <c r="B753" s="40">
        <v>350</v>
      </c>
      <c r="C753" s="34" t="s">
        <v>74</v>
      </c>
      <c r="D753" s="40">
        <v>500</v>
      </c>
      <c r="E753" s="34" t="s">
        <v>790</v>
      </c>
    </row>
    <row r="754" spans="1:5" ht="15.75" hidden="1" thickBot="1" x14ac:dyDescent="0.3">
      <c r="A754" s="34" t="s">
        <v>3678</v>
      </c>
      <c r="B754" s="40">
        <v>350</v>
      </c>
      <c r="C754" s="34" t="s">
        <v>74</v>
      </c>
      <c r="D754" s="40">
        <v>502</v>
      </c>
      <c r="E754" s="34" t="s">
        <v>792</v>
      </c>
    </row>
    <row r="755" spans="1:5" ht="15.75" hidden="1" thickBot="1" x14ac:dyDescent="0.3">
      <c r="A755" s="34" t="s">
        <v>3678</v>
      </c>
      <c r="B755" s="40">
        <v>350</v>
      </c>
      <c r="C755" s="34" t="s">
        <v>74</v>
      </c>
      <c r="D755" s="40">
        <v>632</v>
      </c>
      <c r="E755" s="34" t="s">
        <v>795</v>
      </c>
    </row>
    <row r="756" spans="1:5" ht="15.75" hidden="1" thickBot="1" x14ac:dyDescent="0.3">
      <c r="A756" s="34" t="s">
        <v>3678</v>
      </c>
      <c r="B756" s="40">
        <v>350</v>
      </c>
      <c r="C756" s="34" t="s">
        <v>74</v>
      </c>
      <c r="D756" s="40">
        <v>888</v>
      </c>
      <c r="E756" s="34" t="s">
        <v>800</v>
      </c>
    </row>
    <row r="757" spans="1:5" ht="15.75" hidden="1" thickBot="1" x14ac:dyDescent="0.3">
      <c r="A757" s="34" t="s">
        <v>3678</v>
      </c>
      <c r="B757" s="40">
        <v>350</v>
      </c>
      <c r="C757" s="34" t="s">
        <v>74</v>
      </c>
      <c r="D757" s="40">
        <v>702</v>
      </c>
      <c r="E757" s="34" t="s">
        <v>796</v>
      </c>
    </row>
    <row r="758" spans="1:5" ht="15.75" hidden="1" thickBot="1" x14ac:dyDescent="0.3">
      <c r="A758" s="34" t="s">
        <v>3678</v>
      </c>
      <c r="B758" s="40">
        <v>350</v>
      </c>
      <c r="C758" s="34" t="s">
        <v>74</v>
      </c>
      <c r="D758" s="40">
        <v>999</v>
      </c>
      <c r="E758" s="34" t="s">
        <v>801</v>
      </c>
    </row>
    <row r="759" spans="1:5" ht="15.75" hidden="1" thickBot="1" x14ac:dyDescent="0.3">
      <c r="A759" s="34" t="s">
        <v>3678</v>
      </c>
      <c r="B759" s="40">
        <v>350</v>
      </c>
      <c r="C759" s="34" t="s">
        <v>74</v>
      </c>
      <c r="D759" s="40">
        <v>171</v>
      </c>
      <c r="E759" s="34" t="s">
        <v>781</v>
      </c>
    </row>
    <row r="760" spans="1:5" ht="15.75" hidden="1" thickBot="1" x14ac:dyDescent="0.3">
      <c r="A760" s="34" t="s">
        <v>3678</v>
      </c>
      <c r="B760" s="40">
        <v>350</v>
      </c>
      <c r="C760" s="34" t="s">
        <v>74</v>
      </c>
      <c r="D760" s="40">
        <v>735</v>
      </c>
      <c r="E760" s="34" t="s">
        <v>797</v>
      </c>
    </row>
    <row r="761" spans="1:5" ht="15.75" hidden="1" thickBot="1" x14ac:dyDescent="0.3">
      <c r="A761" s="34" t="s">
        <v>3678</v>
      </c>
      <c r="B761" s="40">
        <v>350</v>
      </c>
      <c r="C761" s="34" t="s">
        <v>74</v>
      </c>
      <c r="D761" s="40">
        <v>825</v>
      </c>
      <c r="E761" s="34" t="s">
        <v>798</v>
      </c>
    </row>
    <row r="762" spans="1:5" ht="15.75" hidden="1" thickBot="1" x14ac:dyDescent="0.3">
      <c r="A762" s="34" t="s">
        <v>3678</v>
      </c>
      <c r="B762" s="40">
        <v>350</v>
      </c>
      <c r="C762" s="34" t="s">
        <v>74</v>
      </c>
      <c r="D762" s="40">
        <v>867</v>
      </c>
      <c r="E762" s="34" t="s">
        <v>799</v>
      </c>
    </row>
    <row r="763" spans="1:5" ht="15.75" hidden="1" thickBot="1" x14ac:dyDescent="0.3">
      <c r="A763" s="34" t="s">
        <v>3678</v>
      </c>
      <c r="B763" s="40">
        <v>930</v>
      </c>
      <c r="C763" s="34" t="s">
        <v>75</v>
      </c>
      <c r="D763" s="40">
        <v>4</v>
      </c>
      <c r="E763" s="34" t="s">
        <v>1810</v>
      </c>
    </row>
    <row r="764" spans="1:5" ht="15.75" hidden="1" thickBot="1" x14ac:dyDescent="0.3">
      <c r="A764" s="34" t="s">
        <v>3678</v>
      </c>
      <c r="B764" s="40">
        <v>930</v>
      </c>
      <c r="C764" s="34" t="s">
        <v>75</v>
      </c>
      <c r="D764" s="40">
        <v>3</v>
      </c>
      <c r="E764" s="34" t="s">
        <v>1809</v>
      </c>
    </row>
    <row r="765" spans="1:5" ht="15.75" hidden="1" thickBot="1" x14ac:dyDescent="0.3">
      <c r="A765" s="34" t="s">
        <v>3678</v>
      </c>
      <c r="B765" s="40">
        <v>930</v>
      </c>
      <c r="C765" s="34" t="s">
        <v>75</v>
      </c>
      <c r="D765" s="40">
        <v>2</v>
      </c>
      <c r="E765" s="34" t="s">
        <v>1808</v>
      </c>
    </row>
    <row r="766" spans="1:5" ht="15.75" hidden="1" thickBot="1" x14ac:dyDescent="0.3">
      <c r="A766" s="34" t="s">
        <v>3678</v>
      </c>
      <c r="B766" s="40">
        <v>930</v>
      </c>
      <c r="C766" s="34" t="s">
        <v>75</v>
      </c>
      <c r="D766" s="40">
        <v>90</v>
      </c>
      <c r="E766" s="34" t="s">
        <v>1811</v>
      </c>
    </row>
    <row r="767" spans="1:5" ht="15.75" hidden="1" thickBot="1" x14ac:dyDescent="0.3">
      <c r="A767" s="34" t="s">
        <v>3678</v>
      </c>
      <c r="B767" s="40">
        <v>930</v>
      </c>
      <c r="C767" s="34" t="s">
        <v>75</v>
      </c>
      <c r="D767" s="40">
        <v>91</v>
      </c>
      <c r="E767" s="34" t="s">
        <v>1812</v>
      </c>
    </row>
    <row r="768" spans="1:5" ht="15.75" hidden="1" thickBot="1" x14ac:dyDescent="0.3">
      <c r="A768" s="34" t="s">
        <v>3678</v>
      </c>
      <c r="B768" s="40">
        <v>930</v>
      </c>
      <c r="C768" s="34" t="s">
        <v>75</v>
      </c>
      <c r="D768" s="40">
        <v>177</v>
      </c>
      <c r="E768" s="34" t="s">
        <v>1813</v>
      </c>
    </row>
    <row r="769" spans="1:5" ht="15.75" hidden="1" thickBot="1" x14ac:dyDescent="0.3">
      <c r="A769" s="34" t="s">
        <v>3678</v>
      </c>
      <c r="B769" s="40">
        <v>930</v>
      </c>
      <c r="C769" s="34" t="s">
        <v>75</v>
      </c>
      <c r="D769" s="40">
        <v>501</v>
      </c>
      <c r="E769" s="34" t="s">
        <v>1815</v>
      </c>
    </row>
    <row r="770" spans="1:5" ht="15.75" hidden="1" thickBot="1" x14ac:dyDescent="0.3">
      <c r="A770" s="34" t="s">
        <v>3678</v>
      </c>
      <c r="B770" s="40">
        <v>930</v>
      </c>
      <c r="C770" s="34" t="s">
        <v>75</v>
      </c>
      <c r="D770" s="40">
        <v>500</v>
      </c>
      <c r="E770" s="34" t="s">
        <v>1814</v>
      </c>
    </row>
    <row r="771" spans="1:5" ht="15.75" hidden="1" thickBot="1" x14ac:dyDescent="0.3">
      <c r="A771" s="34" t="s">
        <v>3678</v>
      </c>
      <c r="B771" s="40">
        <v>930</v>
      </c>
      <c r="C771" s="34" t="s">
        <v>75</v>
      </c>
      <c r="D771" s="40">
        <v>691</v>
      </c>
      <c r="E771" s="34" t="s">
        <v>1816</v>
      </c>
    </row>
    <row r="772" spans="1:5" ht="15.75" hidden="1" thickBot="1" x14ac:dyDescent="0.3">
      <c r="A772" s="34" t="s">
        <v>3678</v>
      </c>
      <c r="B772" s="40">
        <v>930</v>
      </c>
      <c r="C772" s="34" t="s">
        <v>75</v>
      </c>
      <c r="D772" s="40">
        <v>740</v>
      </c>
      <c r="E772" s="34" t="s">
        <v>1817</v>
      </c>
    </row>
    <row r="773" spans="1:5" ht="15.75" hidden="1" thickBot="1" x14ac:dyDescent="0.3">
      <c r="A773" s="34" t="s">
        <v>3678</v>
      </c>
      <c r="B773" s="40">
        <v>548</v>
      </c>
      <c r="C773" s="34" t="s">
        <v>76</v>
      </c>
      <c r="D773" s="40">
        <v>345</v>
      </c>
      <c r="E773" s="34" t="s">
        <v>1190</v>
      </c>
    </row>
    <row r="774" spans="1:5" ht="15.75" hidden="1" thickBot="1" x14ac:dyDescent="0.3">
      <c r="A774" s="34" t="s">
        <v>3678</v>
      </c>
      <c r="B774" s="40">
        <v>548</v>
      </c>
      <c r="C774" s="34" t="s">
        <v>76</v>
      </c>
      <c r="D774" s="40">
        <v>177</v>
      </c>
      <c r="E774" s="34" t="s">
        <v>1188</v>
      </c>
    </row>
    <row r="775" spans="1:5" ht="15.75" hidden="1" thickBot="1" x14ac:dyDescent="0.3">
      <c r="A775" s="34" t="s">
        <v>3678</v>
      </c>
      <c r="B775" s="40">
        <v>548</v>
      </c>
      <c r="C775" s="34" t="s">
        <v>76</v>
      </c>
      <c r="D775" s="40">
        <v>178</v>
      </c>
      <c r="E775" s="34" t="s">
        <v>1189</v>
      </c>
    </row>
    <row r="776" spans="1:5" ht="15.75" hidden="1" thickBot="1" x14ac:dyDescent="0.3">
      <c r="A776" s="34" t="s">
        <v>3678</v>
      </c>
      <c r="B776" s="40">
        <v>548</v>
      </c>
      <c r="C776" s="34" t="s">
        <v>76</v>
      </c>
      <c r="D776" s="40">
        <v>500</v>
      </c>
      <c r="E776" s="34" t="s">
        <v>1191</v>
      </c>
    </row>
    <row r="777" spans="1:5" ht="15.75" hidden="1" thickBot="1" x14ac:dyDescent="0.3">
      <c r="A777" s="34" t="s">
        <v>3678</v>
      </c>
      <c r="B777" s="40">
        <v>550</v>
      </c>
      <c r="C777" s="34" t="s">
        <v>77</v>
      </c>
      <c r="D777" s="40">
        <v>630</v>
      </c>
      <c r="E777" s="34" t="s">
        <v>1192</v>
      </c>
    </row>
    <row r="778" spans="1:5" ht="15.75" hidden="1" thickBot="1" x14ac:dyDescent="0.3">
      <c r="A778" s="34" t="s">
        <v>3678</v>
      </c>
      <c r="B778" s="40">
        <v>550</v>
      </c>
      <c r="C778" s="34" t="s">
        <v>77</v>
      </c>
      <c r="D778" s="40">
        <v>632</v>
      </c>
      <c r="E778" s="34" t="s">
        <v>1193</v>
      </c>
    </row>
    <row r="779" spans="1:5" ht="15.75" hidden="1" thickBot="1" x14ac:dyDescent="0.3">
      <c r="A779" s="34" t="s">
        <v>3678</v>
      </c>
      <c r="B779" s="40">
        <v>550</v>
      </c>
      <c r="C779" s="34" t="s">
        <v>77</v>
      </c>
      <c r="D779" s="40">
        <v>634</v>
      </c>
      <c r="E779" s="34" t="s">
        <v>1194</v>
      </c>
    </row>
    <row r="780" spans="1:5" ht="15.75" hidden="1" thickBot="1" x14ac:dyDescent="0.3">
      <c r="A780" s="34" t="s">
        <v>3678</v>
      </c>
      <c r="B780" s="40">
        <v>685</v>
      </c>
      <c r="C780" s="34" t="s">
        <v>78</v>
      </c>
      <c r="D780" s="40">
        <v>89</v>
      </c>
      <c r="E780" s="34" t="s">
        <v>1259</v>
      </c>
    </row>
    <row r="781" spans="1:5" ht="15.75" hidden="1" thickBot="1" x14ac:dyDescent="0.3">
      <c r="A781" s="34" t="s">
        <v>3678</v>
      </c>
      <c r="B781" s="40">
        <v>685</v>
      </c>
      <c r="C781" s="34" t="s">
        <v>78</v>
      </c>
      <c r="D781" s="40">
        <v>92</v>
      </c>
      <c r="E781" s="34" t="s">
        <v>1262</v>
      </c>
    </row>
    <row r="782" spans="1:5" ht="15.75" hidden="1" thickBot="1" x14ac:dyDescent="0.3">
      <c r="A782" s="34" t="s">
        <v>3678</v>
      </c>
      <c r="B782" s="40">
        <v>685</v>
      </c>
      <c r="C782" s="34" t="s">
        <v>78</v>
      </c>
      <c r="D782" s="40">
        <v>90</v>
      </c>
      <c r="E782" s="34" t="s">
        <v>1260</v>
      </c>
    </row>
    <row r="783" spans="1:5" ht="15.75" hidden="1" thickBot="1" x14ac:dyDescent="0.3">
      <c r="A783" s="34" t="s">
        <v>3678</v>
      </c>
      <c r="B783" s="40">
        <v>685</v>
      </c>
      <c r="C783" s="34" t="s">
        <v>78</v>
      </c>
      <c r="D783" s="40">
        <v>91</v>
      </c>
      <c r="E783" s="34" t="s">
        <v>1261</v>
      </c>
    </row>
    <row r="784" spans="1:5" ht="15.75" hidden="1" thickBot="1" x14ac:dyDescent="0.3">
      <c r="A784" s="34" t="s">
        <v>3678</v>
      </c>
      <c r="B784" s="40">
        <v>685</v>
      </c>
      <c r="C784" s="34" t="s">
        <v>78</v>
      </c>
      <c r="D784" s="40">
        <v>133</v>
      </c>
      <c r="E784" s="34" t="s">
        <v>1263</v>
      </c>
    </row>
    <row r="785" spans="1:5" ht="15.75" hidden="1" thickBot="1" x14ac:dyDescent="0.3">
      <c r="A785" s="34" t="s">
        <v>3678</v>
      </c>
      <c r="B785" s="40">
        <v>685</v>
      </c>
      <c r="C785" s="34" t="s">
        <v>78</v>
      </c>
      <c r="D785" s="40">
        <v>177</v>
      </c>
      <c r="E785" s="34" t="s">
        <v>1268</v>
      </c>
    </row>
    <row r="786" spans="1:5" ht="15.75" hidden="1" thickBot="1" x14ac:dyDescent="0.3">
      <c r="A786" s="34" t="s">
        <v>3678</v>
      </c>
      <c r="B786" s="40">
        <v>685</v>
      </c>
      <c r="C786" s="34" t="s">
        <v>78</v>
      </c>
      <c r="D786" s="40">
        <v>738</v>
      </c>
      <c r="E786" s="34" t="s">
        <v>1284</v>
      </c>
    </row>
    <row r="787" spans="1:5" ht="15.75" hidden="1" thickBot="1" x14ac:dyDescent="0.3">
      <c r="A787" s="34" t="s">
        <v>3678</v>
      </c>
      <c r="B787" s="40">
        <v>685</v>
      </c>
      <c r="C787" s="34" t="s">
        <v>78</v>
      </c>
      <c r="D787" s="40">
        <v>180</v>
      </c>
      <c r="E787" s="34" t="s">
        <v>1271</v>
      </c>
    </row>
    <row r="788" spans="1:5" ht="15.75" hidden="1" thickBot="1" x14ac:dyDescent="0.3">
      <c r="A788" s="34" t="s">
        <v>3678</v>
      </c>
      <c r="B788" s="40">
        <v>685</v>
      </c>
      <c r="C788" s="34" t="s">
        <v>78</v>
      </c>
      <c r="D788" s="40">
        <v>179</v>
      </c>
      <c r="E788" s="34" t="s">
        <v>1270</v>
      </c>
    </row>
    <row r="789" spans="1:5" ht="15.75" hidden="1" thickBot="1" x14ac:dyDescent="0.3">
      <c r="A789" s="34" t="s">
        <v>3678</v>
      </c>
      <c r="B789" s="40">
        <v>685</v>
      </c>
      <c r="C789" s="34" t="s">
        <v>78</v>
      </c>
      <c r="D789" s="40">
        <v>176</v>
      </c>
      <c r="E789" s="34" t="s">
        <v>1267</v>
      </c>
    </row>
    <row r="790" spans="1:5" ht="15.75" hidden="1" thickBot="1" x14ac:dyDescent="0.3">
      <c r="A790" s="34" t="s">
        <v>3678</v>
      </c>
      <c r="B790" s="40">
        <v>685</v>
      </c>
      <c r="C790" s="34" t="s">
        <v>78</v>
      </c>
      <c r="D790" s="40">
        <v>183</v>
      </c>
      <c r="E790" s="34" t="s">
        <v>1273</v>
      </c>
    </row>
    <row r="791" spans="1:5" ht="15.75" hidden="1" thickBot="1" x14ac:dyDescent="0.3">
      <c r="A791" s="34" t="s">
        <v>3678</v>
      </c>
      <c r="B791" s="40">
        <v>685</v>
      </c>
      <c r="C791" s="34" t="s">
        <v>78</v>
      </c>
      <c r="D791" s="40">
        <v>173</v>
      </c>
      <c r="E791" s="34" t="s">
        <v>1264</v>
      </c>
    </row>
    <row r="792" spans="1:5" ht="15.75" hidden="1" thickBot="1" x14ac:dyDescent="0.3">
      <c r="A792" s="34" t="s">
        <v>3678</v>
      </c>
      <c r="B792" s="40">
        <v>685</v>
      </c>
      <c r="C792" s="34" t="s">
        <v>78</v>
      </c>
      <c r="D792" s="40">
        <v>175</v>
      </c>
      <c r="E792" s="34" t="s">
        <v>1266</v>
      </c>
    </row>
    <row r="793" spans="1:5" ht="15.75" hidden="1" thickBot="1" x14ac:dyDescent="0.3">
      <c r="A793" s="34" t="s">
        <v>3678</v>
      </c>
      <c r="B793" s="40">
        <v>685</v>
      </c>
      <c r="C793" s="34" t="s">
        <v>78</v>
      </c>
      <c r="D793" s="40">
        <v>174</v>
      </c>
      <c r="E793" s="34" t="s">
        <v>1265</v>
      </c>
    </row>
    <row r="794" spans="1:5" ht="15.75" hidden="1" thickBot="1" x14ac:dyDescent="0.3">
      <c r="A794" s="34" t="s">
        <v>3678</v>
      </c>
      <c r="B794" s="40">
        <v>685</v>
      </c>
      <c r="C794" s="34" t="s">
        <v>78</v>
      </c>
      <c r="D794" s="40">
        <v>181</v>
      </c>
      <c r="E794" s="34" t="s">
        <v>1272</v>
      </c>
    </row>
    <row r="795" spans="1:5" ht="15.75" hidden="1" thickBot="1" x14ac:dyDescent="0.3">
      <c r="A795" s="34" t="s">
        <v>3678</v>
      </c>
      <c r="B795" s="40">
        <v>685</v>
      </c>
      <c r="C795" s="34" t="s">
        <v>78</v>
      </c>
      <c r="D795" s="40">
        <v>178</v>
      </c>
      <c r="E795" s="34" t="s">
        <v>1269</v>
      </c>
    </row>
    <row r="796" spans="1:5" ht="15.75" hidden="1" thickBot="1" x14ac:dyDescent="0.3">
      <c r="A796" s="34" t="s">
        <v>3678</v>
      </c>
      <c r="B796" s="40">
        <v>685</v>
      </c>
      <c r="C796" s="34" t="s">
        <v>78</v>
      </c>
      <c r="D796" s="40">
        <v>265</v>
      </c>
      <c r="E796" s="34" t="s">
        <v>1274</v>
      </c>
    </row>
    <row r="797" spans="1:5" ht="15.75" hidden="1" thickBot="1" x14ac:dyDescent="0.3">
      <c r="A797" s="34" t="s">
        <v>3678</v>
      </c>
      <c r="B797" s="40">
        <v>685</v>
      </c>
      <c r="C797" s="34" t="s">
        <v>78</v>
      </c>
      <c r="D797" s="40">
        <v>501</v>
      </c>
      <c r="E797" s="34" t="s">
        <v>1276</v>
      </c>
    </row>
    <row r="798" spans="1:5" ht="15.75" hidden="1" thickBot="1" x14ac:dyDescent="0.3">
      <c r="A798" s="34" t="s">
        <v>3678</v>
      </c>
      <c r="B798" s="40">
        <v>685</v>
      </c>
      <c r="C798" s="34" t="s">
        <v>78</v>
      </c>
      <c r="D798" s="40">
        <v>701</v>
      </c>
      <c r="E798" s="34" t="s">
        <v>1282</v>
      </c>
    </row>
    <row r="799" spans="1:5" ht="15.75" hidden="1" thickBot="1" x14ac:dyDescent="0.3">
      <c r="A799" s="34" t="s">
        <v>3678</v>
      </c>
      <c r="B799" s="40">
        <v>685</v>
      </c>
      <c r="C799" s="34" t="s">
        <v>78</v>
      </c>
      <c r="D799" s="40">
        <v>502</v>
      </c>
      <c r="E799" s="34" t="s">
        <v>1277</v>
      </c>
    </row>
    <row r="800" spans="1:5" ht="15.75" hidden="1" thickBot="1" x14ac:dyDescent="0.3">
      <c r="A800" s="34" t="s">
        <v>3678</v>
      </c>
      <c r="B800" s="40">
        <v>685</v>
      </c>
      <c r="C800" s="34" t="s">
        <v>78</v>
      </c>
      <c r="D800" s="40">
        <v>500</v>
      </c>
      <c r="E800" s="34" t="s">
        <v>1275</v>
      </c>
    </row>
    <row r="801" spans="1:5" ht="15.75" hidden="1" thickBot="1" x14ac:dyDescent="0.3">
      <c r="A801" s="34" t="s">
        <v>3678</v>
      </c>
      <c r="B801" s="40">
        <v>685</v>
      </c>
      <c r="C801" s="34" t="s">
        <v>78</v>
      </c>
      <c r="D801" s="40">
        <v>693</v>
      </c>
      <c r="E801" s="34" t="s">
        <v>1281</v>
      </c>
    </row>
    <row r="802" spans="1:5" ht="15.75" hidden="1" thickBot="1" x14ac:dyDescent="0.3">
      <c r="A802" s="34" t="s">
        <v>3678</v>
      </c>
      <c r="B802" s="40">
        <v>685</v>
      </c>
      <c r="C802" s="34" t="s">
        <v>78</v>
      </c>
      <c r="D802" s="40">
        <v>632</v>
      </c>
      <c r="E802" s="34" t="s">
        <v>1278</v>
      </c>
    </row>
    <row r="803" spans="1:5" ht="15.75" hidden="1" thickBot="1" x14ac:dyDescent="0.3">
      <c r="A803" s="34" t="s">
        <v>3678</v>
      </c>
      <c r="B803" s="40">
        <v>685</v>
      </c>
      <c r="C803" s="34" t="s">
        <v>78</v>
      </c>
      <c r="D803" s="40">
        <v>633</v>
      </c>
      <c r="E803" s="34" t="s">
        <v>1279</v>
      </c>
    </row>
    <row r="804" spans="1:5" ht="15.75" hidden="1" thickBot="1" x14ac:dyDescent="0.3">
      <c r="A804" s="34" t="s">
        <v>3678</v>
      </c>
      <c r="B804" s="40">
        <v>685</v>
      </c>
      <c r="C804" s="34" t="s">
        <v>78</v>
      </c>
      <c r="D804" s="40">
        <v>692</v>
      </c>
      <c r="E804" s="34" t="s">
        <v>1280</v>
      </c>
    </row>
    <row r="805" spans="1:5" ht="15.75" hidden="1" thickBot="1" x14ac:dyDescent="0.3">
      <c r="A805" s="34" t="s">
        <v>3678</v>
      </c>
      <c r="B805" s="40">
        <v>685</v>
      </c>
      <c r="C805" s="34" t="s">
        <v>78</v>
      </c>
      <c r="D805" s="40">
        <v>735</v>
      </c>
      <c r="E805" s="34" t="s">
        <v>1283</v>
      </c>
    </row>
    <row r="806" spans="1:5" ht="15.75" hidden="1" thickBot="1" x14ac:dyDescent="0.3">
      <c r="A806" s="34" t="s">
        <v>3678</v>
      </c>
      <c r="B806" s="40">
        <v>685</v>
      </c>
      <c r="C806" s="34" t="s">
        <v>78</v>
      </c>
      <c r="D806" s="40">
        <v>780</v>
      </c>
      <c r="E806" s="34" t="s">
        <v>1286</v>
      </c>
    </row>
    <row r="807" spans="1:5" ht="15.75" hidden="1" thickBot="1" x14ac:dyDescent="0.3">
      <c r="A807" s="34" t="s">
        <v>3678</v>
      </c>
      <c r="B807" s="40">
        <v>685</v>
      </c>
      <c r="C807" s="34" t="s">
        <v>78</v>
      </c>
      <c r="D807" s="40">
        <v>779</v>
      </c>
      <c r="E807" s="34" t="s">
        <v>1285</v>
      </c>
    </row>
    <row r="808" spans="1:5" ht="15.75" hidden="1" thickBot="1" x14ac:dyDescent="0.3">
      <c r="A808" s="34" t="s">
        <v>3678</v>
      </c>
      <c r="B808" s="40">
        <v>685</v>
      </c>
      <c r="C808" s="34" t="s">
        <v>78</v>
      </c>
      <c r="D808" s="40">
        <v>795</v>
      </c>
      <c r="E808" s="34" t="s">
        <v>1287</v>
      </c>
    </row>
    <row r="809" spans="1:5" ht="15.75" hidden="1" thickBot="1" x14ac:dyDescent="0.3">
      <c r="A809" s="34" t="s">
        <v>3678</v>
      </c>
      <c r="B809" s="40">
        <v>580</v>
      </c>
      <c r="C809" s="34" t="s">
        <v>79</v>
      </c>
      <c r="D809" s="40">
        <v>2</v>
      </c>
      <c r="E809" s="34" t="s">
        <v>1211</v>
      </c>
    </row>
    <row r="810" spans="1:5" ht="15.75" hidden="1" thickBot="1" x14ac:dyDescent="0.3">
      <c r="A810" s="34" t="s">
        <v>3678</v>
      </c>
      <c r="B810" s="40">
        <v>580</v>
      </c>
      <c r="C810" s="34" t="s">
        <v>79</v>
      </c>
      <c r="D810" s="40">
        <v>1</v>
      </c>
      <c r="E810" s="34" t="s">
        <v>1210</v>
      </c>
    </row>
    <row r="811" spans="1:5" ht="15.75" hidden="1" thickBot="1" x14ac:dyDescent="0.3">
      <c r="A811" s="34" t="s">
        <v>3678</v>
      </c>
      <c r="B811" s="40">
        <v>580</v>
      </c>
      <c r="C811" s="34" t="s">
        <v>79</v>
      </c>
      <c r="D811" s="40">
        <v>65</v>
      </c>
      <c r="E811" s="34" t="s">
        <v>1213</v>
      </c>
    </row>
    <row r="812" spans="1:5" ht="15.75" hidden="1" thickBot="1" x14ac:dyDescent="0.3">
      <c r="A812" s="34" t="s">
        <v>3678</v>
      </c>
      <c r="B812" s="40">
        <v>580</v>
      </c>
      <c r="C812" s="34" t="s">
        <v>79</v>
      </c>
      <c r="D812" s="40">
        <v>225</v>
      </c>
      <c r="E812" s="34" t="s">
        <v>1215</v>
      </c>
    </row>
    <row r="813" spans="1:5" ht="15.75" hidden="1" thickBot="1" x14ac:dyDescent="0.3">
      <c r="A813" s="34" t="s">
        <v>3678</v>
      </c>
      <c r="B813" s="40">
        <v>580</v>
      </c>
      <c r="C813" s="34" t="s">
        <v>79</v>
      </c>
      <c r="D813" s="40">
        <v>999</v>
      </c>
      <c r="E813" s="34" t="s">
        <v>79</v>
      </c>
    </row>
    <row r="814" spans="1:5" ht="15.75" hidden="1" thickBot="1" x14ac:dyDescent="0.3">
      <c r="A814" s="34" t="s">
        <v>3678</v>
      </c>
      <c r="B814" s="40">
        <v>580</v>
      </c>
      <c r="C814" s="34" t="s">
        <v>79</v>
      </c>
      <c r="D814" s="40">
        <v>221</v>
      </c>
      <c r="E814" s="34" t="s">
        <v>1214</v>
      </c>
    </row>
    <row r="815" spans="1:5" ht="15.75" hidden="1" thickBot="1" x14ac:dyDescent="0.3">
      <c r="A815" s="34" t="s">
        <v>3678</v>
      </c>
      <c r="B815" s="40">
        <v>580</v>
      </c>
      <c r="C815" s="34" t="s">
        <v>79</v>
      </c>
      <c r="D815" s="40">
        <v>500</v>
      </c>
      <c r="E815" s="34" t="s">
        <v>1216</v>
      </c>
    </row>
    <row r="816" spans="1:5" ht="15.75" hidden="1" thickBot="1" x14ac:dyDescent="0.3">
      <c r="A816" s="34" t="s">
        <v>3678</v>
      </c>
      <c r="B816" s="40">
        <v>580</v>
      </c>
      <c r="C816" s="34" t="s">
        <v>79</v>
      </c>
      <c r="D816" s="40">
        <v>5</v>
      </c>
      <c r="E816" s="34" t="s">
        <v>1212</v>
      </c>
    </row>
    <row r="817" spans="1:5" ht="15.75" hidden="1" thickBot="1" x14ac:dyDescent="0.3">
      <c r="A817" s="34" t="s">
        <v>3678</v>
      </c>
      <c r="B817" s="40">
        <v>580</v>
      </c>
      <c r="C817" s="34" t="s">
        <v>79</v>
      </c>
      <c r="D817" s="40">
        <v>691</v>
      </c>
      <c r="E817" s="34" t="s">
        <v>1217</v>
      </c>
    </row>
    <row r="818" spans="1:5" ht="15.75" hidden="1" thickBot="1" x14ac:dyDescent="0.3">
      <c r="A818" s="34" t="s">
        <v>3678</v>
      </c>
      <c r="B818" s="40">
        <v>580</v>
      </c>
      <c r="C818" s="34" t="s">
        <v>79</v>
      </c>
      <c r="D818" s="40">
        <v>779</v>
      </c>
      <c r="E818" s="34" t="s">
        <v>1219</v>
      </c>
    </row>
    <row r="819" spans="1:5" ht="15.75" hidden="1" thickBot="1" x14ac:dyDescent="0.3">
      <c r="A819" s="34" t="s">
        <v>3678</v>
      </c>
      <c r="B819" s="40">
        <v>580</v>
      </c>
      <c r="C819" s="34" t="s">
        <v>79</v>
      </c>
      <c r="D819" s="40">
        <v>705</v>
      </c>
      <c r="E819" s="34" t="s">
        <v>1218</v>
      </c>
    </row>
    <row r="820" spans="1:5" ht="15.75" hidden="1" thickBot="1" x14ac:dyDescent="0.3">
      <c r="A820" s="34" t="s">
        <v>3678</v>
      </c>
      <c r="B820" s="40">
        <v>555</v>
      </c>
      <c r="C820" s="34" t="s">
        <v>80</v>
      </c>
      <c r="D820" s="40">
        <v>89</v>
      </c>
      <c r="E820" s="34" t="s">
        <v>1195</v>
      </c>
    </row>
    <row r="821" spans="1:5" ht="15.75" hidden="1" thickBot="1" x14ac:dyDescent="0.3">
      <c r="A821" s="34" t="s">
        <v>3678</v>
      </c>
      <c r="B821" s="40">
        <v>555</v>
      </c>
      <c r="C821" s="34" t="s">
        <v>80</v>
      </c>
      <c r="D821" s="40">
        <v>177</v>
      </c>
      <c r="E821" s="34" t="s">
        <v>1196</v>
      </c>
    </row>
    <row r="822" spans="1:5" ht="15.75" hidden="1" thickBot="1" x14ac:dyDescent="0.3">
      <c r="A822" s="34" t="s">
        <v>3678</v>
      </c>
      <c r="B822" s="40">
        <v>555</v>
      </c>
      <c r="C822" s="34" t="s">
        <v>80</v>
      </c>
      <c r="D822" s="40">
        <v>221</v>
      </c>
      <c r="E822" s="34" t="s">
        <v>1197</v>
      </c>
    </row>
    <row r="823" spans="1:5" ht="15.75" hidden="1" thickBot="1" x14ac:dyDescent="0.3">
      <c r="A823" s="34" t="s">
        <v>3678</v>
      </c>
      <c r="B823" s="40">
        <v>555</v>
      </c>
      <c r="C823" s="34" t="s">
        <v>80</v>
      </c>
      <c r="D823" s="40">
        <v>500</v>
      </c>
      <c r="E823" s="34" t="s">
        <v>1198</v>
      </c>
    </row>
    <row r="824" spans="1:5" ht="15.75" hidden="1" thickBot="1" x14ac:dyDescent="0.3">
      <c r="A824" s="34" t="s">
        <v>3678</v>
      </c>
      <c r="B824" s="40">
        <v>555</v>
      </c>
      <c r="C824" s="34" t="s">
        <v>80</v>
      </c>
      <c r="D824" s="40">
        <v>501</v>
      </c>
      <c r="E824" s="34" t="s">
        <v>1199</v>
      </c>
    </row>
    <row r="825" spans="1:5" ht="15.75" hidden="1" thickBot="1" x14ac:dyDescent="0.3">
      <c r="A825" s="34" t="s">
        <v>3678</v>
      </c>
      <c r="B825" s="40">
        <v>555</v>
      </c>
      <c r="C825" s="34" t="s">
        <v>80</v>
      </c>
      <c r="D825" s="40">
        <v>635</v>
      </c>
      <c r="E825" s="34" t="s">
        <v>1202</v>
      </c>
    </row>
    <row r="826" spans="1:5" ht="15.75" hidden="1" thickBot="1" x14ac:dyDescent="0.3">
      <c r="A826" s="34" t="s">
        <v>3678</v>
      </c>
      <c r="B826" s="40">
        <v>555</v>
      </c>
      <c r="C826" s="34" t="s">
        <v>80</v>
      </c>
      <c r="D826" s="40">
        <v>601</v>
      </c>
      <c r="E826" s="34" t="s">
        <v>1200</v>
      </c>
    </row>
    <row r="827" spans="1:5" ht="15.75" hidden="1" thickBot="1" x14ac:dyDescent="0.3">
      <c r="A827" s="34" t="s">
        <v>3678</v>
      </c>
      <c r="B827" s="40">
        <v>555</v>
      </c>
      <c r="C827" s="34" t="s">
        <v>80</v>
      </c>
      <c r="D827" s="40">
        <v>632</v>
      </c>
      <c r="E827" s="34" t="s">
        <v>1201</v>
      </c>
    </row>
    <row r="828" spans="1:5" ht="15.75" hidden="1" thickBot="1" x14ac:dyDescent="0.3">
      <c r="A828" s="34" t="s">
        <v>3678</v>
      </c>
      <c r="B828" s="40">
        <v>555</v>
      </c>
      <c r="C828" s="34" t="s">
        <v>80</v>
      </c>
      <c r="D828" s="40">
        <v>691</v>
      </c>
      <c r="E828" s="34" t="s">
        <v>1203</v>
      </c>
    </row>
    <row r="829" spans="1:5" ht="15.75" hidden="1" thickBot="1" x14ac:dyDescent="0.3">
      <c r="A829" s="34" t="s">
        <v>3678</v>
      </c>
      <c r="B829" s="40">
        <v>555</v>
      </c>
      <c r="C829" s="34" t="s">
        <v>80</v>
      </c>
      <c r="D829" s="40">
        <v>735</v>
      </c>
      <c r="E829" s="34" t="s">
        <v>1204</v>
      </c>
    </row>
    <row r="830" spans="1:5" ht="15.75" hidden="1" thickBot="1" x14ac:dyDescent="0.3">
      <c r="A830" s="34" t="s">
        <v>3678</v>
      </c>
      <c r="B830" s="40">
        <v>555</v>
      </c>
      <c r="C830" s="34" t="s">
        <v>80</v>
      </c>
      <c r="D830" s="40">
        <v>779</v>
      </c>
      <c r="E830" s="34" t="s">
        <v>1205</v>
      </c>
    </row>
    <row r="831" spans="1:5" ht="15.75" hidden="1" thickBot="1" x14ac:dyDescent="0.3">
      <c r="A831" s="34" t="s">
        <v>3678</v>
      </c>
      <c r="B831" s="40">
        <v>748</v>
      </c>
      <c r="C831" s="34" t="s">
        <v>81</v>
      </c>
      <c r="D831" s="40">
        <v>46</v>
      </c>
      <c r="E831" s="34" t="s">
        <v>1298</v>
      </c>
    </row>
    <row r="832" spans="1:5" ht="15.75" hidden="1" thickBot="1" x14ac:dyDescent="0.3">
      <c r="A832" s="34" t="s">
        <v>3678</v>
      </c>
      <c r="B832" s="40">
        <v>748</v>
      </c>
      <c r="C832" s="34" t="s">
        <v>81</v>
      </c>
      <c r="D832" s="40">
        <v>47</v>
      </c>
      <c r="E832" s="34" t="s">
        <v>1299</v>
      </c>
    </row>
    <row r="833" spans="1:5" ht="15.75" hidden="1" thickBot="1" x14ac:dyDescent="0.3">
      <c r="A833" s="34" t="s">
        <v>3678</v>
      </c>
      <c r="B833" s="40">
        <v>748</v>
      </c>
      <c r="C833" s="34" t="s">
        <v>81</v>
      </c>
      <c r="D833" s="40">
        <v>89</v>
      </c>
      <c r="E833" s="34" t="s">
        <v>1300</v>
      </c>
    </row>
    <row r="834" spans="1:5" ht="15.75" hidden="1" thickBot="1" x14ac:dyDescent="0.3">
      <c r="A834" s="34" t="s">
        <v>3678</v>
      </c>
      <c r="B834" s="40">
        <v>748</v>
      </c>
      <c r="C834" s="34" t="s">
        <v>81</v>
      </c>
      <c r="D834" s="40">
        <v>90</v>
      </c>
      <c r="E834" s="34" t="s">
        <v>1301</v>
      </c>
    </row>
    <row r="835" spans="1:5" ht="15.75" hidden="1" thickBot="1" x14ac:dyDescent="0.3">
      <c r="A835" s="34" t="s">
        <v>3678</v>
      </c>
      <c r="B835" s="40">
        <v>748</v>
      </c>
      <c r="C835" s="34" t="s">
        <v>81</v>
      </c>
      <c r="D835" s="40">
        <v>133</v>
      </c>
      <c r="E835" s="34" t="s">
        <v>1302</v>
      </c>
    </row>
    <row r="836" spans="1:5" ht="15.75" hidden="1" thickBot="1" x14ac:dyDescent="0.3">
      <c r="A836" s="34" t="s">
        <v>3678</v>
      </c>
      <c r="B836" s="40">
        <v>748</v>
      </c>
      <c r="C836" s="34" t="s">
        <v>81</v>
      </c>
      <c r="D836" s="40">
        <v>456</v>
      </c>
      <c r="E836" s="34" t="s">
        <v>1303</v>
      </c>
    </row>
    <row r="837" spans="1:5" ht="15.75" hidden="1" thickBot="1" x14ac:dyDescent="0.3">
      <c r="A837" s="34" t="s">
        <v>3678</v>
      </c>
      <c r="B837" s="40">
        <v>748</v>
      </c>
      <c r="C837" s="34" t="s">
        <v>81</v>
      </c>
      <c r="D837" s="40">
        <v>500</v>
      </c>
      <c r="E837" s="34" t="s">
        <v>1304</v>
      </c>
    </row>
    <row r="838" spans="1:5" ht="15.75" hidden="1" thickBot="1" x14ac:dyDescent="0.3">
      <c r="A838" s="34" t="s">
        <v>3678</v>
      </c>
      <c r="B838" s="40">
        <v>748</v>
      </c>
      <c r="C838" s="34" t="s">
        <v>81</v>
      </c>
      <c r="D838" s="40">
        <v>632</v>
      </c>
      <c r="E838" s="34" t="s">
        <v>1305</v>
      </c>
    </row>
    <row r="839" spans="1:5" ht="15.75" hidden="1" thickBot="1" x14ac:dyDescent="0.3">
      <c r="A839" s="34" t="s">
        <v>3678</v>
      </c>
      <c r="B839" s="40">
        <v>600</v>
      </c>
      <c r="C839" s="34" t="s">
        <v>82</v>
      </c>
      <c r="D839" s="40">
        <v>37</v>
      </c>
      <c r="E839" s="34" t="s">
        <v>1237</v>
      </c>
    </row>
    <row r="840" spans="1:5" ht="15.75" hidden="1" thickBot="1" x14ac:dyDescent="0.3">
      <c r="A840" s="34" t="s">
        <v>3678</v>
      </c>
      <c r="B840" s="40">
        <v>600</v>
      </c>
      <c r="C840" s="34" t="s">
        <v>82</v>
      </c>
      <c r="D840" s="40">
        <v>45</v>
      </c>
      <c r="E840" s="34" t="s">
        <v>1238</v>
      </c>
    </row>
    <row r="841" spans="1:5" ht="15.75" hidden="1" thickBot="1" x14ac:dyDescent="0.3">
      <c r="A841" s="34" t="s">
        <v>3678</v>
      </c>
      <c r="B841" s="40">
        <v>600</v>
      </c>
      <c r="C841" s="34" t="s">
        <v>82</v>
      </c>
      <c r="D841" s="40">
        <v>46</v>
      </c>
      <c r="E841" s="34" t="s">
        <v>1239</v>
      </c>
    </row>
    <row r="842" spans="1:5" ht="15.75" hidden="1" thickBot="1" x14ac:dyDescent="0.3">
      <c r="A842" s="34" t="s">
        <v>3678</v>
      </c>
      <c r="B842" s="40">
        <v>600</v>
      </c>
      <c r="C842" s="34" t="s">
        <v>82</v>
      </c>
      <c r="D842" s="40">
        <v>89</v>
      </c>
      <c r="E842" s="34" t="s">
        <v>1240</v>
      </c>
    </row>
    <row r="843" spans="1:5" ht="15.75" hidden="1" thickBot="1" x14ac:dyDescent="0.3">
      <c r="A843" s="34" t="s">
        <v>3678</v>
      </c>
      <c r="B843" s="40">
        <v>600</v>
      </c>
      <c r="C843" s="34" t="s">
        <v>82</v>
      </c>
      <c r="D843" s="40">
        <v>95</v>
      </c>
      <c r="E843" s="34" t="s">
        <v>1241</v>
      </c>
    </row>
    <row r="844" spans="1:5" ht="15.75" hidden="1" thickBot="1" x14ac:dyDescent="0.3">
      <c r="A844" s="34" t="s">
        <v>3678</v>
      </c>
      <c r="B844" s="40">
        <v>600</v>
      </c>
      <c r="C844" s="34" t="s">
        <v>82</v>
      </c>
      <c r="D844" s="40">
        <v>133</v>
      </c>
      <c r="E844" s="34" t="s">
        <v>1242</v>
      </c>
    </row>
    <row r="845" spans="1:5" ht="15.75" hidden="1" thickBot="1" x14ac:dyDescent="0.3">
      <c r="A845" s="34" t="s">
        <v>3678</v>
      </c>
      <c r="B845" s="40">
        <v>600</v>
      </c>
      <c r="C845" s="34" t="s">
        <v>82</v>
      </c>
      <c r="D845" s="40">
        <v>140</v>
      </c>
      <c r="E845" s="34" t="s">
        <v>1243</v>
      </c>
    </row>
    <row r="846" spans="1:5" ht="15.75" hidden="1" thickBot="1" x14ac:dyDescent="0.3">
      <c r="A846" s="34" t="s">
        <v>3678</v>
      </c>
      <c r="B846" s="40">
        <v>600</v>
      </c>
      <c r="C846" s="34" t="s">
        <v>82</v>
      </c>
      <c r="D846" s="40">
        <v>177</v>
      </c>
      <c r="E846" s="34" t="s">
        <v>1244</v>
      </c>
    </row>
    <row r="847" spans="1:5" ht="15.75" hidden="1" thickBot="1" x14ac:dyDescent="0.3">
      <c r="A847" s="34" t="s">
        <v>3678</v>
      </c>
      <c r="B847" s="40">
        <v>600</v>
      </c>
      <c r="C847" s="34" t="s">
        <v>82</v>
      </c>
      <c r="D847" s="40">
        <v>183</v>
      </c>
      <c r="E847" s="34" t="s">
        <v>1245</v>
      </c>
    </row>
    <row r="848" spans="1:5" ht="15.75" hidden="1" thickBot="1" x14ac:dyDescent="0.3">
      <c r="A848" s="34" t="s">
        <v>3678</v>
      </c>
      <c r="B848" s="40">
        <v>600</v>
      </c>
      <c r="C848" s="34" t="s">
        <v>82</v>
      </c>
      <c r="D848" s="40">
        <v>221</v>
      </c>
      <c r="E848" s="34" t="s">
        <v>1246</v>
      </c>
    </row>
    <row r="849" spans="1:5" ht="15.75" hidden="1" thickBot="1" x14ac:dyDescent="0.3">
      <c r="A849" s="34" t="s">
        <v>3678</v>
      </c>
      <c r="B849" s="40">
        <v>600</v>
      </c>
      <c r="C849" s="34" t="s">
        <v>82</v>
      </c>
      <c r="D849" s="40">
        <v>227</v>
      </c>
      <c r="E849" s="34" t="s">
        <v>1247</v>
      </c>
    </row>
    <row r="850" spans="1:5" ht="15.75" hidden="1" thickBot="1" x14ac:dyDescent="0.3">
      <c r="A850" s="34" t="s">
        <v>3678</v>
      </c>
      <c r="B850" s="40">
        <v>600</v>
      </c>
      <c r="C850" s="34" t="s">
        <v>82</v>
      </c>
      <c r="D850" s="40">
        <v>645</v>
      </c>
      <c r="E850" s="34" t="s">
        <v>1252</v>
      </c>
    </row>
    <row r="851" spans="1:5" ht="15.75" hidden="1" thickBot="1" x14ac:dyDescent="0.3">
      <c r="A851" s="34" t="s">
        <v>3678</v>
      </c>
      <c r="B851" s="40">
        <v>600</v>
      </c>
      <c r="C851" s="34" t="s">
        <v>82</v>
      </c>
      <c r="D851" s="40">
        <v>500</v>
      </c>
      <c r="E851" s="34" t="s">
        <v>1248</v>
      </c>
    </row>
    <row r="852" spans="1:5" ht="15.75" hidden="1" thickBot="1" x14ac:dyDescent="0.3">
      <c r="A852" s="34" t="s">
        <v>3678</v>
      </c>
      <c r="B852" s="40">
        <v>600</v>
      </c>
      <c r="C852" s="34" t="s">
        <v>82</v>
      </c>
      <c r="D852" s="40">
        <v>505</v>
      </c>
      <c r="E852" s="34" t="s">
        <v>1249</v>
      </c>
    </row>
    <row r="853" spans="1:5" ht="15.75" hidden="1" thickBot="1" x14ac:dyDescent="0.3">
      <c r="A853" s="34" t="s">
        <v>3678</v>
      </c>
      <c r="B853" s="40">
        <v>600</v>
      </c>
      <c r="C853" s="34" t="s">
        <v>82</v>
      </c>
      <c r="D853" s="40">
        <v>999</v>
      </c>
      <c r="E853" s="34" t="s">
        <v>1258</v>
      </c>
    </row>
    <row r="854" spans="1:5" ht="15.75" hidden="1" thickBot="1" x14ac:dyDescent="0.3">
      <c r="A854" s="34" t="s">
        <v>3678</v>
      </c>
      <c r="B854" s="40">
        <v>600</v>
      </c>
      <c r="C854" s="34" t="s">
        <v>82</v>
      </c>
      <c r="D854" s="40">
        <v>634</v>
      </c>
      <c r="E854" s="34" t="s">
        <v>1251</v>
      </c>
    </row>
    <row r="855" spans="1:5" ht="15.75" hidden="1" thickBot="1" x14ac:dyDescent="0.3">
      <c r="A855" s="34" t="s">
        <v>3678</v>
      </c>
      <c r="B855" s="40">
        <v>600</v>
      </c>
      <c r="C855" s="34" t="s">
        <v>82</v>
      </c>
      <c r="D855" s="40">
        <v>632</v>
      </c>
      <c r="E855" s="34" t="s">
        <v>1250</v>
      </c>
    </row>
    <row r="856" spans="1:5" ht="15.75" hidden="1" thickBot="1" x14ac:dyDescent="0.3">
      <c r="A856" s="34" t="s">
        <v>3678</v>
      </c>
      <c r="B856" s="40">
        <v>600</v>
      </c>
      <c r="C856" s="34" t="s">
        <v>82</v>
      </c>
      <c r="D856" s="40">
        <v>691</v>
      </c>
      <c r="E856" s="34" t="s">
        <v>1253</v>
      </c>
    </row>
    <row r="857" spans="1:5" ht="15.75" hidden="1" thickBot="1" x14ac:dyDescent="0.3">
      <c r="A857" s="34" t="s">
        <v>3678</v>
      </c>
      <c r="B857" s="40">
        <v>600</v>
      </c>
      <c r="C857" s="34" t="s">
        <v>82</v>
      </c>
      <c r="D857" s="40">
        <v>701</v>
      </c>
      <c r="E857" s="34" t="s">
        <v>1254</v>
      </c>
    </row>
    <row r="858" spans="1:5" ht="15.75" hidden="1" thickBot="1" x14ac:dyDescent="0.3">
      <c r="A858" s="34" t="s">
        <v>3678</v>
      </c>
      <c r="B858" s="40">
        <v>600</v>
      </c>
      <c r="C858" s="34" t="s">
        <v>82</v>
      </c>
      <c r="D858" s="40">
        <v>735</v>
      </c>
      <c r="E858" s="34" t="s">
        <v>1255</v>
      </c>
    </row>
    <row r="859" spans="1:5" ht="15.75" hidden="1" thickBot="1" x14ac:dyDescent="0.3">
      <c r="A859" s="34" t="s">
        <v>3678</v>
      </c>
      <c r="B859" s="40">
        <v>600</v>
      </c>
      <c r="C859" s="34" t="s">
        <v>82</v>
      </c>
      <c r="D859" s="40">
        <v>740</v>
      </c>
      <c r="E859" s="34" t="s">
        <v>1256</v>
      </c>
    </row>
    <row r="860" spans="1:5" ht="15.75" hidden="1" thickBot="1" x14ac:dyDescent="0.3">
      <c r="A860" s="34" t="s">
        <v>3678</v>
      </c>
      <c r="B860" s="40">
        <v>600</v>
      </c>
      <c r="C860" s="34" t="s">
        <v>82</v>
      </c>
      <c r="D860" s="40">
        <v>779</v>
      </c>
      <c r="E860" s="34" t="s">
        <v>1257</v>
      </c>
    </row>
    <row r="861" spans="1:5" ht="15.75" hidden="1" thickBot="1" x14ac:dyDescent="0.3">
      <c r="A861" s="34" t="s">
        <v>3678</v>
      </c>
      <c r="B861" s="40">
        <v>480</v>
      </c>
      <c r="C861" s="34" t="s">
        <v>83</v>
      </c>
      <c r="D861" s="40">
        <v>2</v>
      </c>
      <c r="E861" s="34" t="s">
        <v>1108</v>
      </c>
    </row>
    <row r="862" spans="1:5" ht="15.75" hidden="1" thickBot="1" x14ac:dyDescent="0.3">
      <c r="A862" s="34" t="s">
        <v>3678</v>
      </c>
      <c r="B862" s="40">
        <v>480</v>
      </c>
      <c r="C862" s="34" t="s">
        <v>83</v>
      </c>
      <c r="D862" s="40">
        <v>1</v>
      </c>
      <c r="E862" s="34" t="s">
        <v>1107</v>
      </c>
    </row>
    <row r="863" spans="1:5" ht="15.75" hidden="1" thickBot="1" x14ac:dyDescent="0.3">
      <c r="A863" s="34" t="s">
        <v>3678</v>
      </c>
      <c r="B863" s="40">
        <v>480</v>
      </c>
      <c r="C863" s="34" t="s">
        <v>83</v>
      </c>
      <c r="D863" s="40">
        <v>45</v>
      </c>
      <c r="E863" s="34" t="s">
        <v>1109</v>
      </c>
    </row>
    <row r="864" spans="1:5" ht="15.75" hidden="1" thickBot="1" x14ac:dyDescent="0.3">
      <c r="A864" s="34" t="s">
        <v>3678</v>
      </c>
      <c r="B864" s="40">
        <v>480</v>
      </c>
      <c r="C864" s="34" t="s">
        <v>83</v>
      </c>
      <c r="D864" s="40">
        <v>89</v>
      </c>
      <c r="E864" s="34" t="s">
        <v>1110</v>
      </c>
    </row>
    <row r="865" spans="1:5" ht="15.75" hidden="1" thickBot="1" x14ac:dyDescent="0.3">
      <c r="A865" s="34" t="s">
        <v>3678</v>
      </c>
      <c r="B865" s="40">
        <v>480</v>
      </c>
      <c r="C865" s="34" t="s">
        <v>83</v>
      </c>
      <c r="D865" s="40">
        <v>97</v>
      </c>
      <c r="E865" s="34" t="s">
        <v>1118</v>
      </c>
    </row>
    <row r="866" spans="1:5" ht="15.75" hidden="1" thickBot="1" x14ac:dyDescent="0.3">
      <c r="A866" s="34" t="s">
        <v>3678</v>
      </c>
      <c r="B866" s="40">
        <v>480</v>
      </c>
      <c r="C866" s="34" t="s">
        <v>83</v>
      </c>
      <c r="D866" s="40">
        <v>90</v>
      </c>
      <c r="E866" s="34" t="s">
        <v>1111</v>
      </c>
    </row>
    <row r="867" spans="1:5" ht="15.75" hidden="1" thickBot="1" x14ac:dyDescent="0.3">
      <c r="A867" s="34" t="s">
        <v>3678</v>
      </c>
      <c r="B867" s="40">
        <v>480</v>
      </c>
      <c r="C867" s="34" t="s">
        <v>83</v>
      </c>
      <c r="D867" s="40">
        <v>95</v>
      </c>
      <c r="E867" s="34" t="s">
        <v>1116</v>
      </c>
    </row>
    <row r="868" spans="1:5" ht="15.75" hidden="1" thickBot="1" x14ac:dyDescent="0.3">
      <c r="A868" s="34" t="s">
        <v>3678</v>
      </c>
      <c r="B868" s="40">
        <v>480</v>
      </c>
      <c r="C868" s="34" t="s">
        <v>83</v>
      </c>
      <c r="D868" s="40">
        <v>91</v>
      </c>
      <c r="E868" s="34" t="s">
        <v>1112</v>
      </c>
    </row>
    <row r="869" spans="1:5" ht="15.75" hidden="1" thickBot="1" x14ac:dyDescent="0.3">
      <c r="A869" s="34" t="s">
        <v>3678</v>
      </c>
      <c r="B869" s="40">
        <v>480</v>
      </c>
      <c r="C869" s="34" t="s">
        <v>83</v>
      </c>
      <c r="D869" s="40">
        <v>92</v>
      </c>
      <c r="E869" s="34" t="s">
        <v>1113</v>
      </c>
    </row>
    <row r="870" spans="1:5" ht="15.75" hidden="1" thickBot="1" x14ac:dyDescent="0.3">
      <c r="A870" s="34" t="s">
        <v>3678</v>
      </c>
      <c r="B870" s="40">
        <v>480</v>
      </c>
      <c r="C870" s="34" t="s">
        <v>83</v>
      </c>
      <c r="D870" s="40">
        <v>94</v>
      </c>
      <c r="E870" s="34" t="s">
        <v>1115</v>
      </c>
    </row>
    <row r="871" spans="1:5" ht="15.75" hidden="1" thickBot="1" x14ac:dyDescent="0.3">
      <c r="A871" s="34" t="s">
        <v>3678</v>
      </c>
      <c r="B871" s="40">
        <v>480</v>
      </c>
      <c r="C871" s="34" t="s">
        <v>83</v>
      </c>
      <c r="D871" s="40">
        <v>93</v>
      </c>
      <c r="E871" s="34" t="s">
        <v>1114</v>
      </c>
    </row>
    <row r="872" spans="1:5" ht="15.75" hidden="1" thickBot="1" x14ac:dyDescent="0.3">
      <c r="A872" s="34" t="s">
        <v>3678</v>
      </c>
      <c r="B872" s="40">
        <v>480</v>
      </c>
      <c r="C872" s="34" t="s">
        <v>83</v>
      </c>
      <c r="D872" s="40">
        <v>96</v>
      </c>
      <c r="E872" s="34" t="s">
        <v>1117</v>
      </c>
    </row>
    <row r="873" spans="1:5" ht="15.75" hidden="1" thickBot="1" x14ac:dyDescent="0.3">
      <c r="A873" s="34" t="s">
        <v>3678</v>
      </c>
      <c r="B873" s="40">
        <v>480</v>
      </c>
      <c r="C873" s="34" t="s">
        <v>83</v>
      </c>
      <c r="D873" s="40">
        <v>221</v>
      </c>
      <c r="E873" s="34" t="s">
        <v>1120</v>
      </c>
    </row>
    <row r="874" spans="1:5" ht="15.75" hidden="1" thickBot="1" x14ac:dyDescent="0.3">
      <c r="A874" s="34" t="s">
        <v>3678</v>
      </c>
      <c r="B874" s="40">
        <v>480</v>
      </c>
      <c r="C874" s="34" t="s">
        <v>83</v>
      </c>
      <c r="D874" s="40">
        <v>222</v>
      </c>
      <c r="E874" s="34" t="s">
        <v>1121</v>
      </c>
    </row>
    <row r="875" spans="1:5" ht="15.75" hidden="1" thickBot="1" x14ac:dyDescent="0.3">
      <c r="A875" s="34" t="s">
        <v>3678</v>
      </c>
      <c r="B875" s="40">
        <v>480</v>
      </c>
      <c r="C875" s="34" t="s">
        <v>83</v>
      </c>
      <c r="D875" s="40">
        <v>456</v>
      </c>
      <c r="E875" s="34" t="s">
        <v>1122</v>
      </c>
    </row>
    <row r="876" spans="1:5" ht="15.75" hidden="1" thickBot="1" x14ac:dyDescent="0.3">
      <c r="A876" s="34" t="s">
        <v>3678</v>
      </c>
      <c r="B876" s="40">
        <v>480</v>
      </c>
      <c r="C876" s="34" t="s">
        <v>83</v>
      </c>
      <c r="D876" s="40">
        <v>98</v>
      </c>
      <c r="E876" s="34" t="s">
        <v>1119</v>
      </c>
    </row>
    <row r="877" spans="1:5" ht="15.75" hidden="1" thickBot="1" x14ac:dyDescent="0.3">
      <c r="A877" s="34" t="s">
        <v>3678</v>
      </c>
      <c r="B877" s="40">
        <v>480</v>
      </c>
      <c r="C877" s="34" t="s">
        <v>83</v>
      </c>
      <c r="D877" s="40">
        <v>632</v>
      </c>
      <c r="E877" s="34" t="s">
        <v>1123</v>
      </c>
    </row>
    <row r="878" spans="1:5" ht="15.75" hidden="1" thickBot="1" x14ac:dyDescent="0.3">
      <c r="A878" s="34" t="s">
        <v>3678</v>
      </c>
      <c r="B878" s="40">
        <v>480</v>
      </c>
      <c r="C878" s="34" t="s">
        <v>83</v>
      </c>
      <c r="D878" s="40">
        <v>700</v>
      </c>
      <c r="E878" s="34" t="s">
        <v>1127</v>
      </c>
    </row>
    <row r="879" spans="1:5" ht="15.75" hidden="1" thickBot="1" x14ac:dyDescent="0.3">
      <c r="A879" s="34" t="s">
        <v>3678</v>
      </c>
      <c r="B879" s="40">
        <v>480</v>
      </c>
      <c r="C879" s="34" t="s">
        <v>83</v>
      </c>
      <c r="D879" s="40">
        <v>691</v>
      </c>
      <c r="E879" s="34" t="s">
        <v>1124</v>
      </c>
    </row>
    <row r="880" spans="1:5" ht="15.75" hidden="1" thickBot="1" x14ac:dyDescent="0.3">
      <c r="A880" s="34" t="s">
        <v>3678</v>
      </c>
      <c r="B880" s="40">
        <v>480</v>
      </c>
      <c r="C880" s="34" t="s">
        <v>83</v>
      </c>
      <c r="D880" s="40">
        <v>692</v>
      </c>
      <c r="E880" s="34" t="s">
        <v>1125</v>
      </c>
    </row>
    <row r="881" spans="1:5" ht="15.75" hidden="1" thickBot="1" x14ac:dyDescent="0.3">
      <c r="A881" s="34" t="s">
        <v>3678</v>
      </c>
      <c r="B881" s="40">
        <v>480</v>
      </c>
      <c r="C881" s="34" t="s">
        <v>83</v>
      </c>
      <c r="D881" s="40">
        <v>784</v>
      </c>
      <c r="E881" s="34" t="s">
        <v>1133</v>
      </c>
    </row>
    <row r="882" spans="1:5" ht="15.75" hidden="1" thickBot="1" x14ac:dyDescent="0.3">
      <c r="A882" s="34" t="s">
        <v>3678</v>
      </c>
      <c r="B882" s="40">
        <v>480</v>
      </c>
      <c r="C882" s="34" t="s">
        <v>83</v>
      </c>
      <c r="D882" s="40">
        <v>779</v>
      </c>
      <c r="E882" s="34" t="s">
        <v>1128</v>
      </c>
    </row>
    <row r="883" spans="1:5" ht="15.75" hidden="1" thickBot="1" x14ac:dyDescent="0.3">
      <c r="A883" s="34" t="s">
        <v>3678</v>
      </c>
      <c r="B883" s="40">
        <v>480</v>
      </c>
      <c r="C883" s="34" t="s">
        <v>83</v>
      </c>
      <c r="D883" s="40">
        <v>695</v>
      </c>
      <c r="E883" s="34" t="s">
        <v>1126</v>
      </c>
    </row>
    <row r="884" spans="1:5" ht="15.75" hidden="1" thickBot="1" x14ac:dyDescent="0.3">
      <c r="A884" s="34" t="s">
        <v>3678</v>
      </c>
      <c r="B884" s="40">
        <v>480</v>
      </c>
      <c r="C884" s="34" t="s">
        <v>83</v>
      </c>
      <c r="D884" s="40">
        <v>783</v>
      </c>
      <c r="E884" s="34" t="s">
        <v>1132</v>
      </c>
    </row>
    <row r="885" spans="1:5" ht="15.75" hidden="1" thickBot="1" x14ac:dyDescent="0.3">
      <c r="A885" s="34" t="s">
        <v>3678</v>
      </c>
      <c r="B885" s="40">
        <v>480</v>
      </c>
      <c r="C885" s="34" t="s">
        <v>83</v>
      </c>
      <c r="D885" s="40">
        <v>782</v>
      </c>
      <c r="E885" s="34" t="s">
        <v>1131</v>
      </c>
    </row>
    <row r="886" spans="1:5" ht="15.75" hidden="1" thickBot="1" x14ac:dyDescent="0.3">
      <c r="A886" s="34" t="s">
        <v>3678</v>
      </c>
      <c r="B886" s="40">
        <v>480</v>
      </c>
      <c r="C886" s="34" t="s">
        <v>83</v>
      </c>
      <c r="D886" s="40">
        <v>780</v>
      </c>
      <c r="E886" s="34" t="s">
        <v>1129</v>
      </c>
    </row>
    <row r="887" spans="1:5" ht="15.75" hidden="1" thickBot="1" x14ac:dyDescent="0.3">
      <c r="A887" s="34" t="s">
        <v>3678</v>
      </c>
      <c r="B887" s="40">
        <v>480</v>
      </c>
      <c r="C887" s="34" t="s">
        <v>83</v>
      </c>
      <c r="D887" s="40">
        <v>781</v>
      </c>
      <c r="E887" s="34" t="s">
        <v>1130</v>
      </c>
    </row>
    <row r="888" spans="1:5" ht="15.75" hidden="1" thickBot="1" x14ac:dyDescent="0.3">
      <c r="A888" s="34" t="s">
        <v>3678</v>
      </c>
      <c r="B888" s="40">
        <v>480</v>
      </c>
      <c r="C888" s="34" t="s">
        <v>83</v>
      </c>
      <c r="D888" s="40">
        <v>867</v>
      </c>
      <c r="E888" s="34" t="s">
        <v>1134</v>
      </c>
    </row>
    <row r="889" spans="1:5" ht="15.75" hidden="1" thickBot="1" x14ac:dyDescent="0.3">
      <c r="A889" s="34" t="s">
        <v>3678</v>
      </c>
      <c r="B889" s="40">
        <v>440</v>
      </c>
      <c r="C889" s="34" t="s">
        <v>84</v>
      </c>
      <c r="D889" s="40">
        <v>1</v>
      </c>
      <c r="E889" s="34" t="s">
        <v>947</v>
      </c>
    </row>
    <row r="890" spans="1:5" ht="15.75" hidden="1" thickBot="1" x14ac:dyDescent="0.3">
      <c r="A890" s="34" t="s">
        <v>3678</v>
      </c>
      <c r="B890" s="40">
        <v>440</v>
      </c>
      <c r="C890" s="34" t="s">
        <v>84</v>
      </c>
      <c r="D890" s="40">
        <v>2</v>
      </c>
      <c r="E890" s="34" t="s">
        <v>948</v>
      </c>
    </row>
    <row r="891" spans="1:5" ht="15.75" hidden="1" thickBot="1" x14ac:dyDescent="0.3">
      <c r="A891" s="34" t="s">
        <v>3678</v>
      </c>
      <c r="B891" s="40">
        <v>440</v>
      </c>
      <c r="C891" s="34" t="s">
        <v>84</v>
      </c>
      <c r="D891" s="40">
        <v>45</v>
      </c>
      <c r="E891" s="34" t="s">
        <v>949</v>
      </c>
    </row>
    <row r="892" spans="1:5" ht="15.75" hidden="1" thickBot="1" x14ac:dyDescent="0.3">
      <c r="A892" s="34" t="s">
        <v>3678</v>
      </c>
      <c r="B892" s="40">
        <v>440</v>
      </c>
      <c r="C892" s="34" t="s">
        <v>84</v>
      </c>
      <c r="D892" s="40">
        <v>46</v>
      </c>
      <c r="E892" s="34" t="s">
        <v>950</v>
      </c>
    </row>
    <row r="893" spans="1:5" ht="15.75" hidden="1" thickBot="1" x14ac:dyDescent="0.3">
      <c r="A893" s="34" t="s">
        <v>3678</v>
      </c>
      <c r="B893" s="40">
        <v>440</v>
      </c>
      <c r="C893" s="34" t="s">
        <v>84</v>
      </c>
      <c r="D893" s="40">
        <v>92</v>
      </c>
      <c r="E893" s="34" t="s">
        <v>954</v>
      </c>
    </row>
    <row r="894" spans="1:5" ht="15.75" hidden="1" thickBot="1" x14ac:dyDescent="0.3">
      <c r="A894" s="34" t="s">
        <v>3678</v>
      </c>
      <c r="B894" s="40">
        <v>440</v>
      </c>
      <c r="C894" s="34" t="s">
        <v>84</v>
      </c>
      <c r="D894" s="40">
        <v>89</v>
      </c>
      <c r="E894" s="34" t="s">
        <v>951</v>
      </c>
    </row>
    <row r="895" spans="1:5" ht="15.75" hidden="1" thickBot="1" x14ac:dyDescent="0.3">
      <c r="A895" s="34" t="s">
        <v>3678</v>
      </c>
      <c r="B895" s="40">
        <v>440</v>
      </c>
      <c r="C895" s="34" t="s">
        <v>84</v>
      </c>
      <c r="D895" s="40">
        <v>91</v>
      </c>
      <c r="E895" s="34" t="s">
        <v>953</v>
      </c>
    </row>
    <row r="896" spans="1:5" ht="15.75" hidden="1" thickBot="1" x14ac:dyDescent="0.3">
      <c r="A896" s="34" t="s">
        <v>3678</v>
      </c>
      <c r="B896" s="40">
        <v>440</v>
      </c>
      <c r="C896" s="34" t="s">
        <v>84</v>
      </c>
      <c r="D896" s="40">
        <v>90</v>
      </c>
      <c r="E896" s="34" t="s">
        <v>952</v>
      </c>
    </row>
    <row r="897" spans="1:5" ht="15.75" hidden="1" thickBot="1" x14ac:dyDescent="0.3">
      <c r="A897" s="34" t="s">
        <v>3678</v>
      </c>
      <c r="B897" s="40">
        <v>440</v>
      </c>
      <c r="C897" s="34" t="s">
        <v>84</v>
      </c>
      <c r="D897" s="40">
        <v>133</v>
      </c>
      <c r="E897" s="34" t="s">
        <v>955</v>
      </c>
    </row>
    <row r="898" spans="1:5" ht="15.75" hidden="1" thickBot="1" x14ac:dyDescent="0.3">
      <c r="A898" s="34" t="s">
        <v>3678</v>
      </c>
      <c r="B898" s="40">
        <v>440</v>
      </c>
      <c r="C898" s="34" t="s">
        <v>84</v>
      </c>
      <c r="D898" s="40">
        <v>177</v>
      </c>
      <c r="E898" s="34" t="s">
        <v>956</v>
      </c>
    </row>
    <row r="899" spans="1:5" ht="15.75" hidden="1" thickBot="1" x14ac:dyDescent="0.3">
      <c r="A899" s="34" t="s">
        <v>3678</v>
      </c>
      <c r="B899" s="40">
        <v>440</v>
      </c>
      <c r="C899" s="34" t="s">
        <v>84</v>
      </c>
      <c r="D899" s="40">
        <v>221</v>
      </c>
      <c r="E899" s="34" t="s">
        <v>957</v>
      </c>
    </row>
    <row r="900" spans="1:5" ht="15.75" hidden="1" thickBot="1" x14ac:dyDescent="0.3">
      <c r="A900" s="34" t="s">
        <v>3678</v>
      </c>
      <c r="B900" s="40">
        <v>440</v>
      </c>
      <c r="C900" s="34" t="s">
        <v>84</v>
      </c>
      <c r="D900" s="40">
        <v>227</v>
      </c>
      <c r="E900" s="34" t="s">
        <v>963</v>
      </c>
    </row>
    <row r="901" spans="1:5" ht="15.75" hidden="1" thickBot="1" x14ac:dyDescent="0.3">
      <c r="A901" s="34" t="s">
        <v>3678</v>
      </c>
      <c r="B901" s="40">
        <v>440</v>
      </c>
      <c r="C901" s="34" t="s">
        <v>84</v>
      </c>
      <c r="D901" s="40">
        <v>222</v>
      </c>
      <c r="E901" s="34" t="s">
        <v>958</v>
      </c>
    </row>
    <row r="902" spans="1:5" ht="15.75" hidden="1" thickBot="1" x14ac:dyDescent="0.3">
      <c r="A902" s="34" t="s">
        <v>3678</v>
      </c>
      <c r="B902" s="40">
        <v>440</v>
      </c>
      <c r="C902" s="34" t="s">
        <v>84</v>
      </c>
      <c r="D902" s="40">
        <v>223</v>
      </c>
      <c r="E902" s="34" t="s">
        <v>959</v>
      </c>
    </row>
    <row r="903" spans="1:5" ht="15.75" hidden="1" thickBot="1" x14ac:dyDescent="0.3">
      <c r="A903" s="34" t="s">
        <v>3678</v>
      </c>
      <c r="B903" s="40">
        <v>440</v>
      </c>
      <c r="C903" s="34" t="s">
        <v>84</v>
      </c>
      <c r="D903" s="40">
        <v>226</v>
      </c>
      <c r="E903" s="34" t="s">
        <v>962</v>
      </c>
    </row>
    <row r="904" spans="1:5" ht="15.75" hidden="1" thickBot="1" x14ac:dyDescent="0.3">
      <c r="A904" s="34" t="s">
        <v>3678</v>
      </c>
      <c r="B904" s="40">
        <v>440</v>
      </c>
      <c r="C904" s="34" t="s">
        <v>84</v>
      </c>
      <c r="D904" s="40">
        <v>225</v>
      </c>
      <c r="E904" s="34" t="s">
        <v>961</v>
      </c>
    </row>
    <row r="905" spans="1:5" ht="15.75" hidden="1" thickBot="1" x14ac:dyDescent="0.3">
      <c r="A905" s="34" t="s">
        <v>3678</v>
      </c>
      <c r="B905" s="40">
        <v>440</v>
      </c>
      <c r="C905" s="34" t="s">
        <v>84</v>
      </c>
      <c r="D905" s="40">
        <v>224</v>
      </c>
      <c r="E905" s="34" t="s">
        <v>960</v>
      </c>
    </row>
    <row r="906" spans="1:5" ht="15.75" hidden="1" thickBot="1" x14ac:dyDescent="0.3">
      <c r="A906" s="34" t="s">
        <v>3678</v>
      </c>
      <c r="B906" s="40">
        <v>440</v>
      </c>
      <c r="C906" s="34" t="s">
        <v>84</v>
      </c>
      <c r="D906" s="40">
        <v>265</v>
      </c>
      <c r="E906" s="34" t="s">
        <v>964</v>
      </c>
    </row>
    <row r="907" spans="1:5" ht="15.75" hidden="1" thickBot="1" x14ac:dyDescent="0.3">
      <c r="A907" s="34" t="s">
        <v>3678</v>
      </c>
      <c r="B907" s="40">
        <v>440</v>
      </c>
      <c r="C907" s="34" t="s">
        <v>84</v>
      </c>
      <c r="D907" s="40">
        <v>266</v>
      </c>
      <c r="E907" s="34" t="s">
        <v>965</v>
      </c>
    </row>
    <row r="908" spans="1:5" ht="15.75" hidden="1" thickBot="1" x14ac:dyDescent="0.3">
      <c r="A908" s="34" t="s">
        <v>3678</v>
      </c>
      <c r="B908" s="40">
        <v>440</v>
      </c>
      <c r="C908" s="34" t="s">
        <v>84</v>
      </c>
      <c r="D908" s="40">
        <v>456</v>
      </c>
      <c r="E908" s="34" t="s">
        <v>966</v>
      </c>
    </row>
    <row r="909" spans="1:5" ht="15.75" hidden="1" thickBot="1" x14ac:dyDescent="0.3">
      <c r="A909" s="34" t="s">
        <v>3678</v>
      </c>
      <c r="B909" s="40">
        <v>440</v>
      </c>
      <c r="C909" s="34" t="s">
        <v>84</v>
      </c>
      <c r="D909" s="40">
        <v>503</v>
      </c>
      <c r="E909" s="34" t="s">
        <v>970</v>
      </c>
    </row>
    <row r="910" spans="1:5" ht="15.75" hidden="1" thickBot="1" x14ac:dyDescent="0.3">
      <c r="A910" s="34" t="s">
        <v>3678</v>
      </c>
      <c r="B910" s="40">
        <v>440</v>
      </c>
      <c r="C910" s="34" t="s">
        <v>84</v>
      </c>
      <c r="D910" s="40">
        <v>502</v>
      </c>
      <c r="E910" s="34" t="s">
        <v>969</v>
      </c>
    </row>
    <row r="911" spans="1:5" ht="15.75" hidden="1" thickBot="1" x14ac:dyDescent="0.3">
      <c r="A911" s="34" t="s">
        <v>3678</v>
      </c>
      <c r="B911" s="40">
        <v>440</v>
      </c>
      <c r="C911" s="34" t="s">
        <v>84</v>
      </c>
      <c r="D911" s="40">
        <v>500</v>
      </c>
      <c r="E911" s="34" t="s">
        <v>967</v>
      </c>
    </row>
    <row r="912" spans="1:5" ht="15.75" hidden="1" thickBot="1" x14ac:dyDescent="0.3">
      <c r="A912" s="34" t="s">
        <v>3678</v>
      </c>
      <c r="B912" s="40">
        <v>440</v>
      </c>
      <c r="C912" s="34" t="s">
        <v>84</v>
      </c>
      <c r="D912" s="40">
        <v>501</v>
      </c>
      <c r="E912" s="34" t="s">
        <v>968</v>
      </c>
    </row>
    <row r="913" spans="1:5" ht="15.75" hidden="1" thickBot="1" x14ac:dyDescent="0.3">
      <c r="A913" s="34" t="s">
        <v>3678</v>
      </c>
      <c r="B913" s="40">
        <v>440</v>
      </c>
      <c r="C913" s="34" t="s">
        <v>84</v>
      </c>
      <c r="D913" s="40">
        <v>504</v>
      </c>
      <c r="E913" s="34" t="s">
        <v>971</v>
      </c>
    </row>
    <row r="914" spans="1:5" ht="15.75" hidden="1" thickBot="1" x14ac:dyDescent="0.3">
      <c r="A914" s="34" t="s">
        <v>3678</v>
      </c>
      <c r="B914" s="40">
        <v>440</v>
      </c>
      <c r="C914" s="34" t="s">
        <v>84</v>
      </c>
      <c r="D914" s="40">
        <v>632</v>
      </c>
      <c r="E914" s="34" t="s">
        <v>972</v>
      </c>
    </row>
    <row r="915" spans="1:5" ht="15.75" hidden="1" thickBot="1" x14ac:dyDescent="0.3">
      <c r="A915" s="34" t="s">
        <v>3678</v>
      </c>
      <c r="B915" s="40">
        <v>440</v>
      </c>
      <c r="C915" s="34" t="s">
        <v>84</v>
      </c>
      <c r="D915" s="40">
        <v>633</v>
      </c>
      <c r="E915" s="34" t="s">
        <v>973</v>
      </c>
    </row>
    <row r="916" spans="1:5" ht="15.75" hidden="1" thickBot="1" x14ac:dyDescent="0.3">
      <c r="A916" s="34" t="s">
        <v>3678</v>
      </c>
      <c r="B916" s="40">
        <v>440</v>
      </c>
      <c r="C916" s="34" t="s">
        <v>84</v>
      </c>
      <c r="D916" s="40">
        <v>634</v>
      </c>
      <c r="E916" s="34" t="s">
        <v>974</v>
      </c>
    </row>
    <row r="917" spans="1:5" ht="15.75" hidden="1" thickBot="1" x14ac:dyDescent="0.3">
      <c r="A917" s="34" t="s">
        <v>3678</v>
      </c>
      <c r="B917" s="40">
        <v>440</v>
      </c>
      <c r="C917" s="34" t="s">
        <v>84</v>
      </c>
      <c r="D917" s="40">
        <v>636</v>
      </c>
      <c r="E917" s="34" t="s">
        <v>976</v>
      </c>
    </row>
    <row r="918" spans="1:5" ht="15.75" hidden="1" thickBot="1" x14ac:dyDescent="0.3">
      <c r="A918" s="34" t="s">
        <v>3678</v>
      </c>
      <c r="B918" s="40">
        <v>440</v>
      </c>
      <c r="C918" s="34" t="s">
        <v>84</v>
      </c>
      <c r="D918" s="40">
        <v>637</v>
      </c>
      <c r="E918" s="34" t="s">
        <v>977</v>
      </c>
    </row>
    <row r="919" spans="1:5" ht="15.75" hidden="1" thickBot="1" x14ac:dyDescent="0.3">
      <c r="A919" s="34" t="s">
        <v>3678</v>
      </c>
      <c r="B919" s="40">
        <v>440</v>
      </c>
      <c r="C919" s="34" t="s">
        <v>84</v>
      </c>
      <c r="D919" s="40">
        <v>635</v>
      </c>
      <c r="E919" s="34" t="s">
        <v>975</v>
      </c>
    </row>
    <row r="920" spans="1:5" ht="15.75" hidden="1" thickBot="1" x14ac:dyDescent="0.3">
      <c r="A920" s="34" t="s">
        <v>3678</v>
      </c>
      <c r="B920" s="40">
        <v>440</v>
      </c>
      <c r="C920" s="34" t="s">
        <v>84</v>
      </c>
      <c r="D920" s="40">
        <v>691</v>
      </c>
      <c r="E920" s="34" t="s">
        <v>978</v>
      </c>
    </row>
    <row r="921" spans="1:5" ht="15.75" hidden="1" thickBot="1" x14ac:dyDescent="0.3">
      <c r="A921" s="34" t="s">
        <v>3678</v>
      </c>
      <c r="B921" s="40">
        <v>440</v>
      </c>
      <c r="C921" s="34" t="s">
        <v>84</v>
      </c>
      <c r="D921" s="40">
        <v>735</v>
      </c>
      <c r="E921" s="34" t="s">
        <v>979</v>
      </c>
    </row>
    <row r="922" spans="1:5" ht="15.75" hidden="1" thickBot="1" x14ac:dyDescent="0.3">
      <c r="A922" s="34" t="s">
        <v>3678</v>
      </c>
      <c r="B922" s="40">
        <v>440</v>
      </c>
      <c r="C922" s="34" t="s">
        <v>84</v>
      </c>
      <c r="D922" s="40">
        <v>736</v>
      </c>
      <c r="E922" s="34" t="s">
        <v>980</v>
      </c>
    </row>
    <row r="923" spans="1:5" ht="15.75" hidden="1" thickBot="1" x14ac:dyDescent="0.3">
      <c r="A923" s="34" t="s">
        <v>3678</v>
      </c>
      <c r="B923" s="40">
        <v>440</v>
      </c>
      <c r="C923" s="34" t="s">
        <v>84</v>
      </c>
      <c r="D923" s="40">
        <v>779</v>
      </c>
      <c r="E923" s="34" t="s">
        <v>981</v>
      </c>
    </row>
    <row r="924" spans="1:5" ht="15.75" hidden="1" thickBot="1" x14ac:dyDescent="0.3">
      <c r="A924" s="34" t="s">
        <v>3678</v>
      </c>
      <c r="B924" s="40">
        <v>440</v>
      </c>
      <c r="C924" s="34" t="s">
        <v>84</v>
      </c>
      <c r="D924" s="40">
        <v>782</v>
      </c>
      <c r="E924" s="34" t="s">
        <v>984</v>
      </c>
    </row>
    <row r="925" spans="1:5" ht="15.75" hidden="1" thickBot="1" x14ac:dyDescent="0.3">
      <c r="A925" s="34" t="s">
        <v>3678</v>
      </c>
      <c r="B925" s="40">
        <v>440</v>
      </c>
      <c r="C925" s="34" t="s">
        <v>84</v>
      </c>
      <c r="D925" s="40">
        <v>780</v>
      </c>
      <c r="E925" s="34" t="s">
        <v>982</v>
      </c>
    </row>
    <row r="926" spans="1:5" ht="15.75" hidden="1" thickBot="1" x14ac:dyDescent="0.3">
      <c r="A926" s="34" t="s">
        <v>3678</v>
      </c>
      <c r="B926" s="40">
        <v>440</v>
      </c>
      <c r="C926" s="34" t="s">
        <v>84</v>
      </c>
      <c r="D926" s="40">
        <v>781</v>
      </c>
      <c r="E926" s="34" t="s">
        <v>983</v>
      </c>
    </row>
    <row r="927" spans="1:5" ht="15.75" hidden="1" thickBot="1" x14ac:dyDescent="0.3">
      <c r="A927" s="34" t="s">
        <v>3678</v>
      </c>
      <c r="B927" s="40">
        <v>450</v>
      </c>
      <c r="C927" s="34" t="s">
        <v>85</v>
      </c>
      <c r="D927" s="40">
        <v>1</v>
      </c>
      <c r="E927" s="34" t="s">
        <v>1006</v>
      </c>
    </row>
    <row r="928" spans="1:5" ht="15.75" hidden="1" thickBot="1" x14ac:dyDescent="0.3">
      <c r="A928" s="34" t="s">
        <v>3678</v>
      </c>
      <c r="B928" s="40">
        <v>450</v>
      </c>
      <c r="C928" s="34" t="s">
        <v>85</v>
      </c>
      <c r="D928" s="40">
        <v>2</v>
      </c>
      <c r="E928" s="34" t="s">
        <v>1007</v>
      </c>
    </row>
    <row r="929" spans="1:5" ht="15.75" hidden="1" thickBot="1" x14ac:dyDescent="0.3">
      <c r="A929" s="34" t="s">
        <v>3678</v>
      </c>
      <c r="B929" s="40">
        <v>450</v>
      </c>
      <c r="C929" s="34" t="s">
        <v>85</v>
      </c>
      <c r="D929" s="40">
        <v>49</v>
      </c>
      <c r="E929" s="34" t="s">
        <v>1010</v>
      </c>
    </row>
    <row r="930" spans="1:5" ht="15.75" hidden="1" thickBot="1" x14ac:dyDescent="0.3">
      <c r="A930" s="34" t="s">
        <v>3678</v>
      </c>
      <c r="B930" s="40">
        <v>450</v>
      </c>
      <c r="C930" s="34" t="s">
        <v>85</v>
      </c>
      <c r="D930" s="40">
        <v>50</v>
      </c>
      <c r="E930" s="34" t="s">
        <v>1011</v>
      </c>
    </row>
    <row r="931" spans="1:5" ht="15.75" hidden="1" thickBot="1" x14ac:dyDescent="0.3">
      <c r="A931" s="34" t="s">
        <v>3678</v>
      </c>
      <c r="B931" s="40">
        <v>450</v>
      </c>
      <c r="C931" s="34" t="s">
        <v>85</v>
      </c>
      <c r="D931" s="40">
        <v>51</v>
      </c>
      <c r="E931" s="34" t="s">
        <v>1012</v>
      </c>
    </row>
    <row r="932" spans="1:5" ht="15.75" hidden="1" thickBot="1" x14ac:dyDescent="0.3">
      <c r="A932" s="34" t="s">
        <v>3678</v>
      </c>
      <c r="B932" s="40">
        <v>450</v>
      </c>
      <c r="C932" s="34" t="s">
        <v>85</v>
      </c>
      <c r="D932" s="40">
        <v>47</v>
      </c>
      <c r="E932" s="34" t="s">
        <v>1008</v>
      </c>
    </row>
    <row r="933" spans="1:5" ht="15.75" hidden="1" thickBot="1" x14ac:dyDescent="0.3">
      <c r="A933" s="34" t="s">
        <v>3678</v>
      </c>
      <c r="B933" s="40">
        <v>450</v>
      </c>
      <c r="C933" s="34" t="s">
        <v>85</v>
      </c>
      <c r="D933" s="40">
        <v>48</v>
      </c>
      <c r="E933" s="34" t="s">
        <v>1009</v>
      </c>
    </row>
    <row r="934" spans="1:5" ht="15.75" hidden="1" thickBot="1" x14ac:dyDescent="0.3">
      <c r="A934" s="34" t="s">
        <v>3678</v>
      </c>
      <c r="B934" s="40">
        <v>450</v>
      </c>
      <c r="C934" s="34" t="s">
        <v>85</v>
      </c>
      <c r="D934" s="40">
        <v>55</v>
      </c>
      <c r="E934" s="34" t="s">
        <v>1013</v>
      </c>
    </row>
    <row r="935" spans="1:5" ht="15.75" hidden="1" thickBot="1" x14ac:dyDescent="0.3">
      <c r="A935" s="34" t="s">
        <v>3678</v>
      </c>
      <c r="B935" s="40">
        <v>450</v>
      </c>
      <c r="C935" s="34" t="s">
        <v>85</v>
      </c>
      <c r="D935" s="40">
        <v>90</v>
      </c>
      <c r="E935" s="34" t="s">
        <v>1014</v>
      </c>
    </row>
    <row r="936" spans="1:5" ht="15.75" hidden="1" thickBot="1" x14ac:dyDescent="0.3">
      <c r="A936" s="34" t="s">
        <v>3678</v>
      </c>
      <c r="B936" s="40">
        <v>450</v>
      </c>
      <c r="C936" s="34" t="s">
        <v>85</v>
      </c>
      <c r="D936" s="40">
        <v>133</v>
      </c>
      <c r="E936" s="34" t="s">
        <v>1015</v>
      </c>
    </row>
    <row r="937" spans="1:5" ht="15.75" hidden="1" thickBot="1" x14ac:dyDescent="0.3">
      <c r="A937" s="34" t="s">
        <v>3678</v>
      </c>
      <c r="B937" s="40">
        <v>450</v>
      </c>
      <c r="C937" s="34" t="s">
        <v>85</v>
      </c>
      <c r="D937" s="40">
        <v>221</v>
      </c>
      <c r="E937" s="34" t="s">
        <v>1016</v>
      </c>
    </row>
    <row r="938" spans="1:5" ht="15.75" hidden="1" thickBot="1" x14ac:dyDescent="0.3">
      <c r="A938" s="34" t="s">
        <v>3678</v>
      </c>
      <c r="B938" s="40">
        <v>450</v>
      </c>
      <c r="C938" s="34" t="s">
        <v>85</v>
      </c>
      <c r="D938" s="40">
        <v>222</v>
      </c>
      <c r="E938" s="34" t="s">
        <v>1017</v>
      </c>
    </row>
    <row r="939" spans="1:5" ht="15.75" hidden="1" thickBot="1" x14ac:dyDescent="0.3">
      <c r="A939" s="34" t="s">
        <v>3678</v>
      </c>
      <c r="B939" s="40">
        <v>450</v>
      </c>
      <c r="C939" s="34" t="s">
        <v>85</v>
      </c>
      <c r="D939" s="40">
        <v>266</v>
      </c>
      <c r="E939" s="34" t="s">
        <v>1018</v>
      </c>
    </row>
    <row r="940" spans="1:5" ht="15.75" hidden="1" thickBot="1" x14ac:dyDescent="0.3">
      <c r="A940" s="34" t="s">
        <v>3678</v>
      </c>
      <c r="B940" s="40">
        <v>450</v>
      </c>
      <c r="C940" s="34" t="s">
        <v>85</v>
      </c>
      <c r="D940" s="40">
        <v>458</v>
      </c>
      <c r="E940" s="34" t="s">
        <v>1019</v>
      </c>
    </row>
    <row r="941" spans="1:5" ht="15.75" hidden="1" thickBot="1" x14ac:dyDescent="0.3">
      <c r="A941" s="34" t="s">
        <v>3678</v>
      </c>
      <c r="B941" s="40">
        <v>450</v>
      </c>
      <c r="C941" s="34" t="s">
        <v>85</v>
      </c>
      <c r="D941" s="40">
        <v>501</v>
      </c>
      <c r="E941" s="34" t="s">
        <v>1020</v>
      </c>
    </row>
    <row r="942" spans="1:5" ht="15.75" hidden="1" thickBot="1" x14ac:dyDescent="0.3">
      <c r="A942" s="34" t="s">
        <v>3678</v>
      </c>
      <c r="B942" s="40">
        <v>450</v>
      </c>
      <c r="C942" s="34" t="s">
        <v>85</v>
      </c>
      <c r="D942" s="40">
        <v>505</v>
      </c>
      <c r="E942" s="34" t="s">
        <v>1024</v>
      </c>
    </row>
    <row r="943" spans="1:5" ht="15.75" hidden="1" thickBot="1" x14ac:dyDescent="0.3">
      <c r="A943" s="34" t="s">
        <v>3678</v>
      </c>
      <c r="B943" s="40">
        <v>450</v>
      </c>
      <c r="C943" s="34" t="s">
        <v>85</v>
      </c>
      <c r="D943" s="40">
        <v>503</v>
      </c>
      <c r="E943" s="34" t="s">
        <v>1022</v>
      </c>
    </row>
    <row r="944" spans="1:5" ht="15.75" hidden="1" thickBot="1" x14ac:dyDescent="0.3">
      <c r="A944" s="34" t="s">
        <v>3678</v>
      </c>
      <c r="B944" s="40">
        <v>450</v>
      </c>
      <c r="C944" s="34" t="s">
        <v>85</v>
      </c>
      <c r="D944" s="40">
        <v>504</v>
      </c>
      <c r="E944" s="34" t="s">
        <v>1023</v>
      </c>
    </row>
    <row r="945" spans="1:5" ht="15.75" hidden="1" thickBot="1" x14ac:dyDescent="0.3">
      <c r="A945" s="34" t="s">
        <v>3678</v>
      </c>
      <c r="B945" s="40">
        <v>450</v>
      </c>
      <c r="C945" s="34" t="s">
        <v>85</v>
      </c>
      <c r="D945" s="40">
        <v>502</v>
      </c>
      <c r="E945" s="34" t="s">
        <v>1021</v>
      </c>
    </row>
    <row r="946" spans="1:5" ht="15.75" hidden="1" thickBot="1" x14ac:dyDescent="0.3">
      <c r="A946" s="34" t="s">
        <v>3678</v>
      </c>
      <c r="B946" s="40">
        <v>450</v>
      </c>
      <c r="C946" s="34" t="s">
        <v>85</v>
      </c>
      <c r="D946" s="40">
        <v>632</v>
      </c>
      <c r="E946" s="34" t="s">
        <v>1025</v>
      </c>
    </row>
    <row r="947" spans="1:5" ht="15.75" hidden="1" thickBot="1" x14ac:dyDescent="0.3">
      <c r="A947" s="34" t="s">
        <v>3678</v>
      </c>
      <c r="B947" s="40">
        <v>450</v>
      </c>
      <c r="C947" s="34" t="s">
        <v>85</v>
      </c>
      <c r="D947" s="40">
        <v>634</v>
      </c>
      <c r="E947" s="34" t="s">
        <v>1027</v>
      </c>
    </row>
    <row r="948" spans="1:5" ht="15.75" hidden="1" thickBot="1" x14ac:dyDescent="0.3">
      <c r="A948" s="34" t="s">
        <v>3678</v>
      </c>
      <c r="B948" s="40">
        <v>450</v>
      </c>
      <c r="C948" s="34" t="s">
        <v>85</v>
      </c>
      <c r="D948" s="40">
        <v>633</v>
      </c>
      <c r="E948" s="34" t="s">
        <v>1026</v>
      </c>
    </row>
    <row r="949" spans="1:5" ht="15.75" hidden="1" thickBot="1" x14ac:dyDescent="0.3">
      <c r="A949" s="34" t="s">
        <v>3678</v>
      </c>
      <c r="B949" s="40">
        <v>450</v>
      </c>
      <c r="C949" s="34" t="s">
        <v>85</v>
      </c>
      <c r="D949" s="40">
        <v>635</v>
      </c>
      <c r="E949" s="34" t="s">
        <v>1028</v>
      </c>
    </row>
    <row r="950" spans="1:5" ht="15.75" hidden="1" thickBot="1" x14ac:dyDescent="0.3">
      <c r="A950" s="34" t="s">
        <v>3678</v>
      </c>
      <c r="B950" s="40">
        <v>450</v>
      </c>
      <c r="C950" s="34" t="s">
        <v>85</v>
      </c>
      <c r="D950" s="40">
        <v>691</v>
      </c>
      <c r="E950" s="34" t="s">
        <v>1029</v>
      </c>
    </row>
    <row r="951" spans="1:5" ht="15.75" hidden="1" thickBot="1" x14ac:dyDescent="0.3">
      <c r="A951" s="34" t="s">
        <v>3678</v>
      </c>
      <c r="B951" s="40">
        <v>450</v>
      </c>
      <c r="C951" s="34" t="s">
        <v>85</v>
      </c>
      <c r="D951" s="40">
        <v>735</v>
      </c>
      <c r="E951" s="34" t="s">
        <v>1030</v>
      </c>
    </row>
    <row r="952" spans="1:5" ht="15.75" hidden="1" thickBot="1" x14ac:dyDescent="0.3">
      <c r="A952" s="34" t="s">
        <v>3678</v>
      </c>
      <c r="B952" s="40">
        <v>450</v>
      </c>
      <c r="C952" s="34" t="s">
        <v>85</v>
      </c>
      <c r="D952" s="40">
        <v>779</v>
      </c>
      <c r="E952" s="34" t="s">
        <v>1031</v>
      </c>
    </row>
    <row r="953" spans="1:5" ht="15.75" hidden="1" thickBot="1" x14ac:dyDescent="0.3">
      <c r="A953" s="34" t="s">
        <v>3678</v>
      </c>
      <c r="B953" s="40">
        <v>960</v>
      </c>
      <c r="C953" s="34" t="s">
        <v>86</v>
      </c>
      <c r="D953" s="40">
        <v>2</v>
      </c>
      <c r="E953" s="34" t="s">
        <v>1824</v>
      </c>
    </row>
    <row r="954" spans="1:5" ht="15.75" hidden="1" thickBot="1" x14ac:dyDescent="0.3">
      <c r="A954" s="34" t="s">
        <v>3678</v>
      </c>
      <c r="B954" s="40">
        <v>960</v>
      </c>
      <c r="C954" s="34" t="s">
        <v>86</v>
      </c>
      <c r="D954" s="40">
        <v>1</v>
      </c>
      <c r="E954" s="34" t="s">
        <v>1366</v>
      </c>
    </row>
    <row r="955" spans="1:5" ht="15.75" hidden="1" thickBot="1" x14ac:dyDescent="0.3">
      <c r="A955" s="34" t="s">
        <v>3678</v>
      </c>
      <c r="B955" s="40">
        <v>960</v>
      </c>
      <c r="C955" s="34" t="s">
        <v>86</v>
      </c>
      <c r="D955" s="40">
        <v>3</v>
      </c>
      <c r="E955" s="34" t="s">
        <v>1825</v>
      </c>
    </row>
    <row r="956" spans="1:5" ht="15.75" hidden="1" thickBot="1" x14ac:dyDescent="0.3">
      <c r="A956" s="34" t="s">
        <v>3678</v>
      </c>
      <c r="B956" s="40">
        <v>960</v>
      </c>
      <c r="C956" s="34" t="s">
        <v>86</v>
      </c>
      <c r="D956" s="40">
        <v>89</v>
      </c>
      <c r="E956" s="34" t="s">
        <v>1826</v>
      </c>
    </row>
    <row r="957" spans="1:5" ht="15.75" hidden="1" thickBot="1" x14ac:dyDescent="0.3">
      <c r="A957" s="34" t="s">
        <v>3678</v>
      </c>
      <c r="B957" s="40">
        <v>960</v>
      </c>
      <c r="C957" s="34" t="s">
        <v>86</v>
      </c>
      <c r="D957" s="40">
        <v>177</v>
      </c>
      <c r="E957" s="34" t="s">
        <v>1827</v>
      </c>
    </row>
    <row r="958" spans="1:5" ht="15.75" hidden="1" thickBot="1" x14ac:dyDescent="0.3">
      <c r="A958" s="34" t="s">
        <v>3678</v>
      </c>
      <c r="B958" s="40">
        <v>960</v>
      </c>
      <c r="C958" s="34" t="s">
        <v>86</v>
      </c>
      <c r="D958" s="40">
        <v>221</v>
      </c>
      <c r="E958" s="34" t="s">
        <v>1828</v>
      </c>
    </row>
    <row r="959" spans="1:5" ht="15.75" hidden="1" thickBot="1" x14ac:dyDescent="0.3">
      <c r="A959" s="34" t="s">
        <v>3678</v>
      </c>
      <c r="B959" s="40">
        <v>960</v>
      </c>
      <c r="C959" s="34" t="s">
        <v>86</v>
      </c>
      <c r="D959" s="40">
        <v>691</v>
      </c>
      <c r="E959" s="34" t="s">
        <v>1829</v>
      </c>
    </row>
    <row r="960" spans="1:5" ht="15.75" hidden="1" thickBot="1" x14ac:dyDescent="0.3">
      <c r="A960" s="34" t="s">
        <v>3678</v>
      </c>
      <c r="B960" s="40">
        <v>960</v>
      </c>
      <c r="C960" s="34" t="s">
        <v>86</v>
      </c>
      <c r="D960" s="40">
        <v>735</v>
      </c>
      <c r="E960" s="34" t="s">
        <v>1830</v>
      </c>
    </row>
    <row r="961" spans="1:5" ht="15.75" hidden="1" thickBot="1" x14ac:dyDescent="0.3">
      <c r="A961" s="34" t="s">
        <v>3678</v>
      </c>
      <c r="B961" s="40">
        <v>960</v>
      </c>
      <c r="C961" s="34" t="s">
        <v>86</v>
      </c>
      <c r="D961" s="40">
        <v>736</v>
      </c>
      <c r="E961" s="34" t="s">
        <v>1831</v>
      </c>
    </row>
    <row r="962" spans="1:5" ht="15.75" hidden="1" thickBot="1" x14ac:dyDescent="0.3">
      <c r="A962" s="34" t="s">
        <v>3678</v>
      </c>
      <c r="B962" s="40">
        <v>150</v>
      </c>
      <c r="C962" s="34" t="s">
        <v>87</v>
      </c>
      <c r="D962" s="40">
        <v>45</v>
      </c>
      <c r="E962" s="34" t="s">
        <v>617</v>
      </c>
    </row>
    <row r="963" spans="1:5" ht="15.75" hidden="1" thickBot="1" x14ac:dyDescent="0.3">
      <c r="A963" s="34" t="s">
        <v>3678</v>
      </c>
      <c r="B963" s="40">
        <v>150</v>
      </c>
      <c r="C963" s="34" t="s">
        <v>87</v>
      </c>
      <c r="D963" s="40">
        <v>89</v>
      </c>
      <c r="E963" s="34" t="s">
        <v>618</v>
      </c>
    </row>
    <row r="964" spans="1:5" ht="15.75" hidden="1" thickBot="1" x14ac:dyDescent="0.3">
      <c r="A964" s="34" t="s">
        <v>3678</v>
      </c>
      <c r="B964" s="40">
        <v>150</v>
      </c>
      <c r="C964" s="34" t="s">
        <v>87</v>
      </c>
      <c r="D964" s="40">
        <v>353</v>
      </c>
      <c r="E964" s="34" t="s">
        <v>619</v>
      </c>
    </row>
    <row r="965" spans="1:5" ht="15.75" hidden="1" thickBot="1" x14ac:dyDescent="0.3">
      <c r="A965" s="34" t="s">
        <v>3678</v>
      </c>
      <c r="B965" s="40">
        <v>150</v>
      </c>
      <c r="C965" s="34" t="s">
        <v>87</v>
      </c>
      <c r="D965" s="40">
        <v>354</v>
      </c>
      <c r="E965" s="34" t="s">
        <v>620</v>
      </c>
    </row>
    <row r="966" spans="1:5" ht="15.75" hidden="1" thickBot="1" x14ac:dyDescent="0.3">
      <c r="A966" s="34" t="s">
        <v>3678</v>
      </c>
      <c r="B966" s="40">
        <v>150</v>
      </c>
      <c r="C966" s="34" t="s">
        <v>87</v>
      </c>
      <c r="D966" s="40">
        <v>355</v>
      </c>
      <c r="E966" s="34" t="s">
        <v>621</v>
      </c>
    </row>
    <row r="967" spans="1:5" ht="15.75" hidden="1" thickBot="1" x14ac:dyDescent="0.3">
      <c r="A967" s="34" t="s">
        <v>3678</v>
      </c>
      <c r="B967" s="40">
        <v>150</v>
      </c>
      <c r="C967" s="34" t="s">
        <v>87</v>
      </c>
      <c r="D967" s="40">
        <v>360</v>
      </c>
      <c r="E967" s="34" t="s">
        <v>622</v>
      </c>
    </row>
    <row r="968" spans="1:5" ht="15.75" hidden="1" thickBot="1" x14ac:dyDescent="0.3">
      <c r="A968" s="34" t="s">
        <v>3678</v>
      </c>
      <c r="B968" s="40">
        <v>105</v>
      </c>
      <c r="C968" s="34" t="s">
        <v>88</v>
      </c>
      <c r="D968" s="40">
        <v>1</v>
      </c>
      <c r="E968" s="34" t="s">
        <v>541</v>
      </c>
    </row>
    <row r="969" spans="1:5" ht="15.75" hidden="1" thickBot="1" x14ac:dyDescent="0.3">
      <c r="A969" s="34" t="s">
        <v>3678</v>
      </c>
      <c r="B969" s="40">
        <v>105</v>
      </c>
      <c r="C969" s="34" t="s">
        <v>88</v>
      </c>
      <c r="D969" s="40">
        <v>89</v>
      </c>
      <c r="E969" s="34" t="s">
        <v>542</v>
      </c>
    </row>
    <row r="970" spans="1:5" ht="15.75" hidden="1" thickBot="1" x14ac:dyDescent="0.3">
      <c r="A970" s="34" t="s">
        <v>3678</v>
      </c>
      <c r="B970" s="40">
        <v>105</v>
      </c>
      <c r="C970" s="34" t="s">
        <v>88</v>
      </c>
      <c r="D970" s="40">
        <v>133</v>
      </c>
      <c r="E970" s="34" t="s">
        <v>543</v>
      </c>
    </row>
    <row r="971" spans="1:5" ht="15.75" hidden="1" thickBot="1" x14ac:dyDescent="0.3">
      <c r="A971" s="34" t="s">
        <v>3678</v>
      </c>
      <c r="B971" s="40">
        <v>105</v>
      </c>
      <c r="C971" s="34" t="s">
        <v>88</v>
      </c>
      <c r="D971" s="40">
        <v>456</v>
      </c>
      <c r="E971" s="34" t="s">
        <v>544</v>
      </c>
    </row>
    <row r="972" spans="1:5" ht="15.75" hidden="1" thickBot="1" x14ac:dyDescent="0.3">
      <c r="A972" s="34" t="s">
        <v>3678</v>
      </c>
      <c r="B972" s="40">
        <v>105</v>
      </c>
      <c r="C972" s="34" t="s">
        <v>88</v>
      </c>
      <c r="D972" s="40">
        <v>468</v>
      </c>
      <c r="E972" s="34" t="s">
        <v>555</v>
      </c>
    </row>
    <row r="973" spans="1:5" ht="15.75" hidden="1" thickBot="1" x14ac:dyDescent="0.3">
      <c r="A973" s="34" t="s">
        <v>3678</v>
      </c>
      <c r="B973" s="40">
        <v>105</v>
      </c>
      <c r="C973" s="34" t="s">
        <v>88</v>
      </c>
      <c r="D973" s="40">
        <v>466</v>
      </c>
      <c r="E973" s="34" t="s">
        <v>553</v>
      </c>
    </row>
    <row r="974" spans="1:5" ht="15.75" hidden="1" thickBot="1" x14ac:dyDescent="0.3">
      <c r="A974" s="34" t="s">
        <v>3678</v>
      </c>
      <c r="B974" s="40">
        <v>105</v>
      </c>
      <c r="C974" s="34" t="s">
        <v>88</v>
      </c>
      <c r="D974" s="40">
        <v>465</v>
      </c>
      <c r="E974" s="34" t="s">
        <v>552</v>
      </c>
    </row>
    <row r="975" spans="1:5" ht="15.75" hidden="1" thickBot="1" x14ac:dyDescent="0.3">
      <c r="A975" s="34" t="s">
        <v>3678</v>
      </c>
      <c r="B975" s="40">
        <v>105</v>
      </c>
      <c r="C975" s="34" t="s">
        <v>88</v>
      </c>
      <c r="D975" s="40">
        <v>467</v>
      </c>
      <c r="E975" s="34" t="s">
        <v>554</v>
      </c>
    </row>
    <row r="976" spans="1:5" ht="15.75" hidden="1" thickBot="1" x14ac:dyDescent="0.3">
      <c r="A976" s="34" t="s">
        <v>3678</v>
      </c>
      <c r="B976" s="40">
        <v>105</v>
      </c>
      <c r="C976" s="34" t="s">
        <v>88</v>
      </c>
      <c r="D976" s="40">
        <v>461</v>
      </c>
      <c r="E976" s="34" t="s">
        <v>548</v>
      </c>
    </row>
    <row r="977" spans="1:5" ht="15.75" hidden="1" thickBot="1" x14ac:dyDescent="0.3">
      <c r="A977" s="34" t="s">
        <v>3678</v>
      </c>
      <c r="B977" s="40">
        <v>105</v>
      </c>
      <c r="C977" s="34" t="s">
        <v>88</v>
      </c>
      <c r="D977" s="40">
        <v>462</v>
      </c>
      <c r="E977" s="34" t="s">
        <v>549</v>
      </c>
    </row>
    <row r="978" spans="1:5" ht="15.75" hidden="1" thickBot="1" x14ac:dyDescent="0.3">
      <c r="A978" s="34" t="s">
        <v>3678</v>
      </c>
      <c r="B978" s="40">
        <v>105</v>
      </c>
      <c r="C978" s="34" t="s">
        <v>88</v>
      </c>
      <c r="D978" s="40">
        <v>469</v>
      </c>
      <c r="E978" s="34" t="s">
        <v>556</v>
      </c>
    </row>
    <row r="979" spans="1:5" ht="15.75" hidden="1" thickBot="1" x14ac:dyDescent="0.3">
      <c r="A979" s="34" t="s">
        <v>3678</v>
      </c>
      <c r="B979" s="40">
        <v>105</v>
      </c>
      <c r="C979" s="34" t="s">
        <v>88</v>
      </c>
      <c r="D979" s="40">
        <v>471</v>
      </c>
      <c r="E979" s="34" t="s">
        <v>558</v>
      </c>
    </row>
    <row r="980" spans="1:5" ht="15.75" hidden="1" thickBot="1" x14ac:dyDescent="0.3">
      <c r="A980" s="34" t="s">
        <v>3678</v>
      </c>
      <c r="B980" s="40">
        <v>105</v>
      </c>
      <c r="C980" s="34" t="s">
        <v>88</v>
      </c>
      <c r="D980" s="40">
        <v>464</v>
      </c>
      <c r="E980" s="34" t="s">
        <v>551</v>
      </c>
    </row>
    <row r="981" spans="1:5" ht="15.75" hidden="1" thickBot="1" x14ac:dyDescent="0.3">
      <c r="A981" s="34" t="s">
        <v>3678</v>
      </c>
      <c r="B981" s="40">
        <v>105</v>
      </c>
      <c r="C981" s="34" t="s">
        <v>88</v>
      </c>
      <c r="D981" s="40">
        <v>463</v>
      </c>
      <c r="E981" s="34" t="s">
        <v>550</v>
      </c>
    </row>
    <row r="982" spans="1:5" ht="15.75" hidden="1" thickBot="1" x14ac:dyDescent="0.3">
      <c r="A982" s="34" t="s">
        <v>3678</v>
      </c>
      <c r="B982" s="40">
        <v>105</v>
      </c>
      <c r="C982" s="34" t="s">
        <v>88</v>
      </c>
      <c r="D982" s="40">
        <v>458</v>
      </c>
      <c r="E982" s="34" t="s">
        <v>545</v>
      </c>
    </row>
    <row r="983" spans="1:5" ht="15.75" hidden="1" thickBot="1" x14ac:dyDescent="0.3">
      <c r="A983" s="34" t="s">
        <v>3678</v>
      </c>
      <c r="B983" s="40">
        <v>105</v>
      </c>
      <c r="C983" s="34" t="s">
        <v>88</v>
      </c>
      <c r="D983" s="40">
        <v>470</v>
      </c>
      <c r="E983" s="34" t="s">
        <v>557</v>
      </c>
    </row>
    <row r="984" spans="1:5" ht="15.75" hidden="1" thickBot="1" x14ac:dyDescent="0.3">
      <c r="A984" s="34" t="s">
        <v>3678</v>
      </c>
      <c r="B984" s="40">
        <v>105</v>
      </c>
      <c r="C984" s="34" t="s">
        <v>88</v>
      </c>
      <c r="D984" s="40">
        <v>459</v>
      </c>
      <c r="E984" s="34" t="s">
        <v>546</v>
      </c>
    </row>
    <row r="985" spans="1:5" ht="15.75" hidden="1" thickBot="1" x14ac:dyDescent="0.3">
      <c r="A985" s="34" t="s">
        <v>3678</v>
      </c>
      <c r="B985" s="40">
        <v>105</v>
      </c>
      <c r="C985" s="34" t="s">
        <v>88</v>
      </c>
      <c r="D985" s="40">
        <v>460</v>
      </c>
      <c r="E985" s="34" t="s">
        <v>547</v>
      </c>
    </row>
    <row r="986" spans="1:5" ht="15.75" hidden="1" thickBot="1" x14ac:dyDescent="0.3">
      <c r="A986" s="34" t="s">
        <v>3678</v>
      </c>
      <c r="B986" s="40">
        <v>105</v>
      </c>
      <c r="C986" s="34" t="s">
        <v>88</v>
      </c>
      <c r="D986" s="40">
        <v>691</v>
      </c>
      <c r="E986" s="34" t="s">
        <v>559</v>
      </c>
    </row>
    <row r="987" spans="1:5" ht="15.75" hidden="1" thickBot="1" x14ac:dyDescent="0.3">
      <c r="A987" s="34" t="s">
        <v>3678</v>
      </c>
      <c r="B987" s="40">
        <v>105</v>
      </c>
      <c r="C987" s="34" t="s">
        <v>88</v>
      </c>
      <c r="D987" s="40">
        <v>870</v>
      </c>
      <c r="E987" s="34" t="s">
        <v>560</v>
      </c>
    </row>
    <row r="988" spans="1:5" ht="15.75" hidden="1" thickBot="1" x14ac:dyDescent="0.3">
      <c r="A988" s="34" t="s">
        <v>3678</v>
      </c>
      <c r="B988" s="40">
        <v>460</v>
      </c>
      <c r="C988" s="34" t="s">
        <v>89</v>
      </c>
      <c r="D988" s="40">
        <v>1</v>
      </c>
      <c r="E988" s="34" t="s">
        <v>1039</v>
      </c>
    </row>
    <row r="989" spans="1:5" ht="15.75" hidden="1" thickBot="1" x14ac:dyDescent="0.3">
      <c r="A989" s="34" t="s">
        <v>3678</v>
      </c>
      <c r="B989" s="40">
        <v>460</v>
      </c>
      <c r="C989" s="34" t="s">
        <v>89</v>
      </c>
      <c r="D989" s="40">
        <v>89</v>
      </c>
      <c r="E989" s="34" t="s">
        <v>1040</v>
      </c>
    </row>
    <row r="990" spans="1:5" ht="15.75" hidden="1" thickBot="1" x14ac:dyDescent="0.3">
      <c r="A990" s="34" t="s">
        <v>3678</v>
      </c>
      <c r="B990" s="40">
        <v>460</v>
      </c>
      <c r="C990" s="34" t="s">
        <v>89</v>
      </c>
      <c r="D990" s="40">
        <v>91</v>
      </c>
      <c r="E990" s="34" t="s">
        <v>1042</v>
      </c>
    </row>
    <row r="991" spans="1:5" ht="15.75" hidden="1" thickBot="1" x14ac:dyDescent="0.3">
      <c r="A991" s="34" t="s">
        <v>3678</v>
      </c>
      <c r="B991" s="40">
        <v>460</v>
      </c>
      <c r="C991" s="34" t="s">
        <v>89</v>
      </c>
      <c r="D991" s="40">
        <v>90</v>
      </c>
      <c r="E991" s="34" t="s">
        <v>1041</v>
      </c>
    </row>
    <row r="992" spans="1:5" ht="15.75" hidden="1" thickBot="1" x14ac:dyDescent="0.3">
      <c r="A992" s="34" t="s">
        <v>3678</v>
      </c>
      <c r="B992" s="40">
        <v>460</v>
      </c>
      <c r="C992" s="34" t="s">
        <v>89</v>
      </c>
      <c r="D992" s="40">
        <v>177</v>
      </c>
      <c r="E992" s="34" t="s">
        <v>1043</v>
      </c>
    </row>
    <row r="993" spans="1:5" ht="15.75" hidden="1" thickBot="1" x14ac:dyDescent="0.3">
      <c r="A993" s="34" t="s">
        <v>3678</v>
      </c>
      <c r="B993" s="40">
        <v>460</v>
      </c>
      <c r="C993" s="34" t="s">
        <v>89</v>
      </c>
      <c r="D993" s="40">
        <v>221</v>
      </c>
      <c r="E993" s="34" t="s">
        <v>1044</v>
      </c>
    </row>
    <row r="994" spans="1:5" ht="15.75" hidden="1" thickBot="1" x14ac:dyDescent="0.3">
      <c r="A994" s="34" t="s">
        <v>3678</v>
      </c>
      <c r="B994" s="40">
        <v>460</v>
      </c>
      <c r="C994" s="34" t="s">
        <v>89</v>
      </c>
      <c r="D994" s="40">
        <v>265</v>
      </c>
      <c r="E994" s="34" t="s">
        <v>1045</v>
      </c>
    </row>
    <row r="995" spans="1:5" ht="15.75" hidden="1" thickBot="1" x14ac:dyDescent="0.3">
      <c r="A995" s="34" t="s">
        <v>3678</v>
      </c>
      <c r="B995" s="40">
        <v>460</v>
      </c>
      <c r="C995" s="34" t="s">
        <v>89</v>
      </c>
      <c r="D995" s="40">
        <v>456</v>
      </c>
      <c r="E995" s="34" t="s">
        <v>1046</v>
      </c>
    </row>
    <row r="996" spans="1:5" ht="15.75" hidden="1" thickBot="1" x14ac:dyDescent="0.3">
      <c r="A996" s="34" t="s">
        <v>3678</v>
      </c>
      <c r="B996" s="40">
        <v>460</v>
      </c>
      <c r="C996" s="34" t="s">
        <v>89</v>
      </c>
      <c r="D996" s="40">
        <v>457</v>
      </c>
      <c r="E996" s="34" t="s">
        <v>1047</v>
      </c>
    </row>
    <row r="997" spans="1:5" ht="15.75" hidden="1" thickBot="1" x14ac:dyDescent="0.3">
      <c r="A997" s="34" t="s">
        <v>3678</v>
      </c>
      <c r="B997" s="40">
        <v>460</v>
      </c>
      <c r="C997" s="34" t="s">
        <v>89</v>
      </c>
      <c r="D997" s="40">
        <v>505</v>
      </c>
      <c r="E997" s="34" t="s">
        <v>1049</v>
      </c>
    </row>
    <row r="998" spans="1:5" ht="15.75" hidden="1" thickBot="1" x14ac:dyDescent="0.3">
      <c r="A998" s="34" t="s">
        <v>3678</v>
      </c>
      <c r="B998" s="40">
        <v>460</v>
      </c>
      <c r="C998" s="34" t="s">
        <v>89</v>
      </c>
      <c r="D998" s="40">
        <v>500</v>
      </c>
      <c r="E998" s="34" t="s">
        <v>1048</v>
      </c>
    </row>
    <row r="999" spans="1:5" ht="15.75" hidden="1" thickBot="1" x14ac:dyDescent="0.3">
      <c r="A999" s="34" t="s">
        <v>3678</v>
      </c>
      <c r="B999" s="40">
        <v>460</v>
      </c>
      <c r="C999" s="34" t="s">
        <v>89</v>
      </c>
      <c r="D999" s="40">
        <v>632</v>
      </c>
      <c r="E999" s="34" t="s">
        <v>1050</v>
      </c>
    </row>
    <row r="1000" spans="1:5" ht="15.75" hidden="1" thickBot="1" x14ac:dyDescent="0.3">
      <c r="A1000" s="34" t="s">
        <v>3678</v>
      </c>
      <c r="B1000" s="40">
        <v>460</v>
      </c>
      <c r="C1000" s="34" t="s">
        <v>89</v>
      </c>
      <c r="D1000" s="40">
        <v>691</v>
      </c>
      <c r="E1000" s="34" t="s">
        <v>1051</v>
      </c>
    </row>
    <row r="1001" spans="1:5" ht="15.75" hidden="1" thickBot="1" x14ac:dyDescent="0.3">
      <c r="A1001" s="34" t="s">
        <v>3678</v>
      </c>
      <c r="B1001" s="40">
        <v>460</v>
      </c>
      <c r="C1001" s="34" t="s">
        <v>89</v>
      </c>
      <c r="D1001" s="40">
        <v>692</v>
      </c>
      <c r="E1001" s="34" t="s">
        <v>1052</v>
      </c>
    </row>
    <row r="1002" spans="1:5" ht="15.75" hidden="1" thickBot="1" x14ac:dyDescent="0.3">
      <c r="A1002" s="34" t="s">
        <v>3678</v>
      </c>
      <c r="B1002" s="40">
        <v>460</v>
      </c>
      <c r="C1002" s="34" t="s">
        <v>89</v>
      </c>
      <c r="D1002" s="40">
        <v>735</v>
      </c>
      <c r="E1002" s="34" t="s">
        <v>1053</v>
      </c>
    </row>
    <row r="1003" spans="1:5" ht="15.75" hidden="1" thickBot="1" x14ac:dyDescent="0.3">
      <c r="A1003" s="34" t="s">
        <v>3678</v>
      </c>
      <c r="B1003" s="40">
        <v>460</v>
      </c>
      <c r="C1003" s="34" t="s">
        <v>89</v>
      </c>
      <c r="D1003" s="40">
        <v>779</v>
      </c>
      <c r="E1003" s="34" t="s">
        <v>1054</v>
      </c>
    </row>
    <row r="1004" spans="1:5" ht="15.75" hidden="1" thickBot="1" x14ac:dyDescent="0.3">
      <c r="A1004" s="34" t="s">
        <v>3678</v>
      </c>
      <c r="B1004" s="40">
        <v>70</v>
      </c>
      <c r="C1004" s="34" t="s">
        <v>90</v>
      </c>
      <c r="D1004" s="40">
        <v>535</v>
      </c>
      <c r="E1004" s="34" t="s">
        <v>528</v>
      </c>
    </row>
    <row r="1005" spans="1:5" ht="15.75" hidden="1" thickBot="1" x14ac:dyDescent="0.3">
      <c r="A1005" s="34" t="s">
        <v>3678</v>
      </c>
      <c r="B1005" s="40">
        <v>70</v>
      </c>
      <c r="C1005" s="34" t="s">
        <v>90</v>
      </c>
      <c r="D1005" s="40">
        <v>1</v>
      </c>
      <c r="E1005" s="34" t="s">
        <v>521</v>
      </c>
    </row>
    <row r="1006" spans="1:5" ht="15.75" hidden="1" thickBot="1" x14ac:dyDescent="0.3">
      <c r="A1006" s="34" t="s">
        <v>3678</v>
      </c>
      <c r="B1006" s="40">
        <v>70</v>
      </c>
      <c r="C1006" s="34" t="s">
        <v>90</v>
      </c>
      <c r="D1006" s="40">
        <v>501</v>
      </c>
      <c r="E1006" s="34" t="s">
        <v>525</v>
      </c>
    </row>
    <row r="1007" spans="1:5" ht="15.75" hidden="1" thickBot="1" x14ac:dyDescent="0.3">
      <c r="A1007" s="34" t="s">
        <v>3678</v>
      </c>
      <c r="B1007" s="40">
        <v>70</v>
      </c>
      <c r="C1007" s="34" t="s">
        <v>90</v>
      </c>
      <c r="D1007" s="40">
        <v>503</v>
      </c>
      <c r="E1007" s="34" t="s">
        <v>527</v>
      </c>
    </row>
    <row r="1008" spans="1:5" ht="15.75" hidden="1" thickBot="1" x14ac:dyDescent="0.3">
      <c r="A1008" s="34" t="s">
        <v>3678</v>
      </c>
      <c r="B1008" s="40">
        <v>70</v>
      </c>
      <c r="C1008" s="34" t="s">
        <v>90</v>
      </c>
      <c r="D1008" s="40">
        <v>502</v>
      </c>
      <c r="E1008" s="34" t="s">
        <v>526</v>
      </c>
    </row>
    <row r="1009" spans="1:5" ht="15.75" hidden="1" thickBot="1" x14ac:dyDescent="0.3">
      <c r="A1009" s="34" t="s">
        <v>3678</v>
      </c>
      <c r="B1009" s="40">
        <v>70</v>
      </c>
      <c r="C1009" s="34" t="s">
        <v>90</v>
      </c>
      <c r="D1009" s="40">
        <v>353</v>
      </c>
      <c r="E1009" s="34" t="s">
        <v>523</v>
      </c>
    </row>
    <row r="1010" spans="1:5" ht="15.75" hidden="1" thickBot="1" x14ac:dyDescent="0.3">
      <c r="A1010" s="34" t="s">
        <v>3678</v>
      </c>
      <c r="B1010" s="40">
        <v>70</v>
      </c>
      <c r="C1010" s="34" t="s">
        <v>90</v>
      </c>
      <c r="D1010" s="40">
        <v>632</v>
      </c>
      <c r="E1010" s="34" t="s">
        <v>529</v>
      </c>
    </row>
    <row r="1011" spans="1:5" ht="15.75" hidden="1" thickBot="1" x14ac:dyDescent="0.3">
      <c r="A1011" s="34" t="s">
        <v>3678</v>
      </c>
      <c r="B1011" s="40">
        <v>70</v>
      </c>
      <c r="C1011" s="34" t="s">
        <v>90</v>
      </c>
      <c r="D1011" s="40">
        <v>221</v>
      </c>
      <c r="E1011" s="34" t="s">
        <v>522</v>
      </c>
    </row>
    <row r="1012" spans="1:5" ht="15.75" hidden="1" thickBot="1" x14ac:dyDescent="0.3">
      <c r="A1012" s="34" t="s">
        <v>3678</v>
      </c>
      <c r="B1012" s="40">
        <v>70</v>
      </c>
      <c r="C1012" s="34" t="s">
        <v>90</v>
      </c>
      <c r="D1012" s="40">
        <v>500</v>
      </c>
      <c r="E1012" s="34" t="s">
        <v>524</v>
      </c>
    </row>
    <row r="1013" spans="1:5" ht="15.75" hidden="1" thickBot="1" x14ac:dyDescent="0.3">
      <c r="A1013" s="34" t="s">
        <v>3678</v>
      </c>
      <c r="B1013" s="40">
        <v>70</v>
      </c>
      <c r="C1013" s="34" t="s">
        <v>90</v>
      </c>
      <c r="D1013" s="40">
        <v>779</v>
      </c>
      <c r="E1013" s="34" t="s">
        <v>531</v>
      </c>
    </row>
    <row r="1014" spans="1:5" ht="15.75" hidden="1" thickBot="1" x14ac:dyDescent="0.3">
      <c r="A1014" s="34" t="s">
        <v>3678</v>
      </c>
      <c r="B1014" s="40">
        <v>70</v>
      </c>
      <c r="C1014" s="34" t="s">
        <v>90</v>
      </c>
      <c r="D1014" s="40">
        <v>675</v>
      </c>
      <c r="E1014" s="34" t="s">
        <v>530</v>
      </c>
    </row>
    <row r="1015" spans="1:5" ht="15.75" hidden="1" thickBot="1" x14ac:dyDescent="0.3">
      <c r="A1015" s="34" t="s">
        <v>3678</v>
      </c>
      <c r="B1015" s="40">
        <v>255</v>
      </c>
      <c r="C1015" s="34" t="s">
        <v>91</v>
      </c>
      <c r="D1015" s="40">
        <v>1</v>
      </c>
      <c r="E1015" s="34" t="s">
        <v>704</v>
      </c>
    </row>
    <row r="1016" spans="1:5" ht="15.75" hidden="1" thickBot="1" x14ac:dyDescent="0.3">
      <c r="A1016" s="34" t="s">
        <v>3678</v>
      </c>
      <c r="B1016" s="40">
        <v>255</v>
      </c>
      <c r="C1016" s="34" t="s">
        <v>91</v>
      </c>
      <c r="D1016" s="40">
        <v>221</v>
      </c>
      <c r="E1016" s="34" t="s">
        <v>705</v>
      </c>
    </row>
    <row r="1017" spans="1:5" ht="15.75" hidden="1" thickBot="1" x14ac:dyDescent="0.3">
      <c r="A1017" s="34" t="s">
        <v>3678</v>
      </c>
      <c r="B1017" s="40">
        <v>255</v>
      </c>
      <c r="C1017" s="34" t="s">
        <v>91</v>
      </c>
      <c r="D1017" s="40">
        <v>456</v>
      </c>
      <c r="E1017" s="34" t="s">
        <v>706</v>
      </c>
    </row>
    <row r="1018" spans="1:5" ht="15.75" hidden="1" thickBot="1" x14ac:dyDescent="0.3">
      <c r="A1018" s="34" t="s">
        <v>3678</v>
      </c>
      <c r="B1018" s="40">
        <v>255</v>
      </c>
      <c r="C1018" s="34" t="s">
        <v>91</v>
      </c>
      <c r="D1018" s="40">
        <v>779</v>
      </c>
      <c r="E1018" s="34" t="s">
        <v>707</v>
      </c>
    </row>
    <row r="1019" spans="1:5" ht="15.75" hidden="1" thickBot="1" x14ac:dyDescent="0.3">
      <c r="A1019" s="34" t="s">
        <v>3678</v>
      </c>
      <c r="B1019" s="40">
        <v>260</v>
      </c>
      <c r="C1019" s="34" t="s">
        <v>92</v>
      </c>
      <c r="D1019" s="40">
        <v>89</v>
      </c>
      <c r="E1019" s="34" t="s">
        <v>708</v>
      </c>
    </row>
    <row r="1020" spans="1:5" ht="15.75" hidden="1" thickBot="1" x14ac:dyDescent="0.3">
      <c r="A1020" s="34" t="s">
        <v>3678</v>
      </c>
      <c r="B1020" s="40">
        <v>260</v>
      </c>
      <c r="C1020" s="34" t="s">
        <v>92</v>
      </c>
      <c r="D1020" s="40">
        <v>456</v>
      </c>
      <c r="E1020" s="34" t="s">
        <v>709</v>
      </c>
    </row>
    <row r="1021" spans="1:5" ht="15.75" hidden="1" thickBot="1" x14ac:dyDescent="0.3">
      <c r="A1021" s="34" t="s">
        <v>3678</v>
      </c>
      <c r="B1021" s="40">
        <v>260</v>
      </c>
      <c r="C1021" s="34" t="s">
        <v>92</v>
      </c>
      <c r="D1021" s="40">
        <v>457</v>
      </c>
      <c r="E1021" s="34" t="s">
        <v>710</v>
      </c>
    </row>
    <row r="1022" spans="1:5" ht="15.75" hidden="1" thickBot="1" x14ac:dyDescent="0.3">
      <c r="A1022" s="34" t="s">
        <v>3678</v>
      </c>
      <c r="B1022" s="40">
        <v>260</v>
      </c>
      <c r="C1022" s="34" t="s">
        <v>92</v>
      </c>
      <c r="D1022" s="40">
        <v>779</v>
      </c>
      <c r="E1022" s="34" t="s">
        <v>711</v>
      </c>
    </row>
    <row r="1023" spans="1:5" ht="15.75" hidden="1" thickBot="1" x14ac:dyDescent="0.3">
      <c r="A1023" s="34" t="s">
        <v>3678</v>
      </c>
      <c r="B1023" s="40">
        <v>505</v>
      </c>
      <c r="C1023" s="34" t="s">
        <v>93</v>
      </c>
      <c r="D1023" s="40">
        <v>785</v>
      </c>
      <c r="E1023" s="34" t="s">
        <v>1146</v>
      </c>
    </row>
    <row r="1024" spans="1:5" ht="15.75" hidden="1" thickBot="1" x14ac:dyDescent="0.3">
      <c r="A1024" s="34" t="s">
        <v>3678</v>
      </c>
      <c r="B1024" s="40">
        <v>505</v>
      </c>
      <c r="C1024" s="34" t="s">
        <v>93</v>
      </c>
      <c r="D1024" s="40">
        <v>89</v>
      </c>
      <c r="E1024" s="34" t="s">
        <v>1139</v>
      </c>
    </row>
    <row r="1025" spans="1:5" ht="15.75" hidden="1" thickBot="1" x14ac:dyDescent="0.3">
      <c r="A1025" s="34" t="s">
        <v>3678</v>
      </c>
      <c r="B1025" s="40">
        <v>505</v>
      </c>
      <c r="C1025" s="34" t="s">
        <v>93</v>
      </c>
      <c r="D1025" s="40">
        <v>133</v>
      </c>
      <c r="E1025" s="34" t="s">
        <v>1140</v>
      </c>
    </row>
    <row r="1026" spans="1:5" ht="15.75" hidden="1" thickBot="1" x14ac:dyDescent="0.3">
      <c r="A1026" s="34" t="s">
        <v>3678</v>
      </c>
      <c r="B1026" s="40">
        <v>505</v>
      </c>
      <c r="C1026" s="34" t="s">
        <v>93</v>
      </c>
      <c r="D1026" s="40">
        <v>265</v>
      </c>
      <c r="E1026" s="34" t="s">
        <v>1141</v>
      </c>
    </row>
    <row r="1027" spans="1:5" ht="15.75" hidden="1" thickBot="1" x14ac:dyDescent="0.3">
      <c r="A1027" s="34" t="s">
        <v>3678</v>
      </c>
      <c r="B1027" s="40">
        <v>505</v>
      </c>
      <c r="C1027" s="34" t="s">
        <v>93</v>
      </c>
      <c r="D1027" s="40">
        <v>510</v>
      </c>
      <c r="E1027" s="34" t="s">
        <v>1142</v>
      </c>
    </row>
    <row r="1028" spans="1:5" ht="15.75" hidden="1" thickBot="1" x14ac:dyDescent="0.3">
      <c r="A1028" s="34" t="s">
        <v>3678</v>
      </c>
      <c r="B1028" s="40">
        <v>505</v>
      </c>
      <c r="C1028" s="34" t="s">
        <v>93</v>
      </c>
      <c r="D1028" s="40">
        <v>570</v>
      </c>
      <c r="E1028" s="34" t="s">
        <v>1143</v>
      </c>
    </row>
    <row r="1029" spans="1:5" ht="15.75" hidden="1" thickBot="1" x14ac:dyDescent="0.3">
      <c r="A1029" s="34" t="s">
        <v>3678</v>
      </c>
      <c r="B1029" s="40">
        <v>505</v>
      </c>
      <c r="C1029" s="34" t="s">
        <v>93</v>
      </c>
      <c r="D1029" s="40">
        <v>779</v>
      </c>
      <c r="E1029" s="34" t="s">
        <v>1144</v>
      </c>
    </row>
    <row r="1030" spans="1:5" ht="15.75" hidden="1" thickBot="1" x14ac:dyDescent="0.3">
      <c r="A1030" s="34" t="s">
        <v>3678</v>
      </c>
      <c r="B1030" s="40">
        <v>505</v>
      </c>
      <c r="C1030" s="34" t="s">
        <v>93</v>
      </c>
      <c r="D1030" s="40">
        <v>781</v>
      </c>
      <c r="E1030" s="34" t="s">
        <v>1145</v>
      </c>
    </row>
    <row r="1031" spans="1:5" ht="15.75" hidden="1" thickBot="1" x14ac:dyDescent="0.3">
      <c r="A1031" s="34" t="s">
        <v>3678</v>
      </c>
      <c r="B1031" s="40">
        <v>33</v>
      </c>
      <c r="C1031" s="34" t="s">
        <v>94</v>
      </c>
      <c r="D1031" s="40">
        <v>89</v>
      </c>
      <c r="E1031" s="34" t="s">
        <v>382</v>
      </c>
    </row>
    <row r="1032" spans="1:5" ht="15.75" hidden="1" thickBot="1" x14ac:dyDescent="0.3">
      <c r="A1032" s="34" t="s">
        <v>3678</v>
      </c>
      <c r="B1032" s="40">
        <v>890</v>
      </c>
      <c r="C1032" s="34" t="s">
        <v>95</v>
      </c>
      <c r="D1032" s="40">
        <v>502</v>
      </c>
      <c r="E1032" s="34" t="s">
        <v>1715</v>
      </c>
    </row>
    <row r="1033" spans="1:5" ht="15.75" hidden="1" thickBot="1" x14ac:dyDescent="0.3">
      <c r="A1033" s="34" t="s">
        <v>3678</v>
      </c>
      <c r="B1033" s="40">
        <v>890</v>
      </c>
      <c r="C1033" s="34" t="s">
        <v>95</v>
      </c>
      <c r="D1033" s="40">
        <v>505</v>
      </c>
      <c r="E1033" s="34" t="s">
        <v>1716</v>
      </c>
    </row>
    <row r="1034" spans="1:5" ht="15.75" hidden="1" thickBot="1" x14ac:dyDescent="0.3">
      <c r="A1034" s="34" t="s">
        <v>3678</v>
      </c>
      <c r="B1034" s="40">
        <v>890</v>
      </c>
      <c r="C1034" s="34" t="s">
        <v>95</v>
      </c>
      <c r="D1034" s="40">
        <v>500</v>
      </c>
      <c r="E1034" s="34" t="s">
        <v>1713</v>
      </c>
    </row>
    <row r="1035" spans="1:5" ht="15.75" hidden="1" thickBot="1" x14ac:dyDescent="0.3">
      <c r="A1035" s="34" t="s">
        <v>3678</v>
      </c>
      <c r="B1035" s="40">
        <v>890</v>
      </c>
      <c r="C1035" s="34" t="s">
        <v>95</v>
      </c>
      <c r="D1035" s="40">
        <v>501</v>
      </c>
      <c r="E1035" s="34" t="s">
        <v>1714</v>
      </c>
    </row>
    <row r="1036" spans="1:5" ht="15.75" hidden="1" thickBot="1" x14ac:dyDescent="0.3">
      <c r="A1036" s="34" t="s">
        <v>3678</v>
      </c>
      <c r="B1036" s="40">
        <v>34</v>
      </c>
      <c r="C1036" s="34" t="s">
        <v>96</v>
      </c>
      <c r="D1036" s="40">
        <v>1</v>
      </c>
      <c r="E1036" s="34" t="s">
        <v>383</v>
      </c>
    </row>
    <row r="1037" spans="1:5" ht="15.75" hidden="1" thickBot="1" x14ac:dyDescent="0.3">
      <c r="A1037" s="34" t="s">
        <v>3678</v>
      </c>
      <c r="B1037" s="40">
        <v>34</v>
      </c>
      <c r="C1037" s="34" t="s">
        <v>96</v>
      </c>
      <c r="D1037" s="40">
        <v>2</v>
      </c>
      <c r="E1037" s="34" t="s">
        <v>384</v>
      </c>
    </row>
    <row r="1038" spans="1:5" ht="15.75" hidden="1" thickBot="1" x14ac:dyDescent="0.3">
      <c r="A1038" s="34" t="s">
        <v>3678</v>
      </c>
      <c r="B1038" s="40">
        <v>34</v>
      </c>
      <c r="C1038" s="34" t="s">
        <v>96</v>
      </c>
      <c r="D1038" s="40">
        <v>89</v>
      </c>
      <c r="E1038" s="34" t="s">
        <v>385</v>
      </c>
    </row>
    <row r="1039" spans="1:5" ht="15.75" hidden="1" thickBot="1" x14ac:dyDescent="0.3">
      <c r="A1039" s="34" t="s">
        <v>3678</v>
      </c>
      <c r="B1039" s="40">
        <v>34</v>
      </c>
      <c r="C1039" s="34" t="s">
        <v>96</v>
      </c>
      <c r="D1039" s="40">
        <v>133</v>
      </c>
      <c r="E1039" s="34" t="s">
        <v>386</v>
      </c>
    </row>
    <row r="1040" spans="1:5" ht="15.75" hidden="1" thickBot="1" x14ac:dyDescent="0.3">
      <c r="A1040" s="34" t="s">
        <v>3678</v>
      </c>
      <c r="B1040" s="40">
        <v>34</v>
      </c>
      <c r="C1040" s="34" t="s">
        <v>96</v>
      </c>
      <c r="D1040" s="40">
        <v>177</v>
      </c>
      <c r="E1040" s="34" t="s">
        <v>387</v>
      </c>
    </row>
    <row r="1041" spans="1:5" ht="15.75" hidden="1" thickBot="1" x14ac:dyDescent="0.3">
      <c r="A1041" s="34" t="s">
        <v>3678</v>
      </c>
      <c r="B1041" s="40">
        <v>34</v>
      </c>
      <c r="C1041" s="34" t="s">
        <v>96</v>
      </c>
      <c r="D1041" s="40">
        <v>221</v>
      </c>
      <c r="E1041" s="34" t="s">
        <v>388</v>
      </c>
    </row>
    <row r="1042" spans="1:5" ht="15.75" hidden="1" thickBot="1" x14ac:dyDescent="0.3">
      <c r="A1042" s="34" t="s">
        <v>3678</v>
      </c>
      <c r="B1042" s="40">
        <v>34</v>
      </c>
      <c r="C1042" s="34" t="s">
        <v>96</v>
      </c>
      <c r="D1042" s="40">
        <v>779</v>
      </c>
      <c r="E1042" s="34" t="s">
        <v>389</v>
      </c>
    </row>
    <row r="1043" spans="1:5" ht="15.75" hidden="1" thickBot="1" x14ac:dyDescent="0.3">
      <c r="A1043" s="34" t="s">
        <v>3678</v>
      </c>
      <c r="B1043" s="40">
        <v>750</v>
      </c>
      <c r="C1043" s="34" t="s">
        <v>97</v>
      </c>
      <c r="D1043" s="40">
        <v>1</v>
      </c>
      <c r="E1043" s="34" t="s">
        <v>1306</v>
      </c>
    </row>
    <row r="1044" spans="1:5" ht="15.75" hidden="1" thickBot="1" x14ac:dyDescent="0.3">
      <c r="A1044" s="34" t="s">
        <v>3678</v>
      </c>
      <c r="B1044" s="40">
        <v>461</v>
      </c>
      <c r="C1044" s="34" t="s">
        <v>98</v>
      </c>
      <c r="D1044" s="40">
        <v>1</v>
      </c>
      <c r="E1044" s="34" t="s">
        <v>1055</v>
      </c>
    </row>
    <row r="1045" spans="1:5" ht="15.75" hidden="1" thickBot="1" x14ac:dyDescent="0.3">
      <c r="A1045" s="34" t="s">
        <v>3678</v>
      </c>
      <c r="B1045" s="40">
        <v>461</v>
      </c>
      <c r="C1045" s="34" t="s">
        <v>98</v>
      </c>
      <c r="D1045" s="40">
        <v>2</v>
      </c>
      <c r="E1045" s="34" t="s">
        <v>1056</v>
      </c>
    </row>
    <row r="1046" spans="1:5" ht="15.75" hidden="1" thickBot="1" x14ac:dyDescent="0.3">
      <c r="A1046" s="34" t="s">
        <v>3678</v>
      </c>
      <c r="B1046" s="40">
        <v>461</v>
      </c>
      <c r="C1046" s="34" t="s">
        <v>98</v>
      </c>
      <c r="D1046" s="40">
        <v>90</v>
      </c>
      <c r="E1046" s="34" t="s">
        <v>1058</v>
      </c>
    </row>
    <row r="1047" spans="1:5" ht="15.75" hidden="1" thickBot="1" x14ac:dyDescent="0.3">
      <c r="A1047" s="34" t="s">
        <v>3678</v>
      </c>
      <c r="B1047" s="40">
        <v>461</v>
      </c>
      <c r="C1047" s="34" t="s">
        <v>98</v>
      </c>
      <c r="D1047" s="40">
        <v>89</v>
      </c>
      <c r="E1047" s="34" t="s">
        <v>1057</v>
      </c>
    </row>
    <row r="1048" spans="1:5" ht="15.75" hidden="1" thickBot="1" x14ac:dyDescent="0.3">
      <c r="A1048" s="34" t="s">
        <v>3678</v>
      </c>
      <c r="B1048" s="40">
        <v>461</v>
      </c>
      <c r="C1048" s="34" t="s">
        <v>98</v>
      </c>
      <c r="D1048" s="40">
        <v>501</v>
      </c>
      <c r="E1048" s="34" t="s">
        <v>1059</v>
      </c>
    </row>
    <row r="1049" spans="1:5" ht="15.75" hidden="1" thickBot="1" x14ac:dyDescent="0.3">
      <c r="A1049" s="34" t="s">
        <v>3678</v>
      </c>
      <c r="B1049" s="40">
        <v>463</v>
      </c>
      <c r="C1049" s="34" t="s">
        <v>99</v>
      </c>
      <c r="D1049" s="40">
        <v>5</v>
      </c>
      <c r="E1049" s="34" t="s">
        <v>1060</v>
      </c>
    </row>
    <row r="1050" spans="1:5" ht="15.75" hidden="1" thickBot="1" x14ac:dyDescent="0.3">
      <c r="A1050" s="34" t="s">
        <v>3678</v>
      </c>
      <c r="B1050" s="40">
        <v>463</v>
      </c>
      <c r="C1050" s="34" t="s">
        <v>99</v>
      </c>
      <c r="D1050" s="40">
        <v>9</v>
      </c>
      <c r="E1050" s="34" t="s">
        <v>1061</v>
      </c>
    </row>
    <row r="1051" spans="1:5" ht="15.75" hidden="1" thickBot="1" x14ac:dyDescent="0.3">
      <c r="A1051" s="34" t="s">
        <v>3678</v>
      </c>
      <c r="B1051" s="40">
        <v>880</v>
      </c>
      <c r="C1051" s="34" t="s">
        <v>100</v>
      </c>
      <c r="D1051" s="40">
        <v>900</v>
      </c>
      <c r="E1051" s="34" t="s">
        <v>3795</v>
      </c>
    </row>
    <row r="1052" spans="1:5" ht="15.75" hidden="1" thickBot="1" x14ac:dyDescent="0.3">
      <c r="A1052" s="34" t="s">
        <v>3678</v>
      </c>
      <c r="B1052" s="40">
        <v>880</v>
      </c>
      <c r="C1052" s="34" t="s">
        <v>100</v>
      </c>
      <c r="D1052" s="40">
        <v>879</v>
      </c>
      <c r="E1052" s="34" t="s">
        <v>3789</v>
      </c>
    </row>
    <row r="1053" spans="1:5" ht="15.75" hidden="1" thickBot="1" x14ac:dyDescent="0.3">
      <c r="A1053" s="34" t="s">
        <v>3678</v>
      </c>
      <c r="B1053" s="40">
        <v>880</v>
      </c>
      <c r="C1053" s="34" t="s">
        <v>100</v>
      </c>
      <c r="D1053" s="40">
        <v>28</v>
      </c>
      <c r="E1053" s="34" t="s">
        <v>1565</v>
      </c>
    </row>
    <row r="1054" spans="1:5" ht="15.75" hidden="1" thickBot="1" x14ac:dyDescent="0.3">
      <c r="A1054" s="34" t="s">
        <v>3678</v>
      </c>
      <c r="B1054" s="40">
        <v>880</v>
      </c>
      <c r="C1054" s="34" t="s">
        <v>100</v>
      </c>
      <c r="D1054" s="40">
        <v>4</v>
      </c>
      <c r="E1054" s="34" t="s">
        <v>1541</v>
      </c>
    </row>
    <row r="1055" spans="1:5" ht="15.75" hidden="1" thickBot="1" x14ac:dyDescent="0.3">
      <c r="A1055" s="34" t="s">
        <v>3678</v>
      </c>
      <c r="B1055" s="40">
        <v>880</v>
      </c>
      <c r="C1055" s="34" t="s">
        <v>100</v>
      </c>
      <c r="D1055" s="40">
        <v>873</v>
      </c>
      <c r="E1055" s="34" t="s">
        <v>3805</v>
      </c>
    </row>
    <row r="1056" spans="1:5" ht="15.75" hidden="1" thickBot="1" x14ac:dyDescent="0.3">
      <c r="A1056" s="34" t="s">
        <v>3678</v>
      </c>
      <c r="B1056" s="40">
        <v>880</v>
      </c>
      <c r="C1056" s="34" t="s">
        <v>100</v>
      </c>
      <c r="D1056" s="40">
        <v>5</v>
      </c>
      <c r="E1056" s="34" t="s">
        <v>1542</v>
      </c>
    </row>
    <row r="1057" spans="1:5" ht="15.75" hidden="1" thickBot="1" x14ac:dyDescent="0.3">
      <c r="A1057" s="34" t="s">
        <v>3678</v>
      </c>
      <c r="B1057" s="40">
        <v>880</v>
      </c>
      <c r="C1057" s="34" t="s">
        <v>100</v>
      </c>
      <c r="D1057" s="40">
        <v>6</v>
      </c>
      <c r="E1057" s="34" t="s">
        <v>1543</v>
      </c>
    </row>
    <row r="1058" spans="1:5" ht="15.75" hidden="1" thickBot="1" x14ac:dyDescent="0.3">
      <c r="A1058" s="34" t="s">
        <v>3678</v>
      </c>
      <c r="B1058" s="40">
        <v>880</v>
      </c>
      <c r="C1058" s="34" t="s">
        <v>100</v>
      </c>
      <c r="D1058" s="40">
        <v>8</v>
      </c>
      <c r="E1058" s="34" t="s">
        <v>1545</v>
      </c>
    </row>
    <row r="1059" spans="1:5" ht="15.75" hidden="1" thickBot="1" x14ac:dyDescent="0.3">
      <c r="A1059" s="34" t="s">
        <v>3678</v>
      </c>
      <c r="B1059" s="40">
        <v>880</v>
      </c>
      <c r="C1059" s="34" t="s">
        <v>100</v>
      </c>
      <c r="D1059" s="40">
        <v>7</v>
      </c>
      <c r="E1059" s="34" t="s">
        <v>1544</v>
      </c>
    </row>
    <row r="1060" spans="1:5" ht="15.75" hidden="1" thickBot="1" x14ac:dyDescent="0.3">
      <c r="A1060" s="34" t="s">
        <v>3678</v>
      </c>
      <c r="B1060" s="40">
        <v>880</v>
      </c>
      <c r="C1060" s="34" t="s">
        <v>100</v>
      </c>
      <c r="D1060" s="40">
        <v>29</v>
      </c>
      <c r="E1060" s="34" t="s">
        <v>1566</v>
      </c>
    </row>
    <row r="1061" spans="1:5" ht="15.75" hidden="1" thickBot="1" x14ac:dyDescent="0.3">
      <c r="A1061" s="34" t="s">
        <v>3678</v>
      </c>
      <c r="B1061" s="40">
        <v>880</v>
      </c>
      <c r="C1061" s="34" t="s">
        <v>100</v>
      </c>
      <c r="D1061" s="40">
        <v>13</v>
      </c>
      <c r="E1061" s="34" t="s">
        <v>1550</v>
      </c>
    </row>
    <row r="1062" spans="1:5" ht="15.75" hidden="1" thickBot="1" x14ac:dyDescent="0.3">
      <c r="A1062" s="34" t="s">
        <v>3678</v>
      </c>
      <c r="B1062" s="40">
        <v>880</v>
      </c>
      <c r="C1062" s="34" t="s">
        <v>100</v>
      </c>
      <c r="D1062" s="40">
        <v>14</v>
      </c>
      <c r="E1062" s="34" t="s">
        <v>1551</v>
      </c>
    </row>
    <row r="1063" spans="1:5" ht="15.75" hidden="1" thickBot="1" x14ac:dyDescent="0.3">
      <c r="A1063" s="34" t="s">
        <v>3678</v>
      </c>
      <c r="B1063" s="40">
        <v>880</v>
      </c>
      <c r="C1063" s="34" t="s">
        <v>100</v>
      </c>
      <c r="D1063" s="40">
        <v>15</v>
      </c>
      <c r="E1063" s="34" t="s">
        <v>1552</v>
      </c>
    </row>
    <row r="1064" spans="1:5" ht="15.75" hidden="1" thickBot="1" x14ac:dyDescent="0.3">
      <c r="A1064" s="34" t="s">
        <v>3678</v>
      </c>
      <c r="B1064" s="40">
        <v>880</v>
      </c>
      <c r="C1064" s="34" t="s">
        <v>100</v>
      </c>
      <c r="D1064" s="40">
        <v>16</v>
      </c>
      <c r="E1064" s="34" t="s">
        <v>1553</v>
      </c>
    </row>
    <row r="1065" spans="1:5" ht="15.75" hidden="1" thickBot="1" x14ac:dyDescent="0.3">
      <c r="A1065" s="34" t="s">
        <v>3678</v>
      </c>
      <c r="B1065" s="40">
        <v>880</v>
      </c>
      <c r="C1065" s="34" t="s">
        <v>100</v>
      </c>
      <c r="D1065" s="40">
        <v>17</v>
      </c>
      <c r="E1065" s="34" t="s">
        <v>1554</v>
      </c>
    </row>
    <row r="1066" spans="1:5" ht="15.75" hidden="1" thickBot="1" x14ac:dyDescent="0.3">
      <c r="A1066" s="34" t="s">
        <v>3678</v>
      </c>
      <c r="B1066" s="40">
        <v>880</v>
      </c>
      <c r="C1066" s="34" t="s">
        <v>100</v>
      </c>
      <c r="D1066" s="40">
        <v>18</v>
      </c>
      <c r="E1066" s="34" t="s">
        <v>1555</v>
      </c>
    </row>
    <row r="1067" spans="1:5" ht="15.75" hidden="1" thickBot="1" x14ac:dyDescent="0.3">
      <c r="A1067" s="34" t="s">
        <v>3678</v>
      </c>
      <c r="B1067" s="40">
        <v>880</v>
      </c>
      <c r="C1067" s="34" t="s">
        <v>100</v>
      </c>
      <c r="D1067" s="40">
        <v>19</v>
      </c>
      <c r="E1067" s="34" t="s">
        <v>1556</v>
      </c>
    </row>
    <row r="1068" spans="1:5" ht="15.75" hidden="1" thickBot="1" x14ac:dyDescent="0.3">
      <c r="A1068" s="34" t="s">
        <v>3678</v>
      </c>
      <c r="B1068" s="40">
        <v>880</v>
      </c>
      <c r="C1068" s="34" t="s">
        <v>100</v>
      </c>
      <c r="D1068" s="40">
        <v>20</v>
      </c>
      <c r="E1068" s="34" t="s">
        <v>1557</v>
      </c>
    </row>
    <row r="1069" spans="1:5" ht="15.75" hidden="1" thickBot="1" x14ac:dyDescent="0.3">
      <c r="A1069" s="34" t="s">
        <v>3678</v>
      </c>
      <c r="B1069" s="40">
        <v>880</v>
      </c>
      <c r="C1069" s="34" t="s">
        <v>100</v>
      </c>
      <c r="D1069" s="40">
        <v>49</v>
      </c>
      <c r="E1069" s="34" t="s">
        <v>1582</v>
      </c>
    </row>
    <row r="1070" spans="1:5" ht="15.75" hidden="1" thickBot="1" x14ac:dyDescent="0.3">
      <c r="A1070" s="34" t="s">
        <v>3678</v>
      </c>
      <c r="B1070" s="40">
        <v>880</v>
      </c>
      <c r="C1070" s="34" t="s">
        <v>100</v>
      </c>
      <c r="D1070" s="40">
        <v>21</v>
      </c>
      <c r="E1070" s="34" t="s">
        <v>1558</v>
      </c>
    </row>
    <row r="1071" spans="1:5" ht="15.75" hidden="1" thickBot="1" x14ac:dyDescent="0.3">
      <c r="A1071" s="34" t="s">
        <v>3678</v>
      </c>
      <c r="B1071" s="40">
        <v>880</v>
      </c>
      <c r="C1071" s="34" t="s">
        <v>100</v>
      </c>
      <c r="D1071" s="40">
        <v>38</v>
      </c>
      <c r="E1071" s="34" t="s">
        <v>1575</v>
      </c>
    </row>
    <row r="1072" spans="1:5" ht="15.75" hidden="1" thickBot="1" x14ac:dyDescent="0.3">
      <c r="A1072" s="34" t="s">
        <v>3678</v>
      </c>
      <c r="B1072" s="40">
        <v>880</v>
      </c>
      <c r="C1072" s="34" t="s">
        <v>100</v>
      </c>
      <c r="D1072" s="40">
        <v>22</v>
      </c>
      <c r="E1072" s="34" t="s">
        <v>1559</v>
      </c>
    </row>
    <row r="1073" spans="1:5" ht="15.75" hidden="1" thickBot="1" x14ac:dyDescent="0.3">
      <c r="A1073" s="34" t="s">
        <v>3678</v>
      </c>
      <c r="B1073" s="40">
        <v>880</v>
      </c>
      <c r="C1073" s="34" t="s">
        <v>100</v>
      </c>
      <c r="D1073" s="40">
        <v>23</v>
      </c>
      <c r="E1073" s="34" t="s">
        <v>1560</v>
      </c>
    </row>
    <row r="1074" spans="1:5" ht="15.75" hidden="1" thickBot="1" x14ac:dyDescent="0.3">
      <c r="A1074" s="34" t="s">
        <v>3678</v>
      </c>
      <c r="B1074" s="40">
        <v>880</v>
      </c>
      <c r="C1074" s="34" t="s">
        <v>100</v>
      </c>
      <c r="D1074" s="40">
        <v>36</v>
      </c>
      <c r="E1074" s="34" t="s">
        <v>1573</v>
      </c>
    </row>
    <row r="1075" spans="1:5" ht="15.75" hidden="1" thickBot="1" x14ac:dyDescent="0.3">
      <c r="A1075" s="34" t="s">
        <v>3678</v>
      </c>
      <c r="B1075" s="40">
        <v>880</v>
      </c>
      <c r="C1075" s="34" t="s">
        <v>100</v>
      </c>
      <c r="D1075" s="40">
        <v>24</v>
      </c>
      <c r="E1075" s="34" t="s">
        <v>1561</v>
      </c>
    </row>
    <row r="1076" spans="1:5" ht="15.75" hidden="1" thickBot="1" x14ac:dyDescent="0.3">
      <c r="A1076" s="34" t="s">
        <v>3678</v>
      </c>
      <c r="B1076" s="40">
        <v>880</v>
      </c>
      <c r="C1076" s="34" t="s">
        <v>100</v>
      </c>
      <c r="D1076" s="40">
        <v>25</v>
      </c>
      <c r="E1076" s="34" t="s">
        <v>1562</v>
      </c>
    </row>
    <row r="1077" spans="1:5" ht="15.75" hidden="1" thickBot="1" x14ac:dyDescent="0.3">
      <c r="A1077" s="34" t="s">
        <v>3678</v>
      </c>
      <c r="B1077" s="40">
        <v>880</v>
      </c>
      <c r="C1077" s="34" t="s">
        <v>100</v>
      </c>
      <c r="D1077" s="40">
        <v>41</v>
      </c>
      <c r="E1077" s="34" t="s">
        <v>1578</v>
      </c>
    </row>
    <row r="1078" spans="1:5" ht="15.75" hidden="1" thickBot="1" x14ac:dyDescent="0.3">
      <c r="A1078" s="34" t="s">
        <v>3678</v>
      </c>
      <c r="B1078" s="40">
        <v>880</v>
      </c>
      <c r="C1078" s="34" t="s">
        <v>100</v>
      </c>
      <c r="D1078" s="40">
        <v>26</v>
      </c>
      <c r="E1078" s="34" t="s">
        <v>1563</v>
      </c>
    </row>
    <row r="1079" spans="1:5" ht="15.75" hidden="1" thickBot="1" x14ac:dyDescent="0.3">
      <c r="A1079" s="34" t="s">
        <v>3678</v>
      </c>
      <c r="B1079" s="40">
        <v>880</v>
      </c>
      <c r="C1079" s="34" t="s">
        <v>100</v>
      </c>
      <c r="D1079" s="40">
        <v>27</v>
      </c>
      <c r="E1079" s="34" t="s">
        <v>1564</v>
      </c>
    </row>
    <row r="1080" spans="1:5" ht="15.75" hidden="1" thickBot="1" x14ac:dyDescent="0.3">
      <c r="A1080" s="34" t="s">
        <v>3678</v>
      </c>
      <c r="B1080" s="40">
        <v>880</v>
      </c>
      <c r="C1080" s="34" t="s">
        <v>100</v>
      </c>
      <c r="D1080" s="40">
        <v>9</v>
      </c>
      <c r="E1080" s="34" t="s">
        <v>1546</v>
      </c>
    </row>
    <row r="1081" spans="1:5" ht="15.75" hidden="1" thickBot="1" x14ac:dyDescent="0.3">
      <c r="A1081" s="34" t="s">
        <v>3678</v>
      </c>
      <c r="B1081" s="40">
        <v>880</v>
      </c>
      <c r="C1081" s="34" t="s">
        <v>100</v>
      </c>
      <c r="D1081" s="40">
        <v>1</v>
      </c>
      <c r="E1081" s="34" t="s">
        <v>1538</v>
      </c>
    </row>
    <row r="1082" spans="1:5" ht="15.75" hidden="1" thickBot="1" x14ac:dyDescent="0.3">
      <c r="A1082" s="34" t="s">
        <v>3678</v>
      </c>
      <c r="B1082" s="40">
        <v>880</v>
      </c>
      <c r="C1082" s="34" t="s">
        <v>100</v>
      </c>
      <c r="D1082" s="40">
        <v>10</v>
      </c>
      <c r="E1082" s="34" t="s">
        <v>1547</v>
      </c>
    </row>
    <row r="1083" spans="1:5" ht="15.75" hidden="1" thickBot="1" x14ac:dyDescent="0.3">
      <c r="A1083" s="34" t="s">
        <v>3678</v>
      </c>
      <c r="B1083" s="40">
        <v>880</v>
      </c>
      <c r="C1083" s="34" t="s">
        <v>100</v>
      </c>
      <c r="D1083" s="40">
        <v>11</v>
      </c>
      <c r="E1083" s="34" t="s">
        <v>1548</v>
      </c>
    </row>
    <row r="1084" spans="1:5" ht="15.75" hidden="1" thickBot="1" x14ac:dyDescent="0.3">
      <c r="A1084" s="34" t="s">
        <v>3678</v>
      </c>
      <c r="B1084" s="40">
        <v>880</v>
      </c>
      <c r="C1084" s="34" t="s">
        <v>100</v>
      </c>
      <c r="D1084" s="40">
        <v>2</v>
      </c>
      <c r="E1084" s="34" t="s">
        <v>1539</v>
      </c>
    </row>
    <row r="1085" spans="1:5" ht="15.75" hidden="1" thickBot="1" x14ac:dyDescent="0.3">
      <c r="A1085" s="34" t="s">
        <v>3678</v>
      </c>
      <c r="B1085" s="40">
        <v>880</v>
      </c>
      <c r="C1085" s="34" t="s">
        <v>100</v>
      </c>
      <c r="D1085" s="40">
        <v>870</v>
      </c>
      <c r="E1085" s="34" t="s">
        <v>3802</v>
      </c>
    </row>
    <row r="1086" spans="1:5" ht="15.75" hidden="1" thickBot="1" x14ac:dyDescent="0.3">
      <c r="A1086" s="34" t="s">
        <v>3678</v>
      </c>
      <c r="B1086" s="40">
        <v>880</v>
      </c>
      <c r="C1086" s="34" t="s">
        <v>100</v>
      </c>
      <c r="D1086" s="40">
        <v>39</v>
      </c>
      <c r="E1086" s="34" t="s">
        <v>1576</v>
      </c>
    </row>
    <row r="1087" spans="1:5" ht="15.75" hidden="1" thickBot="1" x14ac:dyDescent="0.3">
      <c r="A1087" s="34" t="s">
        <v>3678</v>
      </c>
      <c r="B1087" s="40">
        <v>880</v>
      </c>
      <c r="C1087" s="34" t="s">
        <v>100</v>
      </c>
      <c r="D1087" s="40">
        <v>37</v>
      </c>
      <c r="E1087" s="34" t="s">
        <v>1574</v>
      </c>
    </row>
    <row r="1088" spans="1:5" ht="15.75" hidden="1" thickBot="1" x14ac:dyDescent="0.3">
      <c r="A1088" s="34" t="s">
        <v>3678</v>
      </c>
      <c r="B1088" s="40">
        <v>880</v>
      </c>
      <c r="C1088" s="34" t="s">
        <v>100</v>
      </c>
      <c r="D1088" s="40">
        <v>30</v>
      </c>
      <c r="E1088" s="34" t="s">
        <v>1567</v>
      </c>
    </row>
    <row r="1089" spans="1:5" ht="15.75" hidden="1" thickBot="1" x14ac:dyDescent="0.3">
      <c r="A1089" s="34" t="s">
        <v>3678</v>
      </c>
      <c r="B1089" s="40">
        <v>880</v>
      </c>
      <c r="C1089" s="34" t="s">
        <v>100</v>
      </c>
      <c r="D1089" s="40">
        <v>871</v>
      </c>
      <c r="E1089" s="34" t="s">
        <v>3803</v>
      </c>
    </row>
    <row r="1090" spans="1:5" ht="15.75" hidden="1" thickBot="1" x14ac:dyDescent="0.3">
      <c r="A1090" s="34" t="s">
        <v>3678</v>
      </c>
      <c r="B1090" s="40">
        <v>880</v>
      </c>
      <c r="C1090" s="34" t="s">
        <v>100</v>
      </c>
      <c r="D1090" s="40">
        <v>31</v>
      </c>
      <c r="E1090" s="34" t="s">
        <v>1568</v>
      </c>
    </row>
    <row r="1091" spans="1:5" ht="15.75" hidden="1" thickBot="1" x14ac:dyDescent="0.3">
      <c r="A1091" s="34" t="s">
        <v>3678</v>
      </c>
      <c r="B1091" s="40">
        <v>880</v>
      </c>
      <c r="C1091" s="34" t="s">
        <v>100</v>
      </c>
      <c r="D1091" s="40">
        <v>32</v>
      </c>
      <c r="E1091" s="34" t="s">
        <v>1569</v>
      </c>
    </row>
    <row r="1092" spans="1:5" ht="15.75" hidden="1" thickBot="1" x14ac:dyDescent="0.3">
      <c r="A1092" s="34" t="s">
        <v>3678</v>
      </c>
      <c r="B1092" s="40">
        <v>880</v>
      </c>
      <c r="C1092" s="34" t="s">
        <v>100</v>
      </c>
      <c r="D1092" s="40">
        <v>42</v>
      </c>
      <c r="E1092" s="34" t="s">
        <v>1579</v>
      </c>
    </row>
    <row r="1093" spans="1:5" ht="15.75" hidden="1" thickBot="1" x14ac:dyDescent="0.3">
      <c r="A1093" s="34" t="s">
        <v>3678</v>
      </c>
      <c r="B1093" s="40">
        <v>880</v>
      </c>
      <c r="C1093" s="34" t="s">
        <v>100</v>
      </c>
      <c r="D1093" s="40">
        <v>33</v>
      </c>
      <c r="E1093" s="34" t="s">
        <v>1570</v>
      </c>
    </row>
    <row r="1094" spans="1:5" ht="15.75" hidden="1" thickBot="1" x14ac:dyDescent="0.3">
      <c r="A1094" s="34" t="s">
        <v>3678</v>
      </c>
      <c r="B1094" s="40">
        <v>880</v>
      </c>
      <c r="C1094" s="34" t="s">
        <v>100</v>
      </c>
      <c r="D1094" s="40">
        <v>3</v>
      </c>
      <c r="E1094" s="34" t="s">
        <v>1540</v>
      </c>
    </row>
    <row r="1095" spans="1:5" ht="15.75" hidden="1" thickBot="1" x14ac:dyDescent="0.3">
      <c r="A1095" s="34" t="s">
        <v>3678</v>
      </c>
      <c r="B1095" s="40">
        <v>880</v>
      </c>
      <c r="C1095" s="34" t="s">
        <v>100</v>
      </c>
      <c r="D1095" s="40">
        <v>12</v>
      </c>
      <c r="E1095" s="34" t="s">
        <v>1549</v>
      </c>
    </row>
    <row r="1096" spans="1:5" ht="15.75" hidden="1" thickBot="1" x14ac:dyDescent="0.3">
      <c r="A1096" s="34" t="s">
        <v>3678</v>
      </c>
      <c r="B1096" s="40">
        <v>880</v>
      </c>
      <c r="C1096" s="34" t="s">
        <v>100</v>
      </c>
      <c r="D1096" s="40">
        <v>40</v>
      </c>
      <c r="E1096" s="34" t="s">
        <v>1577</v>
      </c>
    </row>
    <row r="1097" spans="1:5" ht="15.75" hidden="1" thickBot="1" x14ac:dyDescent="0.3">
      <c r="A1097" s="34" t="s">
        <v>3678</v>
      </c>
      <c r="B1097" s="40">
        <v>880</v>
      </c>
      <c r="C1097" s="34" t="s">
        <v>100</v>
      </c>
      <c r="D1097" s="40">
        <v>34</v>
      </c>
      <c r="E1097" s="34" t="s">
        <v>1571</v>
      </c>
    </row>
    <row r="1098" spans="1:5" ht="15.75" hidden="1" thickBot="1" x14ac:dyDescent="0.3">
      <c r="A1098" s="34" t="s">
        <v>3678</v>
      </c>
      <c r="B1098" s="40">
        <v>880</v>
      </c>
      <c r="C1098" s="34" t="s">
        <v>100</v>
      </c>
      <c r="D1098" s="40">
        <v>35</v>
      </c>
      <c r="E1098" s="34" t="s">
        <v>1572</v>
      </c>
    </row>
    <row r="1099" spans="1:5" ht="15.75" hidden="1" thickBot="1" x14ac:dyDescent="0.3">
      <c r="A1099" s="34" t="s">
        <v>3678</v>
      </c>
      <c r="B1099" s="40">
        <v>880</v>
      </c>
      <c r="C1099" s="34" t="s">
        <v>100</v>
      </c>
      <c r="D1099" s="40">
        <v>45</v>
      </c>
      <c r="E1099" s="34" t="s">
        <v>1580</v>
      </c>
    </row>
    <row r="1100" spans="1:5" ht="15.75" hidden="1" thickBot="1" x14ac:dyDescent="0.3">
      <c r="A1100" s="34" t="s">
        <v>3678</v>
      </c>
      <c r="B1100" s="40">
        <v>880</v>
      </c>
      <c r="C1100" s="34" t="s">
        <v>100</v>
      </c>
      <c r="D1100" s="40">
        <v>46</v>
      </c>
      <c r="E1100" s="34" t="s">
        <v>1581</v>
      </c>
    </row>
    <row r="1101" spans="1:5" ht="15.75" hidden="1" thickBot="1" x14ac:dyDescent="0.3">
      <c r="A1101" s="34" t="s">
        <v>3678</v>
      </c>
      <c r="B1101" s="40">
        <v>880</v>
      </c>
      <c r="C1101" s="34" t="s">
        <v>100</v>
      </c>
      <c r="D1101" s="40">
        <v>89</v>
      </c>
      <c r="E1101" s="34" t="s">
        <v>1583</v>
      </c>
    </row>
    <row r="1102" spans="1:5" ht="15.75" hidden="1" thickBot="1" x14ac:dyDescent="0.3">
      <c r="A1102" s="34" t="s">
        <v>3678</v>
      </c>
      <c r="B1102" s="40">
        <v>880</v>
      </c>
      <c r="C1102" s="34" t="s">
        <v>100</v>
      </c>
      <c r="D1102" s="40">
        <v>93</v>
      </c>
      <c r="E1102" s="34" t="s">
        <v>1587</v>
      </c>
    </row>
    <row r="1103" spans="1:5" ht="15.75" hidden="1" thickBot="1" x14ac:dyDescent="0.3">
      <c r="A1103" s="34" t="s">
        <v>3678</v>
      </c>
      <c r="B1103" s="40">
        <v>880</v>
      </c>
      <c r="C1103" s="34" t="s">
        <v>100</v>
      </c>
      <c r="D1103" s="40">
        <v>880</v>
      </c>
      <c r="E1103" s="34" t="s">
        <v>3790</v>
      </c>
    </row>
    <row r="1104" spans="1:5" ht="15.75" hidden="1" thickBot="1" x14ac:dyDescent="0.3">
      <c r="A1104" s="34" t="s">
        <v>3678</v>
      </c>
      <c r="B1104" s="40">
        <v>880</v>
      </c>
      <c r="C1104" s="34" t="s">
        <v>100</v>
      </c>
      <c r="D1104" s="40">
        <v>90</v>
      </c>
      <c r="E1104" s="34" t="s">
        <v>1584</v>
      </c>
    </row>
    <row r="1105" spans="1:5" ht="15.75" hidden="1" thickBot="1" x14ac:dyDescent="0.3">
      <c r="A1105" s="34" t="s">
        <v>3678</v>
      </c>
      <c r="B1105" s="40">
        <v>880</v>
      </c>
      <c r="C1105" s="34" t="s">
        <v>100</v>
      </c>
      <c r="D1105" s="40">
        <v>91</v>
      </c>
      <c r="E1105" s="34" t="s">
        <v>1585</v>
      </c>
    </row>
    <row r="1106" spans="1:5" ht="15.75" hidden="1" thickBot="1" x14ac:dyDescent="0.3">
      <c r="A1106" s="34" t="s">
        <v>3678</v>
      </c>
      <c r="B1106" s="40">
        <v>880</v>
      </c>
      <c r="C1106" s="34" t="s">
        <v>100</v>
      </c>
      <c r="D1106" s="40">
        <v>92</v>
      </c>
      <c r="E1106" s="34" t="s">
        <v>1586</v>
      </c>
    </row>
    <row r="1107" spans="1:5" ht="15.75" hidden="1" thickBot="1" x14ac:dyDescent="0.3">
      <c r="A1107" s="34" t="s">
        <v>3678</v>
      </c>
      <c r="B1107" s="40">
        <v>880</v>
      </c>
      <c r="C1107" s="34" t="s">
        <v>100</v>
      </c>
      <c r="D1107" s="40">
        <v>133</v>
      </c>
      <c r="E1107" s="34" t="s">
        <v>1588</v>
      </c>
    </row>
    <row r="1108" spans="1:5" ht="15.75" hidden="1" thickBot="1" x14ac:dyDescent="0.3">
      <c r="A1108" s="34" t="s">
        <v>3678</v>
      </c>
      <c r="B1108" s="40">
        <v>880</v>
      </c>
      <c r="C1108" s="34" t="s">
        <v>100</v>
      </c>
      <c r="D1108" s="40">
        <v>889</v>
      </c>
      <c r="E1108" s="34" t="s">
        <v>1640</v>
      </c>
    </row>
    <row r="1109" spans="1:5" ht="15.75" hidden="1" thickBot="1" x14ac:dyDescent="0.3">
      <c r="A1109" s="34" t="s">
        <v>3678</v>
      </c>
      <c r="B1109" s="40">
        <v>880</v>
      </c>
      <c r="C1109" s="34" t="s">
        <v>100</v>
      </c>
      <c r="D1109" s="40">
        <v>176</v>
      </c>
      <c r="E1109" s="34" t="s">
        <v>1590</v>
      </c>
    </row>
    <row r="1110" spans="1:5" ht="15.75" hidden="1" thickBot="1" x14ac:dyDescent="0.3">
      <c r="A1110" s="34" t="s">
        <v>3678</v>
      </c>
      <c r="B1110" s="40">
        <v>880</v>
      </c>
      <c r="C1110" s="34" t="s">
        <v>100</v>
      </c>
      <c r="D1110" s="40">
        <v>877</v>
      </c>
      <c r="E1110" s="34" t="s">
        <v>1634</v>
      </c>
    </row>
    <row r="1111" spans="1:5" ht="15.75" hidden="1" thickBot="1" x14ac:dyDescent="0.3">
      <c r="A1111" s="34" t="s">
        <v>3678</v>
      </c>
      <c r="B1111" s="40">
        <v>880</v>
      </c>
      <c r="C1111" s="34" t="s">
        <v>100</v>
      </c>
      <c r="D1111" s="40">
        <v>134</v>
      </c>
      <c r="E1111" s="34" t="s">
        <v>1589</v>
      </c>
    </row>
    <row r="1112" spans="1:5" ht="15.75" hidden="1" thickBot="1" x14ac:dyDescent="0.3">
      <c r="A1112" s="34" t="s">
        <v>3678</v>
      </c>
      <c r="B1112" s="40">
        <v>880</v>
      </c>
      <c r="C1112" s="34" t="s">
        <v>100</v>
      </c>
      <c r="D1112" s="40">
        <v>177</v>
      </c>
      <c r="E1112" s="34" t="s">
        <v>1591</v>
      </c>
    </row>
    <row r="1113" spans="1:5" ht="15.75" hidden="1" thickBot="1" x14ac:dyDescent="0.3">
      <c r="A1113" s="34" t="s">
        <v>3678</v>
      </c>
      <c r="B1113" s="40">
        <v>880</v>
      </c>
      <c r="C1113" s="34" t="s">
        <v>100</v>
      </c>
      <c r="D1113" s="40">
        <v>178</v>
      </c>
      <c r="E1113" s="34" t="s">
        <v>1592</v>
      </c>
    </row>
    <row r="1114" spans="1:5" ht="15.75" hidden="1" thickBot="1" x14ac:dyDescent="0.3">
      <c r="A1114" s="34" t="s">
        <v>3678</v>
      </c>
      <c r="B1114" s="40">
        <v>880</v>
      </c>
      <c r="C1114" s="34" t="s">
        <v>100</v>
      </c>
      <c r="D1114" s="40">
        <v>180</v>
      </c>
      <c r="E1114" s="34" t="s">
        <v>1594</v>
      </c>
    </row>
    <row r="1115" spans="1:5" ht="15.75" hidden="1" thickBot="1" x14ac:dyDescent="0.3">
      <c r="A1115" s="34" t="s">
        <v>3678</v>
      </c>
      <c r="B1115" s="40">
        <v>880</v>
      </c>
      <c r="C1115" s="34" t="s">
        <v>100</v>
      </c>
      <c r="D1115" s="40">
        <v>886</v>
      </c>
      <c r="E1115" s="34" t="s">
        <v>1639</v>
      </c>
    </row>
    <row r="1116" spans="1:5" ht="15.75" hidden="1" thickBot="1" x14ac:dyDescent="0.3">
      <c r="A1116" s="34" t="s">
        <v>3678</v>
      </c>
      <c r="B1116" s="40">
        <v>880</v>
      </c>
      <c r="C1116" s="34" t="s">
        <v>100</v>
      </c>
      <c r="D1116" s="40">
        <v>182</v>
      </c>
      <c r="E1116" s="34" t="s">
        <v>1596</v>
      </c>
    </row>
    <row r="1117" spans="1:5" ht="15.75" hidden="1" thickBot="1" x14ac:dyDescent="0.3">
      <c r="A1117" s="34" t="s">
        <v>3678</v>
      </c>
      <c r="B1117" s="40">
        <v>880</v>
      </c>
      <c r="C1117" s="34" t="s">
        <v>100</v>
      </c>
      <c r="D1117" s="40">
        <v>181</v>
      </c>
      <c r="E1117" s="34" t="s">
        <v>1595</v>
      </c>
    </row>
    <row r="1118" spans="1:5" ht="15.75" hidden="1" thickBot="1" x14ac:dyDescent="0.3">
      <c r="A1118" s="34" t="s">
        <v>3678</v>
      </c>
      <c r="B1118" s="40">
        <v>880</v>
      </c>
      <c r="C1118" s="34" t="s">
        <v>100</v>
      </c>
      <c r="D1118" s="40">
        <v>179</v>
      </c>
      <c r="E1118" s="34" t="s">
        <v>1593</v>
      </c>
    </row>
    <row r="1119" spans="1:5" ht="15.75" hidden="1" thickBot="1" x14ac:dyDescent="0.3">
      <c r="A1119" s="34" t="s">
        <v>3678</v>
      </c>
      <c r="B1119" s="40">
        <v>880</v>
      </c>
      <c r="C1119" s="34" t="s">
        <v>100</v>
      </c>
      <c r="D1119" s="40">
        <v>872</v>
      </c>
      <c r="E1119" s="34" t="s">
        <v>3804</v>
      </c>
    </row>
    <row r="1120" spans="1:5" ht="15.75" hidden="1" thickBot="1" x14ac:dyDescent="0.3">
      <c r="A1120" s="34" t="s">
        <v>3678</v>
      </c>
      <c r="B1120" s="40">
        <v>880</v>
      </c>
      <c r="C1120" s="34" t="s">
        <v>100</v>
      </c>
      <c r="D1120" s="40">
        <v>878</v>
      </c>
      <c r="E1120" s="34" t="s">
        <v>1635</v>
      </c>
    </row>
    <row r="1121" spans="1:5" ht="15.75" hidden="1" thickBot="1" x14ac:dyDescent="0.3">
      <c r="A1121" s="34" t="s">
        <v>3678</v>
      </c>
      <c r="B1121" s="40">
        <v>880</v>
      </c>
      <c r="C1121" s="34" t="s">
        <v>100</v>
      </c>
      <c r="D1121" s="40">
        <v>311</v>
      </c>
      <c r="E1121" s="34" t="s">
        <v>1599</v>
      </c>
    </row>
    <row r="1122" spans="1:5" ht="15.75" hidden="1" thickBot="1" x14ac:dyDescent="0.3">
      <c r="A1122" s="34" t="s">
        <v>3678</v>
      </c>
      <c r="B1122" s="40">
        <v>880</v>
      </c>
      <c r="C1122" s="34" t="s">
        <v>100</v>
      </c>
      <c r="D1122" s="40">
        <v>309</v>
      </c>
      <c r="E1122" s="34" t="s">
        <v>1597</v>
      </c>
    </row>
    <row r="1123" spans="1:5" ht="15.75" hidden="1" thickBot="1" x14ac:dyDescent="0.3">
      <c r="A1123" s="34" t="s">
        <v>3678</v>
      </c>
      <c r="B1123" s="40">
        <v>880</v>
      </c>
      <c r="C1123" s="34" t="s">
        <v>100</v>
      </c>
      <c r="D1123" s="40">
        <v>310</v>
      </c>
      <c r="E1123" s="34" t="s">
        <v>1598</v>
      </c>
    </row>
    <row r="1124" spans="1:5" ht="15.75" hidden="1" thickBot="1" x14ac:dyDescent="0.3">
      <c r="A1124" s="34" t="s">
        <v>3678</v>
      </c>
      <c r="B1124" s="40">
        <v>880</v>
      </c>
      <c r="C1124" s="34" t="s">
        <v>100</v>
      </c>
      <c r="D1124" s="40">
        <v>313</v>
      </c>
      <c r="E1124" s="34" t="s">
        <v>1600</v>
      </c>
    </row>
    <row r="1125" spans="1:5" ht="15.75" hidden="1" thickBot="1" x14ac:dyDescent="0.3">
      <c r="A1125" s="34" t="s">
        <v>3678</v>
      </c>
      <c r="B1125" s="40">
        <v>880</v>
      </c>
      <c r="C1125" s="34" t="s">
        <v>100</v>
      </c>
      <c r="D1125" s="40">
        <v>315</v>
      </c>
      <c r="E1125" s="34" t="s">
        <v>1601</v>
      </c>
    </row>
    <row r="1126" spans="1:5" ht="15.75" hidden="1" thickBot="1" x14ac:dyDescent="0.3">
      <c r="A1126" s="34" t="s">
        <v>3678</v>
      </c>
      <c r="B1126" s="40">
        <v>880</v>
      </c>
      <c r="C1126" s="34" t="s">
        <v>100</v>
      </c>
      <c r="D1126" s="40">
        <v>874</v>
      </c>
      <c r="E1126" s="34" t="s">
        <v>3788</v>
      </c>
    </row>
    <row r="1127" spans="1:5" ht="15.75" hidden="1" thickBot="1" x14ac:dyDescent="0.3">
      <c r="A1127" s="34" t="s">
        <v>3678</v>
      </c>
      <c r="B1127" s="40">
        <v>880</v>
      </c>
      <c r="C1127" s="34" t="s">
        <v>100</v>
      </c>
      <c r="D1127" s="40">
        <v>353</v>
      </c>
      <c r="E1127" s="34" t="s">
        <v>1602</v>
      </c>
    </row>
    <row r="1128" spans="1:5" ht="15.75" hidden="1" thickBot="1" x14ac:dyDescent="0.3">
      <c r="A1128" s="34" t="s">
        <v>3678</v>
      </c>
      <c r="B1128" s="40">
        <v>880</v>
      </c>
      <c r="C1128" s="34" t="s">
        <v>100</v>
      </c>
      <c r="D1128" s="40">
        <v>354</v>
      </c>
      <c r="E1128" s="34" t="s">
        <v>1603</v>
      </c>
    </row>
    <row r="1129" spans="1:5" ht="15.75" hidden="1" thickBot="1" x14ac:dyDescent="0.3">
      <c r="A1129" s="34" t="s">
        <v>3678</v>
      </c>
      <c r="B1129" s="40">
        <v>880</v>
      </c>
      <c r="C1129" s="34" t="s">
        <v>100</v>
      </c>
      <c r="D1129" s="40">
        <v>355</v>
      </c>
      <c r="E1129" s="34" t="s">
        <v>1604</v>
      </c>
    </row>
    <row r="1130" spans="1:5" ht="15.75" hidden="1" thickBot="1" x14ac:dyDescent="0.3">
      <c r="A1130" s="34" t="s">
        <v>3678</v>
      </c>
      <c r="B1130" s="40">
        <v>880</v>
      </c>
      <c r="C1130" s="34" t="s">
        <v>100</v>
      </c>
      <c r="D1130" s="40">
        <v>359</v>
      </c>
      <c r="E1130" s="34" t="s">
        <v>1608</v>
      </c>
    </row>
    <row r="1131" spans="1:5" ht="15.75" hidden="1" thickBot="1" x14ac:dyDescent="0.3">
      <c r="A1131" s="34" t="s">
        <v>3678</v>
      </c>
      <c r="B1131" s="40">
        <v>880</v>
      </c>
      <c r="C1131" s="34" t="s">
        <v>100</v>
      </c>
      <c r="D1131" s="40">
        <v>356</v>
      </c>
      <c r="E1131" s="34" t="s">
        <v>1605</v>
      </c>
    </row>
    <row r="1132" spans="1:5" ht="15.75" hidden="1" thickBot="1" x14ac:dyDescent="0.3">
      <c r="A1132" s="34" t="s">
        <v>3678</v>
      </c>
      <c r="B1132" s="40">
        <v>880</v>
      </c>
      <c r="C1132" s="34" t="s">
        <v>100</v>
      </c>
      <c r="D1132" s="40">
        <v>357</v>
      </c>
      <c r="E1132" s="34" t="s">
        <v>1606</v>
      </c>
    </row>
    <row r="1133" spans="1:5" ht="15.75" hidden="1" thickBot="1" x14ac:dyDescent="0.3">
      <c r="A1133" s="34" t="s">
        <v>3678</v>
      </c>
      <c r="B1133" s="40">
        <v>880</v>
      </c>
      <c r="C1133" s="34" t="s">
        <v>100</v>
      </c>
      <c r="D1133" s="40">
        <v>358</v>
      </c>
      <c r="E1133" s="34" t="s">
        <v>1607</v>
      </c>
    </row>
    <row r="1134" spans="1:5" ht="15.75" hidden="1" thickBot="1" x14ac:dyDescent="0.3">
      <c r="A1134" s="34" t="s">
        <v>3678</v>
      </c>
      <c r="B1134" s="40">
        <v>880</v>
      </c>
      <c r="C1134" s="34" t="s">
        <v>100</v>
      </c>
      <c r="D1134" s="40">
        <v>901</v>
      </c>
      <c r="E1134" s="34" t="s">
        <v>3796</v>
      </c>
    </row>
    <row r="1135" spans="1:5" ht="15.75" hidden="1" thickBot="1" x14ac:dyDescent="0.3">
      <c r="A1135" s="34" t="s">
        <v>3678</v>
      </c>
      <c r="B1135" s="40">
        <v>880</v>
      </c>
      <c r="C1135" s="34" t="s">
        <v>100</v>
      </c>
      <c r="D1135" s="40">
        <v>456</v>
      </c>
      <c r="E1135" s="34" t="s">
        <v>1609</v>
      </c>
    </row>
    <row r="1136" spans="1:5" ht="15.75" hidden="1" thickBot="1" x14ac:dyDescent="0.3">
      <c r="A1136" s="34" t="s">
        <v>3678</v>
      </c>
      <c r="B1136" s="40">
        <v>880</v>
      </c>
      <c r="C1136" s="34" t="s">
        <v>100</v>
      </c>
      <c r="D1136" s="40">
        <v>875</v>
      </c>
      <c r="E1136" s="34" t="s">
        <v>1632</v>
      </c>
    </row>
    <row r="1137" spans="1:5" ht="15.75" hidden="1" thickBot="1" x14ac:dyDescent="0.3">
      <c r="A1137" s="34" t="s">
        <v>3678</v>
      </c>
      <c r="B1137" s="40">
        <v>880</v>
      </c>
      <c r="C1137" s="34" t="s">
        <v>100</v>
      </c>
      <c r="D1137" s="40">
        <v>890</v>
      </c>
      <c r="E1137" s="34" t="s">
        <v>1641</v>
      </c>
    </row>
    <row r="1138" spans="1:5" ht="15.75" hidden="1" thickBot="1" x14ac:dyDescent="0.3">
      <c r="A1138" s="34" t="s">
        <v>3678</v>
      </c>
      <c r="B1138" s="40">
        <v>880</v>
      </c>
      <c r="C1138" s="34" t="s">
        <v>100</v>
      </c>
      <c r="D1138" s="40">
        <v>883</v>
      </c>
      <c r="E1138" s="34" t="s">
        <v>3791</v>
      </c>
    </row>
    <row r="1139" spans="1:5" ht="15.75" hidden="1" thickBot="1" x14ac:dyDescent="0.3">
      <c r="A1139" s="34" t="s">
        <v>3678</v>
      </c>
      <c r="B1139" s="40">
        <v>880</v>
      </c>
      <c r="C1139" s="34" t="s">
        <v>100</v>
      </c>
      <c r="D1139" s="40">
        <v>500</v>
      </c>
      <c r="E1139" s="34" t="s">
        <v>1610</v>
      </c>
    </row>
    <row r="1140" spans="1:5" ht="15.75" hidden="1" thickBot="1" x14ac:dyDescent="0.3">
      <c r="A1140" s="34" t="s">
        <v>3678</v>
      </c>
      <c r="B1140" s="40">
        <v>880</v>
      </c>
      <c r="C1140" s="34" t="s">
        <v>100</v>
      </c>
      <c r="D1140" s="40">
        <v>888</v>
      </c>
      <c r="E1140" s="34" t="s">
        <v>3793</v>
      </c>
    </row>
    <row r="1141" spans="1:5" ht="15.75" hidden="1" thickBot="1" x14ac:dyDescent="0.3">
      <c r="A1141" s="34" t="s">
        <v>3678</v>
      </c>
      <c r="B1141" s="40">
        <v>880</v>
      </c>
      <c r="C1141" s="34" t="s">
        <v>100</v>
      </c>
      <c r="D1141" s="40">
        <v>544</v>
      </c>
      <c r="E1141" s="34" t="s">
        <v>1611</v>
      </c>
    </row>
    <row r="1142" spans="1:5" ht="15.75" hidden="1" thickBot="1" x14ac:dyDescent="0.3">
      <c r="A1142" s="34" t="s">
        <v>3678</v>
      </c>
      <c r="B1142" s="40">
        <v>880</v>
      </c>
      <c r="C1142" s="34" t="s">
        <v>100</v>
      </c>
      <c r="D1142" s="40">
        <v>887</v>
      </c>
      <c r="E1142" s="34" t="s">
        <v>3792</v>
      </c>
    </row>
    <row r="1143" spans="1:5" ht="15.75" hidden="1" thickBot="1" x14ac:dyDescent="0.3">
      <c r="A1143" s="34" t="s">
        <v>3678</v>
      </c>
      <c r="B1143" s="40">
        <v>880</v>
      </c>
      <c r="C1143" s="34" t="s">
        <v>100</v>
      </c>
      <c r="D1143" s="40">
        <v>588</v>
      </c>
      <c r="E1143" s="34" t="s">
        <v>1612</v>
      </c>
    </row>
    <row r="1144" spans="1:5" ht="15.75" hidden="1" thickBot="1" x14ac:dyDescent="0.3">
      <c r="A1144" s="34" t="s">
        <v>3678</v>
      </c>
      <c r="B1144" s="40">
        <v>880</v>
      </c>
      <c r="C1144" s="34" t="s">
        <v>100</v>
      </c>
      <c r="D1144" s="40">
        <v>589</v>
      </c>
      <c r="E1144" s="34" t="s">
        <v>1613</v>
      </c>
    </row>
    <row r="1145" spans="1:5" ht="15.75" hidden="1" thickBot="1" x14ac:dyDescent="0.3">
      <c r="A1145" s="34" t="s">
        <v>3678</v>
      </c>
      <c r="B1145" s="40">
        <v>880</v>
      </c>
      <c r="C1145" s="34" t="s">
        <v>100</v>
      </c>
      <c r="D1145" s="40">
        <v>590</v>
      </c>
      <c r="E1145" s="34" t="s">
        <v>1614</v>
      </c>
    </row>
    <row r="1146" spans="1:5" ht="15.75" hidden="1" thickBot="1" x14ac:dyDescent="0.3">
      <c r="A1146" s="34" t="s">
        <v>3678</v>
      </c>
      <c r="B1146" s="40">
        <v>880</v>
      </c>
      <c r="C1146" s="34" t="s">
        <v>100</v>
      </c>
      <c r="D1146" s="40">
        <v>632</v>
      </c>
      <c r="E1146" s="34" t="s">
        <v>1615</v>
      </c>
    </row>
    <row r="1147" spans="1:5" ht="15.75" hidden="1" thickBot="1" x14ac:dyDescent="0.3">
      <c r="A1147" s="34" t="s">
        <v>3678</v>
      </c>
      <c r="B1147" s="40">
        <v>880</v>
      </c>
      <c r="C1147" s="34" t="s">
        <v>100</v>
      </c>
      <c r="D1147" s="40">
        <v>633</v>
      </c>
      <c r="E1147" s="34" t="s">
        <v>1616</v>
      </c>
    </row>
    <row r="1148" spans="1:5" ht="15.75" hidden="1" thickBot="1" x14ac:dyDescent="0.3">
      <c r="A1148" s="34" t="s">
        <v>3678</v>
      </c>
      <c r="B1148" s="40">
        <v>880</v>
      </c>
      <c r="C1148" s="34" t="s">
        <v>100</v>
      </c>
      <c r="D1148" s="40">
        <v>884</v>
      </c>
      <c r="E1148" s="34" t="s">
        <v>1637</v>
      </c>
    </row>
    <row r="1149" spans="1:5" ht="15.75" hidden="1" thickBot="1" x14ac:dyDescent="0.3">
      <c r="A1149" s="34" t="s">
        <v>3678</v>
      </c>
      <c r="B1149" s="40">
        <v>880</v>
      </c>
      <c r="C1149" s="34" t="s">
        <v>100</v>
      </c>
      <c r="D1149" s="40">
        <v>634</v>
      </c>
      <c r="E1149" s="34" t="s">
        <v>1617</v>
      </c>
    </row>
    <row r="1150" spans="1:5" ht="15.75" hidden="1" thickBot="1" x14ac:dyDescent="0.3">
      <c r="A1150" s="34" t="s">
        <v>3678</v>
      </c>
      <c r="B1150" s="40">
        <v>880</v>
      </c>
      <c r="C1150" s="34" t="s">
        <v>100</v>
      </c>
      <c r="D1150" s="40">
        <v>635</v>
      </c>
      <c r="E1150" s="34" t="s">
        <v>1618</v>
      </c>
    </row>
    <row r="1151" spans="1:5" ht="15.75" hidden="1" thickBot="1" x14ac:dyDescent="0.3">
      <c r="A1151" s="34" t="s">
        <v>3678</v>
      </c>
      <c r="B1151" s="40">
        <v>880</v>
      </c>
      <c r="C1151" s="34" t="s">
        <v>100</v>
      </c>
      <c r="D1151" s="40">
        <v>676</v>
      </c>
      <c r="E1151" s="34" t="s">
        <v>1619</v>
      </c>
    </row>
    <row r="1152" spans="1:5" ht="15.75" hidden="1" thickBot="1" x14ac:dyDescent="0.3">
      <c r="A1152" s="34" t="s">
        <v>3678</v>
      </c>
      <c r="B1152" s="40">
        <v>880</v>
      </c>
      <c r="C1152" s="34" t="s">
        <v>100</v>
      </c>
      <c r="D1152" s="40">
        <v>691</v>
      </c>
      <c r="E1152" s="34" t="s">
        <v>1620</v>
      </c>
    </row>
    <row r="1153" spans="1:5" ht="15.75" hidden="1" thickBot="1" x14ac:dyDescent="0.3">
      <c r="A1153" s="34" t="s">
        <v>3678</v>
      </c>
      <c r="B1153" s="40">
        <v>880</v>
      </c>
      <c r="C1153" s="34" t="s">
        <v>100</v>
      </c>
      <c r="D1153" s="40">
        <v>692</v>
      </c>
      <c r="E1153" s="34" t="s">
        <v>1621</v>
      </c>
    </row>
    <row r="1154" spans="1:5" ht="15.75" hidden="1" thickBot="1" x14ac:dyDescent="0.3">
      <c r="A1154" s="34" t="s">
        <v>3678</v>
      </c>
      <c r="B1154" s="40">
        <v>880</v>
      </c>
      <c r="C1154" s="34" t="s">
        <v>100</v>
      </c>
      <c r="D1154" s="40">
        <v>693</v>
      </c>
      <c r="E1154" s="34" t="s">
        <v>1622</v>
      </c>
    </row>
    <row r="1155" spans="1:5" ht="15.75" hidden="1" thickBot="1" x14ac:dyDescent="0.3">
      <c r="A1155" s="34" t="s">
        <v>3678</v>
      </c>
      <c r="B1155" s="40">
        <v>880</v>
      </c>
      <c r="C1155" s="34" t="s">
        <v>100</v>
      </c>
      <c r="D1155" s="40">
        <v>735</v>
      </c>
      <c r="E1155" s="34" t="s">
        <v>1625</v>
      </c>
    </row>
    <row r="1156" spans="1:5" ht="15.75" hidden="1" thickBot="1" x14ac:dyDescent="0.3">
      <c r="A1156" s="34" t="s">
        <v>3678</v>
      </c>
      <c r="B1156" s="40">
        <v>880</v>
      </c>
      <c r="C1156" s="34" t="s">
        <v>100</v>
      </c>
      <c r="D1156" s="40">
        <v>720</v>
      </c>
      <c r="E1156" s="34" t="s">
        <v>1623</v>
      </c>
    </row>
    <row r="1157" spans="1:5" ht="15.75" hidden="1" thickBot="1" x14ac:dyDescent="0.3">
      <c r="A1157" s="34" t="s">
        <v>3678</v>
      </c>
      <c r="B1157" s="40">
        <v>880</v>
      </c>
      <c r="C1157" s="34" t="s">
        <v>100</v>
      </c>
      <c r="D1157" s="40">
        <v>876</v>
      </c>
      <c r="E1157" s="34" t="s">
        <v>1633</v>
      </c>
    </row>
    <row r="1158" spans="1:5" ht="15.75" hidden="1" thickBot="1" x14ac:dyDescent="0.3">
      <c r="A1158" s="34" t="s">
        <v>3678</v>
      </c>
      <c r="B1158" s="40">
        <v>880</v>
      </c>
      <c r="C1158" s="34" t="s">
        <v>100</v>
      </c>
      <c r="D1158" s="40">
        <v>734</v>
      </c>
      <c r="E1158" s="34" t="s">
        <v>1624</v>
      </c>
    </row>
    <row r="1159" spans="1:5" ht="15.75" hidden="1" thickBot="1" x14ac:dyDescent="0.3">
      <c r="A1159" s="34" t="s">
        <v>3678</v>
      </c>
      <c r="B1159" s="40">
        <v>880</v>
      </c>
      <c r="C1159" s="34" t="s">
        <v>100</v>
      </c>
      <c r="D1159" s="40">
        <v>891</v>
      </c>
      <c r="E1159" s="34" t="s">
        <v>3794</v>
      </c>
    </row>
    <row r="1160" spans="1:5" ht="15.75" hidden="1" thickBot="1" x14ac:dyDescent="0.3">
      <c r="A1160" s="34" t="s">
        <v>3678</v>
      </c>
      <c r="B1160" s="40">
        <v>880</v>
      </c>
      <c r="C1160" s="34" t="s">
        <v>100</v>
      </c>
      <c r="D1160" s="40">
        <v>736</v>
      </c>
      <c r="E1160" s="34" t="s">
        <v>1626</v>
      </c>
    </row>
    <row r="1161" spans="1:5" ht="15.75" hidden="1" thickBot="1" x14ac:dyDescent="0.3">
      <c r="A1161" s="34" t="s">
        <v>3678</v>
      </c>
      <c r="B1161" s="40">
        <v>880</v>
      </c>
      <c r="C1161" s="34" t="s">
        <v>100</v>
      </c>
      <c r="D1161" s="40">
        <v>760</v>
      </c>
      <c r="E1161" s="34" t="s">
        <v>1627</v>
      </c>
    </row>
    <row r="1162" spans="1:5" ht="15.75" hidden="1" thickBot="1" x14ac:dyDescent="0.3">
      <c r="A1162" s="34" t="s">
        <v>3678</v>
      </c>
      <c r="B1162" s="40">
        <v>880</v>
      </c>
      <c r="C1162" s="34" t="s">
        <v>100</v>
      </c>
      <c r="D1162" s="40">
        <v>779</v>
      </c>
      <c r="E1162" s="34" t="s">
        <v>1628</v>
      </c>
    </row>
    <row r="1163" spans="1:5" ht="15.75" hidden="1" thickBot="1" x14ac:dyDescent="0.3">
      <c r="A1163" s="34" t="s">
        <v>3678</v>
      </c>
      <c r="B1163" s="40">
        <v>880</v>
      </c>
      <c r="C1163" s="34" t="s">
        <v>100</v>
      </c>
      <c r="D1163" s="40">
        <v>867</v>
      </c>
      <c r="E1163" s="34" t="s">
        <v>1629</v>
      </c>
    </row>
    <row r="1164" spans="1:5" ht="15.75" hidden="1" thickBot="1" x14ac:dyDescent="0.3">
      <c r="A1164" s="34" t="s">
        <v>3678</v>
      </c>
      <c r="B1164" s="40">
        <v>880</v>
      </c>
      <c r="C1164" s="34" t="s">
        <v>100</v>
      </c>
      <c r="D1164" s="40">
        <v>881</v>
      </c>
      <c r="E1164" s="34" t="s">
        <v>1636</v>
      </c>
    </row>
    <row r="1165" spans="1:5" ht="15.75" hidden="1" thickBot="1" x14ac:dyDescent="0.3">
      <c r="A1165" s="34" t="s">
        <v>3678</v>
      </c>
      <c r="B1165" s="40">
        <v>880</v>
      </c>
      <c r="C1165" s="34" t="s">
        <v>100</v>
      </c>
      <c r="D1165" s="40">
        <v>868</v>
      </c>
      <c r="E1165" s="34" t="s">
        <v>1630</v>
      </c>
    </row>
    <row r="1166" spans="1:5" ht="15.75" hidden="1" thickBot="1" x14ac:dyDescent="0.3">
      <c r="A1166" s="34" t="s">
        <v>3678</v>
      </c>
      <c r="B1166" s="40">
        <v>880</v>
      </c>
      <c r="C1166" s="34" t="s">
        <v>100</v>
      </c>
      <c r="D1166" s="40">
        <v>869</v>
      </c>
      <c r="E1166" s="34" t="s">
        <v>1631</v>
      </c>
    </row>
    <row r="1167" spans="1:5" ht="15.75" hidden="1" thickBot="1" x14ac:dyDescent="0.3">
      <c r="A1167" s="34" t="s">
        <v>3678</v>
      </c>
      <c r="B1167" s="40">
        <v>880</v>
      </c>
      <c r="C1167" s="34" t="s">
        <v>100</v>
      </c>
      <c r="D1167" s="40">
        <v>885</v>
      </c>
      <c r="E1167" s="34" t="s">
        <v>1638</v>
      </c>
    </row>
    <row r="1168" spans="1:5" ht="15.75" hidden="1" thickBot="1" x14ac:dyDescent="0.3">
      <c r="A1168" s="34" t="s">
        <v>3678</v>
      </c>
      <c r="B1168" s="40">
        <v>886</v>
      </c>
      <c r="C1168" s="34" t="s">
        <v>101</v>
      </c>
      <c r="D1168" s="40">
        <v>18</v>
      </c>
      <c r="E1168" s="34" t="s">
        <v>1565</v>
      </c>
    </row>
    <row r="1169" spans="1:5" ht="15.75" hidden="1" thickBot="1" x14ac:dyDescent="0.3">
      <c r="A1169" s="34" t="s">
        <v>3678</v>
      </c>
      <c r="B1169" s="40">
        <v>886</v>
      </c>
      <c r="C1169" s="34" t="s">
        <v>101</v>
      </c>
      <c r="D1169" s="40">
        <v>22</v>
      </c>
      <c r="E1169" s="34" t="s">
        <v>1542</v>
      </c>
    </row>
    <row r="1170" spans="1:5" ht="15.75" hidden="1" thickBot="1" x14ac:dyDescent="0.3">
      <c r="A1170" s="34" t="s">
        <v>3678</v>
      </c>
      <c r="B1170" s="40">
        <v>886</v>
      </c>
      <c r="C1170" s="34" t="s">
        <v>101</v>
      </c>
      <c r="D1170" s="40">
        <v>3</v>
      </c>
      <c r="E1170" s="34" t="s">
        <v>1551</v>
      </c>
    </row>
    <row r="1171" spans="1:5" ht="15.75" hidden="1" thickBot="1" x14ac:dyDescent="0.3">
      <c r="A1171" s="34" t="s">
        <v>3678</v>
      </c>
      <c r="B1171" s="40">
        <v>886</v>
      </c>
      <c r="C1171" s="34" t="s">
        <v>101</v>
      </c>
      <c r="D1171" s="40">
        <v>28</v>
      </c>
      <c r="E1171" s="34" t="s">
        <v>1658</v>
      </c>
    </row>
    <row r="1172" spans="1:5" ht="15.75" hidden="1" thickBot="1" x14ac:dyDescent="0.3">
      <c r="A1172" s="34" t="s">
        <v>3678</v>
      </c>
      <c r="B1172" s="40">
        <v>886</v>
      </c>
      <c r="C1172" s="34" t="s">
        <v>101</v>
      </c>
      <c r="D1172" s="40">
        <v>5</v>
      </c>
      <c r="E1172" s="34" t="s">
        <v>1554</v>
      </c>
    </row>
    <row r="1173" spans="1:5" ht="15.75" hidden="1" thickBot="1" x14ac:dyDescent="0.3">
      <c r="A1173" s="34" t="s">
        <v>3678</v>
      </c>
      <c r="B1173" s="40">
        <v>886</v>
      </c>
      <c r="C1173" s="34" t="s">
        <v>101</v>
      </c>
      <c r="D1173" s="40">
        <v>29</v>
      </c>
      <c r="E1173" s="34" t="s">
        <v>1555</v>
      </c>
    </row>
    <row r="1174" spans="1:5" ht="15.75" hidden="1" thickBot="1" x14ac:dyDescent="0.3">
      <c r="A1174" s="34" t="s">
        <v>3678</v>
      </c>
      <c r="B1174" s="40">
        <v>886</v>
      </c>
      <c r="C1174" s="34" t="s">
        <v>101</v>
      </c>
      <c r="D1174" s="40">
        <v>26</v>
      </c>
      <c r="E1174" s="34" t="s">
        <v>1656</v>
      </c>
    </row>
    <row r="1175" spans="1:5" ht="15.75" hidden="1" thickBot="1" x14ac:dyDescent="0.3">
      <c r="A1175" s="34" t="s">
        <v>3678</v>
      </c>
      <c r="B1175" s="40">
        <v>886</v>
      </c>
      <c r="C1175" s="34" t="s">
        <v>101</v>
      </c>
      <c r="D1175" s="40">
        <v>7</v>
      </c>
      <c r="E1175" s="34" t="s">
        <v>1556</v>
      </c>
    </row>
    <row r="1176" spans="1:5" ht="15.75" hidden="1" thickBot="1" x14ac:dyDescent="0.3">
      <c r="A1176" s="34" t="s">
        <v>3678</v>
      </c>
      <c r="B1176" s="40">
        <v>886</v>
      </c>
      <c r="C1176" s="34" t="s">
        <v>101</v>
      </c>
      <c r="D1176" s="40">
        <v>4</v>
      </c>
      <c r="E1176" s="34" t="s">
        <v>1557</v>
      </c>
    </row>
    <row r="1177" spans="1:5" ht="15.75" hidden="1" thickBot="1" x14ac:dyDescent="0.3">
      <c r="A1177" s="34" t="s">
        <v>3678</v>
      </c>
      <c r="B1177" s="40">
        <v>886</v>
      </c>
      <c r="C1177" s="34" t="s">
        <v>101</v>
      </c>
      <c r="D1177" s="40">
        <v>10</v>
      </c>
      <c r="E1177" s="34" t="s">
        <v>1654</v>
      </c>
    </row>
    <row r="1178" spans="1:5" ht="15.75" hidden="1" thickBot="1" x14ac:dyDescent="0.3">
      <c r="A1178" s="34" t="s">
        <v>3678</v>
      </c>
      <c r="B1178" s="40">
        <v>886</v>
      </c>
      <c r="C1178" s="34" t="s">
        <v>101</v>
      </c>
      <c r="D1178" s="40">
        <v>6</v>
      </c>
      <c r="E1178" s="34" t="s">
        <v>1653</v>
      </c>
    </row>
    <row r="1179" spans="1:5" ht="15.75" hidden="1" thickBot="1" x14ac:dyDescent="0.3">
      <c r="A1179" s="34" t="s">
        <v>3678</v>
      </c>
      <c r="B1179" s="40">
        <v>886</v>
      </c>
      <c r="C1179" s="34" t="s">
        <v>101</v>
      </c>
      <c r="D1179" s="40">
        <v>12</v>
      </c>
      <c r="E1179" s="34" t="s">
        <v>1560</v>
      </c>
    </row>
    <row r="1180" spans="1:5" ht="15.75" hidden="1" thickBot="1" x14ac:dyDescent="0.3">
      <c r="A1180" s="34" t="s">
        <v>3678</v>
      </c>
      <c r="B1180" s="40">
        <v>886</v>
      </c>
      <c r="C1180" s="34" t="s">
        <v>101</v>
      </c>
      <c r="D1180" s="40">
        <v>20</v>
      </c>
      <c r="E1180" s="34" t="s">
        <v>1573</v>
      </c>
    </row>
    <row r="1181" spans="1:5" ht="15.75" hidden="1" thickBot="1" x14ac:dyDescent="0.3">
      <c r="A1181" s="34" t="s">
        <v>3678</v>
      </c>
      <c r="B1181" s="40">
        <v>886</v>
      </c>
      <c r="C1181" s="34" t="s">
        <v>101</v>
      </c>
      <c r="D1181" s="40">
        <v>21</v>
      </c>
      <c r="E1181" s="34" t="s">
        <v>1561</v>
      </c>
    </row>
    <row r="1182" spans="1:5" ht="15.75" hidden="1" thickBot="1" x14ac:dyDescent="0.3">
      <c r="A1182" s="34" t="s">
        <v>3678</v>
      </c>
      <c r="B1182" s="40">
        <v>886</v>
      </c>
      <c r="C1182" s="34" t="s">
        <v>101</v>
      </c>
      <c r="D1182" s="40">
        <v>9</v>
      </c>
      <c r="E1182" s="34" t="s">
        <v>1562</v>
      </c>
    </row>
    <row r="1183" spans="1:5" ht="15.75" hidden="1" thickBot="1" x14ac:dyDescent="0.3">
      <c r="A1183" s="34" t="s">
        <v>3678</v>
      </c>
      <c r="B1183" s="40">
        <v>886</v>
      </c>
      <c r="C1183" s="34" t="s">
        <v>101</v>
      </c>
      <c r="D1183" s="40">
        <v>19</v>
      </c>
      <c r="E1183" s="34" t="s">
        <v>1649</v>
      </c>
    </row>
    <row r="1184" spans="1:5" ht="15.75" hidden="1" thickBot="1" x14ac:dyDescent="0.3">
      <c r="A1184" s="34" t="s">
        <v>3678</v>
      </c>
      <c r="B1184" s="40">
        <v>886</v>
      </c>
      <c r="C1184" s="34" t="s">
        <v>101</v>
      </c>
      <c r="D1184" s="40">
        <v>27</v>
      </c>
      <c r="E1184" s="34" t="s">
        <v>1657</v>
      </c>
    </row>
    <row r="1185" spans="1:5" ht="15.75" hidden="1" thickBot="1" x14ac:dyDescent="0.3">
      <c r="A1185" s="34" t="s">
        <v>3678</v>
      </c>
      <c r="B1185" s="40">
        <v>886</v>
      </c>
      <c r="C1185" s="34" t="s">
        <v>101</v>
      </c>
      <c r="D1185" s="40">
        <v>2</v>
      </c>
      <c r="E1185" s="34" t="s">
        <v>1564</v>
      </c>
    </row>
    <row r="1186" spans="1:5" ht="15.75" hidden="1" thickBot="1" x14ac:dyDescent="0.3">
      <c r="A1186" s="34" t="s">
        <v>3678</v>
      </c>
      <c r="B1186" s="40">
        <v>886</v>
      </c>
      <c r="C1186" s="34" t="s">
        <v>101</v>
      </c>
      <c r="D1186" s="40">
        <v>8</v>
      </c>
      <c r="E1186" s="34" t="s">
        <v>1546</v>
      </c>
    </row>
    <row r="1187" spans="1:5" ht="15.75" hidden="1" thickBot="1" x14ac:dyDescent="0.3">
      <c r="A1187" s="34" t="s">
        <v>3678</v>
      </c>
      <c r="B1187" s="40">
        <v>886</v>
      </c>
      <c r="C1187" s="34" t="s">
        <v>101</v>
      </c>
      <c r="D1187" s="40">
        <v>24</v>
      </c>
      <c r="E1187" s="34" t="s">
        <v>1548</v>
      </c>
    </row>
    <row r="1188" spans="1:5" ht="15.75" hidden="1" thickBot="1" x14ac:dyDescent="0.3">
      <c r="A1188" s="34" t="s">
        <v>3678</v>
      </c>
      <c r="B1188" s="40">
        <v>886</v>
      </c>
      <c r="C1188" s="34" t="s">
        <v>101</v>
      </c>
      <c r="D1188" s="40">
        <v>1</v>
      </c>
      <c r="E1188" s="34" t="s">
        <v>1642</v>
      </c>
    </row>
    <row r="1189" spans="1:5" ht="15.75" hidden="1" thickBot="1" x14ac:dyDescent="0.3">
      <c r="A1189" s="34" t="s">
        <v>3678</v>
      </c>
      <c r="B1189" s="40">
        <v>886</v>
      </c>
      <c r="C1189" s="34" t="s">
        <v>101</v>
      </c>
      <c r="D1189" s="40">
        <v>25</v>
      </c>
      <c r="E1189" s="34" t="s">
        <v>1655</v>
      </c>
    </row>
    <row r="1190" spans="1:5" ht="15.75" hidden="1" thickBot="1" x14ac:dyDescent="0.3">
      <c r="A1190" s="34" t="s">
        <v>3678</v>
      </c>
      <c r="B1190" s="40">
        <v>886</v>
      </c>
      <c r="C1190" s="34" t="s">
        <v>101</v>
      </c>
      <c r="D1190" s="40">
        <v>14</v>
      </c>
      <c r="E1190" s="34" t="s">
        <v>1576</v>
      </c>
    </row>
    <row r="1191" spans="1:5" ht="15.75" hidden="1" thickBot="1" x14ac:dyDescent="0.3">
      <c r="A1191" s="34" t="s">
        <v>3678</v>
      </c>
      <c r="B1191" s="40">
        <v>886</v>
      </c>
      <c r="C1191" s="34" t="s">
        <v>101</v>
      </c>
      <c r="D1191" s="40">
        <v>35</v>
      </c>
      <c r="E1191" s="34" t="s">
        <v>1661</v>
      </c>
    </row>
    <row r="1192" spans="1:5" ht="15.75" hidden="1" thickBot="1" x14ac:dyDescent="0.3">
      <c r="A1192" s="34" t="s">
        <v>3678</v>
      </c>
      <c r="B1192" s="40">
        <v>886</v>
      </c>
      <c r="C1192" s="34" t="s">
        <v>101</v>
      </c>
      <c r="D1192" s="40">
        <v>11</v>
      </c>
      <c r="E1192" s="34" t="s">
        <v>1567</v>
      </c>
    </row>
    <row r="1193" spans="1:5" ht="15.75" hidden="1" thickBot="1" x14ac:dyDescent="0.3">
      <c r="A1193" s="34" t="s">
        <v>3678</v>
      </c>
      <c r="B1193" s="40">
        <v>886</v>
      </c>
      <c r="C1193" s="34" t="s">
        <v>101</v>
      </c>
      <c r="D1193" s="40">
        <v>30</v>
      </c>
      <c r="E1193" s="34" t="s">
        <v>1659</v>
      </c>
    </row>
    <row r="1194" spans="1:5" ht="15.75" hidden="1" thickBot="1" x14ac:dyDescent="0.3">
      <c r="A1194" s="34" t="s">
        <v>3678</v>
      </c>
      <c r="B1194" s="40">
        <v>886</v>
      </c>
      <c r="C1194" s="34" t="s">
        <v>101</v>
      </c>
      <c r="D1194" s="40">
        <v>31</v>
      </c>
      <c r="E1194" s="34" t="s">
        <v>1660</v>
      </c>
    </row>
    <row r="1195" spans="1:5" ht="15.75" hidden="1" thickBot="1" x14ac:dyDescent="0.3">
      <c r="A1195" s="34" t="s">
        <v>3678</v>
      </c>
      <c r="B1195" s="40">
        <v>886</v>
      </c>
      <c r="C1195" s="34" t="s">
        <v>101</v>
      </c>
      <c r="D1195" s="40">
        <v>13</v>
      </c>
      <c r="E1195" s="34" t="s">
        <v>1569</v>
      </c>
    </row>
    <row r="1196" spans="1:5" ht="15.75" hidden="1" thickBot="1" x14ac:dyDescent="0.3">
      <c r="A1196" s="34" t="s">
        <v>3678</v>
      </c>
      <c r="B1196" s="40">
        <v>886</v>
      </c>
      <c r="C1196" s="34" t="s">
        <v>101</v>
      </c>
      <c r="D1196" s="40">
        <v>15</v>
      </c>
      <c r="E1196" s="34" t="s">
        <v>1570</v>
      </c>
    </row>
    <row r="1197" spans="1:5" ht="15.75" hidden="1" thickBot="1" x14ac:dyDescent="0.3">
      <c r="A1197" s="34" t="s">
        <v>3678</v>
      </c>
      <c r="B1197" s="40">
        <v>886</v>
      </c>
      <c r="C1197" s="34" t="s">
        <v>101</v>
      </c>
      <c r="D1197" s="40">
        <v>16</v>
      </c>
      <c r="E1197" s="34" t="s">
        <v>1577</v>
      </c>
    </row>
    <row r="1198" spans="1:5" ht="15.75" hidden="1" thickBot="1" x14ac:dyDescent="0.3">
      <c r="A1198" s="34" t="s">
        <v>3678</v>
      </c>
      <c r="B1198" s="40">
        <v>886</v>
      </c>
      <c r="C1198" s="34" t="s">
        <v>101</v>
      </c>
      <c r="D1198" s="40">
        <v>17</v>
      </c>
      <c r="E1198" s="34" t="s">
        <v>1572</v>
      </c>
    </row>
    <row r="1199" spans="1:5" ht="15.75" hidden="1" thickBot="1" x14ac:dyDescent="0.3">
      <c r="A1199" s="34" t="s">
        <v>3678</v>
      </c>
      <c r="B1199" s="40">
        <v>886</v>
      </c>
      <c r="C1199" s="34" t="s">
        <v>101</v>
      </c>
      <c r="D1199" s="40">
        <v>45</v>
      </c>
      <c r="E1199" s="34" t="s">
        <v>1580</v>
      </c>
    </row>
    <row r="1200" spans="1:5" ht="15.75" hidden="1" thickBot="1" x14ac:dyDescent="0.3">
      <c r="A1200" s="34" t="s">
        <v>3678</v>
      </c>
      <c r="B1200" s="40">
        <v>886</v>
      </c>
      <c r="C1200" s="34" t="s">
        <v>101</v>
      </c>
      <c r="D1200" s="40">
        <v>95</v>
      </c>
      <c r="E1200" s="34" t="s">
        <v>1583</v>
      </c>
    </row>
    <row r="1201" spans="1:5" ht="15.75" hidden="1" thickBot="1" x14ac:dyDescent="0.3">
      <c r="A1201" s="34" t="s">
        <v>3678</v>
      </c>
      <c r="B1201" s="40">
        <v>886</v>
      </c>
      <c r="C1201" s="34" t="s">
        <v>101</v>
      </c>
      <c r="D1201" s="40">
        <v>869</v>
      </c>
      <c r="E1201" s="34" t="s">
        <v>1666</v>
      </c>
    </row>
    <row r="1202" spans="1:5" ht="15.75" hidden="1" thickBot="1" x14ac:dyDescent="0.3">
      <c r="A1202" s="34" t="s">
        <v>3678</v>
      </c>
      <c r="B1202" s="40">
        <v>886</v>
      </c>
      <c r="C1202" s="34" t="s">
        <v>101</v>
      </c>
      <c r="D1202" s="40">
        <v>873</v>
      </c>
      <c r="E1202" s="34" t="s">
        <v>1668</v>
      </c>
    </row>
    <row r="1203" spans="1:5" ht="15.75" hidden="1" thickBot="1" x14ac:dyDescent="0.3">
      <c r="A1203" s="34" t="s">
        <v>3678</v>
      </c>
      <c r="B1203" s="40">
        <v>886</v>
      </c>
      <c r="C1203" s="34" t="s">
        <v>101</v>
      </c>
      <c r="D1203" s="40">
        <v>91</v>
      </c>
      <c r="E1203" s="34" t="s">
        <v>1585</v>
      </c>
    </row>
    <row r="1204" spans="1:5" ht="15.75" hidden="1" thickBot="1" x14ac:dyDescent="0.3">
      <c r="A1204" s="34" t="s">
        <v>3678</v>
      </c>
      <c r="B1204" s="40">
        <v>886</v>
      </c>
      <c r="C1204" s="34" t="s">
        <v>101</v>
      </c>
      <c r="D1204" s="40">
        <v>135</v>
      </c>
      <c r="E1204" s="34" t="s">
        <v>1588</v>
      </c>
    </row>
    <row r="1205" spans="1:5" ht="15.75" hidden="1" thickBot="1" x14ac:dyDescent="0.3">
      <c r="A1205" s="34" t="s">
        <v>3678</v>
      </c>
      <c r="B1205" s="40">
        <v>886</v>
      </c>
      <c r="C1205" s="34" t="s">
        <v>101</v>
      </c>
      <c r="D1205" s="40">
        <v>870</v>
      </c>
      <c r="E1205" s="34" t="s">
        <v>1590</v>
      </c>
    </row>
    <row r="1206" spans="1:5" ht="15.75" hidden="1" thickBot="1" x14ac:dyDescent="0.3">
      <c r="A1206" s="34" t="s">
        <v>3678</v>
      </c>
      <c r="B1206" s="40">
        <v>886</v>
      </c>
      <c r="C1206" s="34" t="s">
        <v>101</v>
      </c>
      <c r="D1206" s="40">
        <v>868</v>
      </c>
      <c r="E1206" s="34" t="s">
        <v>3800</v>
      </c>
    </row>
    <row r="1207" spans="1:5" ht="15.75" hidden="1" thickBot="1" x14ac:dyDescent="0.3">
      <c r="A1207" s="34" t="s">
        <v>3678</v>
      </c>
      <c r="B1207" s="40">
        <v>886</v>
      </c>
      <c r="C1207" s="34" t="s">
        <v>101</v>
      </c>
      <c r="D1207" s="40">
        <v>178</v>
      </c>
      <c r="E1207" s="34" t="s">
        <v>1596</v>
      </c>
    </row>
    <row r="1208" spans="1:5" ht="15.75" hidden="1" thickBot="1" x14ac:dyDescent="0.3">
      <c r="A1208" s="34" t="s">
        <v>3678</v>
      </c>
      <c r="B1208" s="40">
        <v>886</v>
      </c>
      <c r="C1208" s="34" t="s">
        <v>101</v>
      </c>
      <c r="D1208" s="40">
        <v>177</v>
      </c>
      <c r="E1208" s="34" t="s">
        <v>1595</v>
      </c>
    </row>
    <row r="1209" spans="1:5" ht="15.75" hidden="1" thickBot="1" x14ac:dyDescent="0.3">
      <c r="A1209" s="34" t="s">
        <v>3678</v>
      </c>
      <c r="B1209" s="40">
        <v>886</v>
      </c>
      <c r="C1209" s="34" t="s">
        <v>101</v>
      </c>
      <c r="D1209" s="40">
        <v>814</v>
      </c>
      <c r="E1209" s="34" t="s">
        <v>3798</v>
      </c>
    </row>
    <row r="1210" spans="1:5" ht="15.75" hidden="1" thickBot="1" x14ac:dyDescent="0.3">
      <c r="A1210" s="34" t="s">
        <v>3678</v>
      </c>
      <c r="B1210" s="40">
        <v>886</v>
      </c>
      <c r="C1210" s="34" t="s">
        <v>101</v>
      </c>
      <c r="D1210" s="40">
        <v>871</v>
      </c>
      <c r="E1210" s="34" t="s">
        <v>1635</v>
      </c>
    </row>
    <row r="1211" spans="1:5" ht="15.75" hidden="1" thickBot="1" x14ac:dyDescent="0.3">
      <c r="A1211" s="34" t="s">
        <v>3678</v>
      </c>
      <c r="B1211" s="40">
        <v>886</v>
      </c>
      <c r="C1211" s="34" t="s">
        <v>101</v>
      </c>
      <c r="D1211" s="40">
        <v>309</v>
      </c>
      <c r="E1211" s="34" t="s">
        <v>1598</v>
      </c>
    </row>
    <row r="1212" spans="1:5" ht="15.75" hidden="1" thickBot="1" x14ac:dyDescent="0.3">
      <c r="A1212" s="34" t="s">
        <v>3678</v>
      </c>
      <c r="B1212" s="40">
        <v>886</v>
      </c>
      <c r="C1212" s="34" t="s">
        <v>101</v>
      </c>
      <c r="D1212" s="40">
        <v>310</v>
      </c>
      <c r="E1212" s="34" t="s">
        <v>1662</v>
      </c>
    </row>
    <row r="1213" spans="1:5" ht="15.75" hidden="1" thickBot="1" x14ac:dyDescent="0.3">
      <c r="A1213" s="34" t="s">
        <v>3678</v>
      </c>
      <c r="B1213" s="40">
        <v>886</v>
      </c>
      <c r="C1213" s="34" t="s">
        <v>101</v>
      </c>
      <c r="D1213" s="40">
        <v>250</v>
      </c>
      <c r="E1213" s="34" t="s">
        <v>1601</v>
      </c>
    </row>
    <row r="1214" spans="1:5" ht="15.75" hidden="1" thickBot="1" x14ac:dyDescent="0.3">
      <c r="A1214" s="34" t="s">
        <v>3678</v>
      </c>
      <c r="B1214" s="40">
        <v>886</v>
      </c>
      <c r="C1214" s="34" t="s">
        <v>101</v>
      </c>
      <c r="D1214" s="40">
        <v>353</v>
      </c>
      <c r="E1214" s="34" t="s">
        <v>1602</v>
      </c>
    </row>
    <row r="1215" spans="1:5" ht="15.75" hidden="1" thickBot="1" x14ac:dyDescent="0.3">
      <c r="A1215" s="34" t="s">
        <v>3678</v>
      </c>
      <c r="B1215" s="40">
        <v>886</v>
      </c>
      <c r="C1215" s="34" t="s">
        <v>101</v>
      </c>
      <c r="D1215" s="40">
        <v>355</v>
      </c>
      <c r="E1215" s="34" t="s">
        <v>1603</v>
      </c>
    </row>
    <row r="1216" spans="1:5" ht="15.75" hidden="1" thickBot="1" x14ac:dyDescent="0.3">
      <c r="A1216" s="34" t="s">
        <v>3678</v>
      </c>
      <c r="B1216" s="40">
        <v>886</v>
      </c>
      <c r="C1216" s="34" t="s">
        <v>101</v>
      </c>
      <c r="D1216" s="40">
        <v>815</v>
      </c>
      <c r="E1216" s="34" t="s">
        <v>3799</v>
      </c>
    </row>
    <row r="1217" spans="1:5" ht="15.75" hidden="1" thickBot="1" x14ac:dyDescent="0.3">
      <c r="A1217" s="34" t="s">
        <v>3678</v>
      </c>
      <c r="B1217" s="40">
        <v>886</v>
      </c>
      <c r="C1217" s="34" t="s">
        <v>101</v>
      </c>
      <c r="D1217" s="40">
        <v>357</v>
      </c>
      <c r="E1217" s="34" t="s">
        <v>1606</v>
      </c>
    </row>
    <row r="1218" spans="1:5" ht="15.75" hidden="1" thickBot="1" x14ac:dyDescent="0.3">
      <c r="A1218" s="34" t="s">
        <v>3678</v>
      </c>
      <c r="B1218" s="40">
        <v>886</v>
      </c>
      <c r="C1218" s="34" t="s">
        <v>101</v>
      </c>
      <c r="D1218" s="40">
        <v>359</v>
      </c>
      <c r="E1218" s="34" t="s">
        <v>1607</v>
      </c>
    </row>
    <row r="1219" spans="1:5" ht="15.75" hidden="1" thickBot="1" x14ac:dyDescent="0.3">
      <c r="A1219" s="34" t="s">
        <v>3678</v>
      </c>
      <c r="B1219" s="40">
        <v>886</v>
      </c>
      <c r="C1219" s="34" t="s">
        <v>101</v>
      </c>
      <c r="D1219" s="40">
        <v>456</v>
      </c>
      <c r="E1219" s="34" t="s">
        <v>1609</v>
      </c>
    </row>
    <row r="1220" spans="1:5" ht="15.75" hidden="1" thickBot="1" x14ac:dyDescent="0.3">
      <c r="A1220" s="34" t="s">
        <v>3678</v>
      </c>
      <c r="B1220" s="40">
        <v>886</v>
      </c>
      <c r="C1220" s="34" t="s">
        <v>101</v>
      </c>
      <c r="D1220" s="40">
        <v>501</v>
      </c>
      <c r="E1220" s="34" t="s">
        <v>1645</v>
      </c>
    </row>
    <row r="1221" spans="1:5" ht="15.75" hidden="1" thickBot="1" x14ac:dyDescent="0.3">
      <c r="A1221" s="34" t="s">
        <v>3678</v>
      </c>
      <c r="B1221" s="40">
        <v>886</v>
      </c>
      <c r="C1221" s="34" t="s">
        <v>101</v>
      </c>
      <c r="D1221" s="40">
        <v>588</v>
      </c>
      <c r="E1221" s="34" t="s">
        <v>1614</v>
      </c>
    </row>
    <row r="1222" spans="1:5" ht="15.75" hidden="1" thickBot="1" x14ac:dyDescent="0.3">
      <c r="A1222" s="34" t="s">
        <v>3678</v>
      </c>
      <c r="B1222" s="40">
        <v>886</v>
      </c>
      <c r="C1222" s="34" t="s">
        <v>101</v>
      </c>
      <c r="D1222" s="40">
        <v>589</v>
      </c>
      <c r="E1222" s="34" t="s">
        <v>1663</v>
      </c>
    </row>
    <row r="1223" spans="1:5" ht="15.75" hidden="1" thickBot="1" x14ac:dyDescent="0.3">
      <c r="A1223" s="34" t="s">
        <v>3678</v>
      </c>
      <c r="B1223" s="40">
        <v>886</v>
      </c>
      <c r="C1223" s="34" t="s">
        <v>101</v>
      </c>
      <c r="D1223" s="40">
        <v>632</v>
      </c>
      <c r="E1223" s="34" t="s">
        <v>1615</v>
      </c>
    </row>
    <row r="1224" spans="1:5" ht="15.75" hidden="1" thickBot="1" x14ac:dyDescent="0.3">
      <c r="A1224" s="34" t="s">
        <v>3678</v>
      </c>
      <c r="B1224" s="40">
        <v>886</v>
      </c>
      <c r="C1224" s="34" t="s">
        <v>101</v>
      </c>
      <c r="D1224" s="40">
        <v>634</v>
      </c>
      <c r="E1224" s="34" t="s">
        <v>1616</v>
      </c>
    </row>
    <row r="1225" spans="1:5" ht="15.75" hidden="1" thickBot="1" x14ac:dyDescent="0.3">
      <c r="A1225" s="34" t="s">
        <v>3678</v>
      </c>
      <c r="B1225" s="40">
        <v>886</v>
      </c>
      <c r="C1225" s="34" t="s">
        <v>101</v>
      </c>
      <c r="D1225" s="40">
        <v>636</v>
      </c>
      <c r="E1225" s="34" t="s">
        <v>1617</v>
      </c>
    </row>
    <row r="1226" spans="1:5" ht="15.75" hidden="1" thickBot="1" x14ac:dyDescent="0.3">
      <c r="A1226" s="34" t="s">
        <v>3678</v>
      </c>
      <c r="B1226" s="40">
        <v>886</v>
      </c>
      <c r="C1226" s="34" t="s">
        <v>101</v>
      </c>
      <c r="D1226" s="40">
        <v>691</v>
      </c>
      <c r="E1226" s="34" t="s">
        <v>1620</v>
      </c>
    </row>
    <row r="1227" spans="1:5" ht="15.75" hidden="1" thickBot="1" x14ac:dyDescent="0.3">
      <c r="A1227" s="34" t="s">
        <v>3678</v>
      </c>
      <c r="B1227" s="40">
        <v>886</v>
      </c>
      <c r="C1227" s="34" t="s">
        <v>101</v>
      </c>
      <c r="D1227" s="40">
        <v>692</v>
      </c>
      <c r="E1227" s="34" t="s">
        <v>1664</v>
      </c>
    </row>
    <row r="1228" spans="1:5" ht="15.75" hidden="1" thickBot="1" x14ac:dyDescent="0.3">
      <c r="A1228" s="34" t="s">
        <v>3678</v>
      </c>
      <c r="B1228" s="40">
        <v>886</v>
      </c>
      <c r="C1228" s="34" t="s">
        <v>101</v>
      </c>
      <c r="D1228" s="40">
        <v>735</v>
      </c>
      <c r="E1228" s="34" t="s">
        <v>1665</v>
      </c>
    </row>
    <row r="1229" spans="1:5" ht="15.75" hidden="1" thickBot="1" x14ac:dyDescent="0.3">
      <c r="A1229" s="34" t="s">
        <v>3678</v>
      </c>
      <c r="B1229" s="40">
        <v>886</v>
      </c>
      <c r="C1229" s="34" t="s">
        <v>101</v>
      </c>
      <c r="D1229" s="40">
        <v>872</v>
      </c>
      <c r="E1229" s="34" t="s">
        <v>1667</v>
      </c>
    </row>
    <row r="1230" spans="1:5" ht="15.75" hidden="1" thickBot="1" x14ac:dyDescent="0.3">
      <c r="A1230" s="34" t="s">
        <v>3678</v>
      </c>
      <c r="B1230" s="40">
        <v>886</v>
      </c>
      <c r="C1230" s="34" t="s">
        <v>101</v>
      </c>
      <c r="D1230" s="40">
        <v>867</v>
      </c>
      <c r="E1230" s="34" t="s">
        <v>1630</v>
      </c>
    </row>
    <row r="1231" spans="1:5" ht="15.75" hidden="1" thickBot="1" x14ac:dyDescent="0.3">
      <c r="A1231" s="34" t="s">
        <v>3678</v>
      </c>
      <c r="B1231" s="40">
        <v>884</v>
      </c>
      <c r="C1231" s="34" t="s">
        <v>102</v>
      </c>
      <c r="D1231" s="40">
        <v>5</v>
      </c>
      <c r="E1231" s="34" t="s">
        <v>1648</v>
      </c>
    </row>
    <row r="1232" spans="1:5" ht="15.75" hidden="1" thickBot="1" x14ac:dyDescent="0.3">
      <c r="A1232" s="34" t="s">
        <v>3678</v>
      </c>
      <c r="B1232" s="40">
        <v>884</v>
      </c>
      <c r="C1232" s="34" t="s">
        <v>102</v>
      </c>
      <c r="D1232" s="40">
        <v>21</v>
      </c>
      <c r="E1232" s="34" t="s">
        <v>1550</v>
      </c>
    </row>
    <row r="1233" spans="1:5" ht="15.75" hidden="1" thickBot="1" x14ac:dyDescent="0.3">
      <c r="A1233" s="34" t="s">
        <v>3678</v>
      </c>
      <c r="B1233" s="40">
        <v>884</v>
      </c>
      <c r="C1233" s="34" t="s">
        <v>102</v>
      </c>
      <c r="D1233" s="40">
        <v>4</v>
      </c>
      <c r="E1233" s="34" t="s">
        <v>1553</v>
      </c>
    </row>
    <row r="1234" spans="1:5" ht="15.75" hidden="1" thickBot="1" x14ac:dyDescent="0.3">
      <c r="A1234" s="34" t="s">
        <v>3678</v>
      </c>
      <c r="B1234" s="40">
        <v>884</v>
      </c>
      <c r="C1234" s="34" t="s">
        <v>102</v>
      </c>
      <c r="D1234" s="40">
        <v>19</v>
      </c>
      <c r="E1234" s="34" t="s">
        <v>1556</v>
      </c>
    </row>
    <row r="1235" spans="1:5" ht="15.75" hidden="1" thickBot="1" x14ac:dyDescent="0.3">
      <c r="A1235" s="34" t="s">
        <v>3678</v>
      </c>
      <c r="B1235" s="40">
        <v>884</v>
      </c>
      <c r="C1235" s="34" t="s">
        <v>102</v>
      </c>
      <c r="D1235" s="40">
        <v>15</v>
      </c>
      <c r="E1235" s="34" t="s">
        <v>1557</v>
      </c>
    </row>
    <row r="1236" spans="1:5" ht="15.75" hidden="1" thickBot="1" x14ac:dyDescent="0.3">
      <c r="A1236" s="34" t="s">
        <v>3678</v>
      </c>
      <c r="B1236" s="40">
        <v>884</v>
      </c>
      <c r="C1236" s="34" t="s">
        <v>102</v>
      </c>
      <c r="D1236" s="40">
        <v>3</v>
      </c>
      <c r="E1236" s="34" t="s">
        <v>1647</v>
      </c>
    </row>
    <row r="1237" spans="1:5" ht="15.75" hidden="1" thickBot="1" x14ac:dyDescent="0.3">
      <c r="A1237" s="34" t="s">
        <v>3678</v>
      </c>
      <c r="B1237" s="40">
        <v>884</v>
      </c>
      <c r="C1237" s="34" t="s">
        <v>102</v>
      </c>
      <c r="D1237" s="40">
        <v>13</v>
      </c>
      <c r="E1237" s="34" t="s">
        <v>1573</v>
      </c>
    </row>
    <row r="1238" spans="1:5" ht="15.75" hidden="1" thickBot="1" x14ac:dyDescent="0.3">
      <c r="A1238" s="34" t="s">
        <v>3678</v>
      </c>
      <c r="B1238" s="40">
        <v>884</v>
      </c>
      <c r="C1238" s="34" t="s">
        <v>102</v>
      </c>
      <c r="D1238" s="40">
        <v>41</v>
      </c>
      <c r="E1238" s="34" t="s">
        <v>1649</v>
      </c>
    </row>
    <row r="1239" spans="1:5" ht="15.75" hidden="1" thickBot="1" x14ac:dyDescent="0.3">
      <c r="A1239" s="34" t="s">
        <v>3678</v>
      </c>
      <c r="B1239" s="40">
        <v>884</v>
      </c>
      <c r="C1239" s="34" t="s">
        <v>102</v>
      </c>
      <c r="D1239" s="40">
        <v>14</v>
      </c>
      <c r="E1239" s="34" t="s">
        <v>1576</v>
      </c>
    </row>
    <row r="1240" spans="1:5" ht="15.75" hidden="1" thickBot="1" x14ac:dyDescent="0.3">
      <c r="A1240" s="34" t="s">
        <v>3678</v>
      </c>
      <c r="B1240" s="40">
        <v>884</v>
      </c>
      <c r="C1240" s="34" t="s">
        <v>102</v>
      </c>
      <c r="D1240" s="40">
        <v>16</v>
      </c>
      <c r="E1240" s="34" t="s">
        <v>1574</v>
      </c>
    </row>
    <row r="1241" spans="1:5" ht="15.75" hidden="1" thickBot="1" x14ac:dyDescent="0.3">
      <c r="A1241" s="34" t="s">
        <v>3678</v>
      </c>
      <c r="B1241" s="40">
        <v>884</v>
      </c>
      <c r="C1241" s="34" t="s">
        <v>102</v>
      </c>
      <c r="D1241" s="40">
        <v>872</v>
      </c>
      <c r="E1241" s="34" t="s">
        <v>3797</v>
      </c>
    </row>
    <row r="1242" spans="1:5" ht="15.75" hidden="1" thickBot="1" x14ac:dyDescent="0.3">
      <c r="A1242" s="34" t="s">
        <v>3678</v>
      </c>
      <c r="B1242" s="40">
        <v>884</v>
      </c>
      <c r="C1242" s="34" t="s">
        <v>102</v>
      </c>
      <c r="D1242" s="40">
        <v>17</v>
      </c>
      <c r="E1242" s="34" t="s">
        <v>1569</v>
      </c>
    </row>
    <row r="1243" spans="1:5" ht="15.75" hidden="1" thickBot="1" x14ac:dyDescent="0.3">
      <c r="A1243" s="34" t="s">
        <v>3678</v>
      </c>
      <c r="B1243" s="40">
        <v>884</v>
      </c>
      <c r="C1243" s="34" t="s">
        <v>102</v>
      </c>
      <c r="D1243" s="40">
        <v>7</v>
      </c>
      <c r="E1243" s="34" t="s">
        <v>1570</v>
      </c>
    </row>
    <row r="1244" spans="1:5" ht="15.75" hidden="1" thickBot="1" x14ac:dyDescent="0.3">
      <c r="A1244" s="34" t="s">
        <v>3678</v>
      </c>
      <c r="B1244" s="40">
        <v>884</v>
      </c>
      <c r="C1244" s="34" t="s">
        <v>102</v>
      </c>
      <c r="D1244" s="40">
        <v>1</v>
      </c>
      <c r="E1244" s="34" t="s">
        <v>1540</v>
      </c>
    </row>
    <row r="1245" spans="1:5" ht="15.75" hidden="1" thickBot="1" x14ac:dyDescent="0.3">
      <c r="A1245" s="34" t="s">
        <v>3678</v>
      </c>
      <c r="B1245" s="40">
        <v>884</v>
      </c>
      <c r="C1245" s="34" t="s">
        <v>102</v>
      </c>
      <c r="D1245" s="40">
        <v>18</v>
      </c>
      <c r="E1245" s="34" t="s">
        <v>1577</v>
      </c>
    </row>
    <row r="1246" spans="1:5" ht="15.75" hidden="1" thickBot="1" x14ac:dyDescent="0.3">
      <c r="A1246" s="34" t="s">
        <v>3678</v>
      </c>
      <c r="B1246" s="40">
        <v>884</v>
      </c>
      <c r="C1246" s="34" t="s">
        <v>102</v>
      </c>
      <c r="D1246" s="40">
        <v>9</v>
      </c>
      <c r="E1246" s="34" t="s">
        <v>1571</v>
      </c>
    </row>
    <row r="1247" spans="1:5" ht="15.75" hidden="1" thickBot="1" x14ac:dyDescent="0.3">
      <c r="A1247" s="34" t="s">
        <v>3678</v>
      </c>
      <c r="B1247" s="40">
        <v>884</v>
      </c>
      <c r="C1247" s="34" t="s">
        <v>102</v>
      </c>
      <c r="D1247" s="40">
        <v>11</v>
      </c>
      <c r="E1247" s="34" t="s">
        <v>1572</v>
      </c>
    </row>
    <row r="1248" spans="1:5" ht="15.75" hidden="1" thickBot="1" x14ac:dyDescent="0.3">
      <c r="A1248" s="34" t="s">
        <v>3678</v>
      </c>
      <c r="B1248" s="40">
        <v>884</v>
      </c>
      <c r="C1248" s="34" t="s">
        <v>102</v>
      </c>
      <c r="D1248" s="40">
        <v>45</v>
      </c>
      <c r="E1248" s="34" t="s">
        <v>1581</v>
      </c>
    </row>
    <row r="1249" spans="1:5" ht="15.75" hidden="1" thickBot="1" x14ac:dyDescent="0.3">
      <c r="A1249" s="34" t="s">
        <v>3678</v>
      </c>
      <c r="B1249" s="40">
        <v>884</v>
      </c>
      <c r="C1249" s="34" t="s">
        <v>102</v>
      </c>
      <c r="D1249" s="40">
        <v>136</v>
      </c>
      <c r="E1249" s="34" t="s">
        <v>1391</v>
      </c>
    </row>
    <row r="1250" spans="1:5" ht="15.75" hidden="1" thickBot="1" x14ac:dyDescent="0.3">
      <c r="A1250" s="34" t="s">
        <v>3678</v>
      </c>
      <c r="B1250" s="40">
        <v>884</v>
      </c>
      <c r="C1250" s="34" t="s">
        <v>102</v>
      </c>
      <c r="D1250" s="40">
        <v>176</v>
      </c>
      <c r="E1250" s="34" t="s">
        <v>1651</v>
      </c>
    </row>
    <row r="1251" spans="1:5" ht="15.75" hidden="1" thickBot="1" x14ac:dyDescent="0.3">
      <c r="A1251" s="34" t="s">
        <v>3678</v>
      </c>
      <c r="B1251" s="40">
        <v>884</v>
      </c>
      <c r="C1251" s="34" t="s">
        <v>102</v>
      </c>
      <c r="D1251" s="40">
        <v>177</v>
      </c>
      <c r="E1251" s="34" t="s">
        <v>1594</v>
      </c>
    </row>
    <row r="1252" spans="1:5" ht="15.75" hidden="1" thickBot="1" x14ac:dyDescent="0.3">
      <c r="A1252" s="34" t="s">
        <v>3678</v>
      </c>
      <c r="B1252" s="40">
        <v>884</v>
      </c>
      <c r="C1252" s="34" t="s">
        <v>102</v>
      </c>
      <c r="D1252" s="40">
        <v>200</v>
      </c>
      <c r="E1252" s="34" t="s">
        <v>1596</v>
      </c>
    </row>
    <row r="1253" spans="1:5" ht="15.75" hidden="1" thickBot="1" x14ac:dyDescent="0.3">
      <c r="A1253" s="34" t="s">
        <v>3678</v>
      </c>
      <c r="B1253" s="40">
        <v>884</v>
      </c>
      <c r="C1253" s="34" t="s">
        <v>102</v>
      </c>
      <c r="D1253" s="40">
        <v>179</v>
      </c>
      <c r="E1253" s="34" t="s">
        <v>1595</v>
      </c>
    </row>
    <row r="1254" spans="1:5" ht="15.75" hidden="1" thickBot="1" x14ac:dyDescent="0.3">
      <c r="A1254" s="34" t="s">
        <v>3678</v>
      </c>
      <c r="B1254" s="40">
        <v>884</v>
      </c>
      <c r="C1254" s="34" t="s">
        <v>102</v>
      </c>
      <c r="D1254" s="40">
        <v>309</v>
      </c>
      <c r="E1254" s="34" t="s">
        <v>1601</v>
      </c>
    </row>
    <row r="1255" spans="1:5" ht="15.75" hidden="1" thickBot="1" x14ac:dyDescent="0.3">
      <c r="A1255" s="34" t="s">
        <v>3678</v>
      </c>
      <c r="B1255" s="40">
        <v>884</v>
      </c>
      <c r="C1255" s="34" t="s">
        <v>102</v>
      </c>
      <c r="D1255" s="40">
        <v>353</v>
      </c>
      <c r="E1255" s="34" t="s">
        <v>1602</v>
      </c>
    </row>
    <row r="1256" spans="1:5" ht="15.75" hidden="1" thickBot="1" x14ac:dyDescent="0.3">
      <c r="A1256" s="34" t="s">
        <v>3678</v>
      </c>
      <c r="B1256" s="40">
        <v>884</v>
      </c>
      <c r="C1256" s="34" t="s">
        <v>102</v>
      </c>
      <c r="D1256" s="40">
        <v>361</v>
      </c>
      <c r="E1256" s="34" t="s">
        <v>1603</v>
      </c>
    </row>
    <row r="1257" spans="1:5" ht="15.75" hidden="1" thickBot="1" x14ac:dyDescent="0.3">
      <c r="A1257" s="34" t="s">
        <v>3678</v>
      </c>
      <c r="B1257" s="40">
        <v>884</v>
      </c>
      <c r="C1257" s="34" t="s">
        <v>102</v>
      </c>
      <c r="D1257" s="40">
        <v>359</v>
      </c>
      <c r="E1257" s="34" t="s">
        <v>1605</v>
      </c>
    </row>
    <row r="1258" spans="1:5" ht="15.75" hidden="1" thickBot="1" x14ac:dyDescent="0.3">
      <c r="A1258" s="34" t="s">
        <v>3678</v>
      </c>
      <c r="B1258" s="40">
        <v>884</v>
      </c>
      <c r="C1258" s="34" t="s">
        <v>102</v>
      </c>
      <c r="D1258" s="40">
        <v>355</v>
      </c>
      <c r="E1258" s="34" t="s">
        <v>1606</v>
      </c>
    </row>
    <row r="1259" spans="1:5" ht="15.75" hidden="1" thickBot="1" x14ac:dyDescent="0.3">
      <c r="A1259" s="34" t="s">
        <v>3678</v>
      </c>
      <c r="B1259" s="40">
        <v>884</v>
      </c>
      <c r="C1259" s="34" t="s">
        <v>102</v>
      </c>
      <c r="D1259" s="40">
        <v>357</v>
      </c>
      <c r="E1259" s="34" t="s">
        <v>1607</v>
      </c>
    </row>
    <row r="1260" spans="1:5" ht="15.75" hidden="1" thickBot="1" x14ac:dyDescent="0.3">
      <c r="A1260" s="34" t="s">
        <v>3678</v>
      </c>
      <c r="B1260" s="40">
        <v>884</v>
      </c>
      <c r="C1260" s="34" t="s">
        <v>102</v>
      </c>
      <c r="D1260" s="40">
        <v>175</v>
      </c>
      <c r="E1260" s="34" t="s">
        <v>1650</v>
      </c>
    </row>
    <row r="1261" spans="1:5" ht="15.75" hidden="1" thickBot="1" x14ac:dyDescent="0.3">
      <c r="A1261" s="34" t="s">
        <v>3678</v>
      </c>
      <c r="B1261" s="40">
        <v>884</v>
      </c>
      <c r="C1261" s="34" t="s">
        <v>102</v>
      </c>
      <c r="D1261" s="40">
        <v>501</v>
      </c>
      <c r="E1261" s="34" t="s">
        <v>1652</v>
      </c>
    </row>
    <row r="1262" spans="1:5" ht="15.75" hidden="1" thickBot="1" x14ac:dyDescent="0.3">
      <c r="A1262" s="34" t="s">
        <v>3678</v>
      </c>
      <c r="B1262" s="40">
        <v>884</v>
      </c>
      <c r="C1262" s="34" t="s">
        <v>102</v>
      </c>
      <c r="D1262" s="40">
        <v>544</v>
      </c>
      <c r="E1262" s="34" t="s">
        <v>1611</v>
      </c>
    </row>
    <row r="1263" spans="1:5" ht="15.75" hidden="1" thickBot="1" x14ac:dyDescent="0.3">
      <c r="A1263" s="34" t="s">
        <v>3678</v>
      </c>
      <c r="B1263" s="40">
        <v>884</v>
      </c>
      <c r="C1263" s="34" t="s">
        <v>102</v>
      </c>
      <c r="D1263" s="40">
        <v>588</v>
      </c>
      <c r="E1263" s="34" t="s">
        <v>1614</v>
      </c>
    </row>
    <row r="1264" spans="1:5" ht="15.75" hidden="1" thickBot="1" x14ac:dyDescent="0.3">
      <c r="A1264" s="34" t="s">
        <v>3678</v>
      </c>
      <c r="B1264" s="40">
        <v>884</v>
      </c>
      <c r="C1264" s="34" t="s">
        <v>102</v>
      </c>
      <c r="D1264" s="40">
        <v>675</v>
      </c>
      <c r="E1264" s="34" t="s">
        <v>1619</v>
      </c>
    </row>
    <row r="1265" spans="1:5" ht="15.75" hidden="1" thickBot="1" x14ac:dyDescent="0.3">
      <c r="A1265" s="34" t="s">
        <v>3678</v>
      </c>
      <c r="B1265" s="40">
        <v>884</v>
      </c>
      <c r="C1265" s="34" t="s">
        <v>102</v>
      </c>
      <c r="D1265" s="40">
        <v>871</v>
      </c>
      <c r="E1265" s="34" t="s">
        <v>1630</v>
      </c>
    </row>
    <row r="1266" spans="1:5" ht="15.75" hidden="1" thickBot="1" x14ac:dyDescent="0.3">
      <c r="A1266" s="34" t="s">
        <v>3678</v>
      </c>
      <c r="B1266" s="40">
        <v>888</v>
      </c>
      <c r="C1266" s="34" t="s">
        <v>103</v>
      </c>
      <c r="D1266" s="40">
        <v>20</v>
      </c>
      <c r="E1266" s="34" t="s">
        <v>1669</v>
      </c>
    </row>
    <row r="1267" spans="1:5" ht="15.75" hidden="1" thickBot="1" x14ac:dyDescent="0.3">
      <c r="A1267" s="34" t="s">
        <v>3678</v>
      </c>
      <c r="B1267" s="40">
        <v>888</v>
      </c>
      <c r="C1267" s="34" t="s">
        <v>103</v>
      </c>
      <c r="D1267" s="40">
        <v>21</v>
      </c>
      <c r="E1267" s="34" t="s">
        <v>1670</v>
      </c>
    </row>
    <row r="1268" spans="1:5" ht="15.75" hidden="1" thickBot="1" x14ac:dyDescent="0.3">
      <c r="A1268" s="34" t="s">
        <v>3678</v>
      </c>
      <c r="B1268" s="40">
        <v>888</v>
      </c>
      <c r="C1268" s="34" t="s">
        <v>103</v>
      </c>
      <c r="D1268" s="40">
        <v>22</v>
      </c>
      <c r="E1268" s="34" t="s">
        <v>1671</v>
      </c>
    </row>
    <row r="1269" spans="1:5" ht="15.75" hidden="1" thickBot="1" x14ac:dyDescent="0.3">
      <c r="A1269" s="34" t="s">
        <v>3678</v>
      </c>
      <c r="B1269" s="40">
        <v>888</v>
      </c>
      <c r="C1269" s="34" t="s">
        <v>103</v>
      </c>
      <c r="D1269" s="40">
        <v>23</v>
      </c>
      <c r="E1269" s="34" t="s">
        <v>1672</v>
      </c>
    </row>
    <row r="1270" spans="1:5" ht="15.75" hidden="1" thickBot="1" x14ac:dyDescent="0.3">
      <c r="A1270" s="34" t="s">
        <v>3678</v>
      </c>
      <c r="B1270" s="40">
        <v>888</v>
      </c>
      <c r="C1270" s="34" t="s">
        <v>103</v>
      </c>
      <c r="D1270" s="40">
        <v>26</v>
      </c>
      <c r="E1270" s="34" t="s">
        <v>1675</v>
      </c>
    </row>
    <row r="1271" spans="1:5" ht="15.75" hidden="1" thickBot="1" x14ac:dyDescent="0.3">
      <c r="A1271" s="34" t="s">
        <v>3678</v>
      </c>
      <c r="B1271" s="40">
        <v>888</v>
      </c>
      <c r="C1271" s="34" t="s">
        <v>103</v>
      </c>
      <c r="D1271" s="40">
        <v>25</v>
      </c>
      <c r="E1271" s="34" t="s">
        <v>1674</v>
      </c>
    </row>
    <row r="1272" spans="1:5" ht="15.75" hidden="1" thickBot="1" x14ac:dyDescent="0.3">
      <c r="A1272" s="34" t="s">
        <v>3678</v>
      </c>
      <c r="B1272" s="40">
        <v>888</v>
      </c>
      <c r="C1272" s="34" t="s">
        <v>103</v>
      </c>
      <c r="D1272" s="40">
        <v>24</v>
      </c>
      <c r="E1272" s="34" t="s">
        <v>1673</v>
      </c>
    </row>
    <row r="1273" spans="1:5" ht="15.75" hidden="1" thickBot="1" x14ac:dyDescent="0.3">
      <c r="A1273" s="34" t="s">
        <v>3678</v>
      </c>
      <c r="B1273" s="40">
        <v>888</v>
      </c>
      <c r="C1273" s="34" t="s">
        <v>103</v>
      </c>
      <c r="D1273" s="40">
        <v>27</v>
      </c>
      <c r="E1273" s="34" t="s">
        <v>1676</v>
      </c>
    </row>
    <row r="1274" spans="1:5" ht="15.75" hidden="1" thickBot="1" x14ac:dyDescent="0.3">
      <c r="A1274" s="34" t="s">
        <v>3678</v>
      </c>
      <c r="B1274" s="40">
        <v>888</v>
      </c>
      <c r="C1274" s="34" t="s">
        <v>103</v>
      </c>
      <c r="D1274" s="40">
        <v>103</v>
      </c>
      <c r="E1274" s="34" t="s">
        <v>1680</v>
      </c>
    </row>
    <row r="1275" spans="1:5" ht="15.75" hidden="1" thickBot="1" x14ac:dyDescent="0.3">
      <c r="A1275" s="34" t="s">
        <v>3678</v>
      </c>
      <c r="B1275" s="40">
        <v>888</v>
      </c>
      <c r="C1275" s="34" t="s">
        <v>103</v>
      </c>
      <c r="D1275" s="40">
        <v>100</v>
      </c>
      <c r="E1275" s="34" t="s">
        <v>1677</v>
      </c>
    </row>
    <row r="1276" spans="1:5" ht="15.75" hidden="1" thickBot="1" x14ac:dyDescent="0.3">
      <c r="A1276" s="34" t="s">
        <v>3678</v>
      </c>
      <c r="B1276" s="40">
        <v>888</v>
      </c>
      <c r="C1276" s="34" t="s">
        <v>103</v>
      </c>
      <c r="D1276" s="40">
        <v>101</v>
      </c>
      <c r="E1276" s="34" t="s">
        <v>1678</v>
      </c>
    </row>
    <row r="1277" spans="1:5" ht="15.75" hidden="1" thickBot="1" x14ac:dyDescent="0.3">
      <c r="A1277" s="34" t="s">
        <v>3678</v>
      </c>
      <c r="B1277" s="40">
        <v>888</v>
      </c>
      <c r="C1277" s="34" t="s">
        <v>103</v>
      </c>
      <c r="D1277" s="40">
        <v>102</v>
      </c>
      <c r="E1277" s="34" t="s">
        <v>1679</v>
      </c>
    </row>
    <row r="1278" spans="1:5" ht="15.75" hidden="1" thickBot="1" x14ac:dyDescent="0.3">
      <c r="A1278" s="34" t="s">
        <v>3678</v>
      </c>
      <c r="B1278" s="40">
        <v>888</v>
      </c>
      <c r="C1278" s="34" t="s">
        <v>103</v>
      </c>
      <c r="D1278" s="40">
        <v>104</v>
      </c>
      <c r="E1278" s="34" t="s">
        <v>1681</v>
      </c>
    </row>
    <row r="1279" spans="1:5" ht="15.75" hidden="1" thickBot="1" x14ac:dyDescent="0.3">
      <c r="A1279" s="34" t="s">
        <v>3678</v>
      </c>
      <c r="B1279" s="40">
        <v>888</v>
      </c>
      <c r="C1279" s="34" t="s">
        <v>103</v>
      </c>
      <c r="D1279" s="40">
        <v>105</v>
      </c>
      <c r="E1279" s="34" t="s">
        <v>1682</v>
      </c>
    </row>
    <row r="1280" spans="1:5" ht="15.75" hidden="1" thickBot="1" x14ac:dyDescent="0.3">
      <c r="A1280" s="34" t="s">
        <v>3678</v>
      </c>
      <c r="B1280" s="40">
        <v>888</v>
      </c>
      <c r="C1280" s="34" t="s">
        <v>103</v>
      </c>
      <c r="D1280" s="40">
        <v>150</v>
      </c>
      <c r="E1280" s="34" t="s">
        <v>1683</v>
      </c>
    </row>
    <row r="1281" spans="1:5" ht="15.75" hidden="1" thickBot="1" x14ac:dyDescent="0.3">
      <c r="A1281" s="34" t="s">
        <v>3678</v>
      </c>
      <c r="B1281" s="40">
        <v>888</v>
      </c>
      <c r="C1281" s="34" t="s">
        <v>103</v>
      </c>
      <c r="D1281" s="40">
        <v>151</v>
      </c>
      <c r="E1281" s="34" t="s">
        <v>1684</v>
      </c>
    </row>
    <row r="1282" spans="1:5" ht="15.75" hidden="1" thickBot="1" x14ac:dyDescent="0.3">
      <c r="A1282" s="34" t="s">
        <v>3678</v>
      </c>
      <c r="B1282" s="40">
        <v>888</v>
      </c>
      <c r="C1282" s="34" t="s">
        <v>103</v>
      </c>
      <c r="D1282" s="40">
        <v>152</v>
      </c>
      <c r="E1282" s="34" t="s">
        <v>1685</v>
      </c>
    </row>
    <row r="1283" spans="1:5" ht="15.75" hidden="1" thickBot="1" x14ac:dyDescent="0.3">
      <c r="A1283" s="34" t="s">
        <v>3678</v>
      </c>
      <c r="B1283" s="40">
        <v>888</v>
      </c>
      <c r="C1283" s="34" t="s">
        <v>103</v>
      </c>
      <c r="D1283" s="40">
        <v>153</v>
      </c>
      <c r="E1283" s="34" t="s">
        <v>1686</v>
      </c>
    </row>
    <row r="1284" spans="1:5" ht="15.75" hidden="1" thickBot="1" x14ac:dyDescent="0.3">
      <c r="A1284" s="34" t="s">
        <v>3678</v>
      </c>
      <c r="B1284" s="40">
        <v>888</v>
      </c>
      <c r="C1284" s="34" t="s">
        <v>103</v>
      </c>
      <c r="D1284" s="40">
        <v>154</v>
      </c>
      <c r="E1284" s="34" t="s">
        <v>1687</v>
      </c>
    </row>
    <row r="1285" spans="1:5" ht="15.75" hidden="1" thickBot="1" x14ac:dyDescent="0.3">
      <c r="A1285" s="34" t="s">
        <v>3678</v>
      </c>
      <c r="B1285" s="40">
        <v>888</v>
      </c>
      <c r="C1285" s="34" t="s">
        <v>103</v>
      </c>
      <c r="D1285" s="40">
        <v>155</v>
      </c>
      <c r="E1285" s="34" t="s">
        <v>1688</v>
      </c>
    </row>
    <row r="1286" spans="1:5" ht="15.75" hidden="1" thickBot="1" x14ac:dyDescent="0.3">
      <c r="A1286" s="34" t="s">
        <v>3678</v>
      </c>
      <c r="B1286" s="40">
        <v>888</v>
      </c>
      <c r="C1286" s="34" t="s">
        <v>103</v>
      </c>
      <c r="D1286" s="40">
        <v>330</v>
      </c>
      <c r="E1286" s="34" t="s">
        <v>1690</v>
      </c>
    </row>
    <row r="1287" spans="1:5" ht="15.75" hidden="1" thickBot="1" x14ac:dyDescent="0.3">
      <c r="A1287" s="34" t="s">
        <v>3678</v>
      </c>
      <c r="B1287" s="40">
        <v>888</v>
      </c>
      <c r="C1287" s="34" t="s">
        <v>103</v>
      </c>
      <c r="D1287" s="40">
        <v>331</v>
      </c>
      <c r="E1287" s="34" t="s">
        <v>1691</v>
      </c>
    </row>
    <row r="1288" spans="1:5" ht="15.75" hidden="1" thickBot="1" x14ac:dyDescent="0.3">
      <c r="A1288" s="34" t="s">
        <v>3678</v>
      </c>
      <c r="B1288" s="40">
        <v>888</v>
      </c>
      <c r="C1288" s="34" t="s">
        <v>103</v>
      </c>
      <c r="D1288" s="40">
        <v>322</v>
      </c>
      <c r="E1288" s="34" t="s">
        <v>1689</v>
      </c>
    </row>
    <row r="1289" spans="1:5" ht="15.75" hidden="1" thickBot="1" x14ac:dyDescent="0.3">
      <c r="A1289" s="34" t="s">
        <v>3678</v>
      </c>
      <c r="B1289" s="40">
        <v>888</v>
      </c>
      <c r="C1289" s="34" t="s">
        <v>103</v>
      </c>
      <c r="D1289" s="40">
        <v>370</v>
      </c>
      <c r="E1289" s="34" t="s">
        <v>1698</v>
      </c>
    </row>
    <row r="1290" spans="1:5" ht="15.75" hidden="1" thickBot="1" x14ac:dyDescent="0.3">
      <c r="A1290" s="34" t="s">
        <v>3678</v>
      </c>
      <c r="B1290" s="40">
        <v>888</v>
      </c>
      <c r="C1290" s="34" t="s">
        <v>103</v>
      </c>
      <c r="D1290" s="40">
        <v>371</v>
      </c>
      <c r="E1290" s="34" t="s">
        <v>1699</v>
      </c>
    </row>
    <row r="1291" spans="1:5" ht="15.75" hidden="1" thickBot="1" x14ac:dyDescent="0.3">
      <c r="A1291" s="34" t="s">
        <v>3678</v>
      </c>
      <c r="B1291" s="40">
        <v>888</v>
      </c>
      <c r="C1291" s="34" t="s">
        <v>103</v>
      </c>
      <c r="D1291" s="40">
        <v>361</v>
      </c>
      <c r="E1291" s="34" t="s">
        <v>1693</v>
      </c>
    </row>
    <row r="1292" spans="1:5" ht="15.75" hidden="1" thickBot="1" x14ac:dyDescent="0.3">
      <c r="A1292" s="34" t="s">
        <v>3678</v>
      </c>
      <c r="B1292" s="40">
        <v>888</v>
      </c>
      <c r="C1292" s="34" t="s">
        <v>103</v>
      </c>
      <c r="D1292" s="40">
        <v>360</v>
      </c>
      <c r="E1292" s="34" t="s">
        <v>1692</v>
      </c>
    </row>
    <row r="1293" spans="1:5" ht="15.75" hidden="1" thickBot="1" x14ac:dyDescent="0.3">
      <c r="A1293" s="34" t="s">
        <v>3678</v>
      </c>
      <c r="B1293" s="40">
        <v>888</v>
      </c>
      <c r="C1293" s="34" t="s">
        <v>103</v>
      </c>
      <c r="D1293" s="40">
        <v>362</v>
      </c>
      <c r="E1293" s="34" t="s">
        <v>1694</v>
      </c>
    </row>
    <row r="1294" spans="1:5" ht="15.75" hidden="1" thickBot="1" x14ac:dyDescent="0.3">
      <c r="A1294" s="34" t="s">
        <v>3678</v>
      </c>
      <c r="B1294" s="40">
        <v>888</v>
      </c>
      <c r="C1294" s="34" t="s">
        <v>103</v>
      </c>
      <c r="D1294" s="40">
        <v>363</v>
      </c>
      <c r="E1294" s="34" t="s">
        <v>1695</v>
      </c>
    </row>
    <row r="1295" spans="1:5" ht="15.75" hidden="1" thickBot="1" x14ac:dyDescent="0.3">
      <c r="A1295" s="34" t="s">
        <v>3678</v>
      </c>
      <c r="B1295" s="40">
        <v>888</v>
      </c>
      <c r="C1295" s="34" t="s">
        <v>103</v>
      </c>
      <c r="D1295" s="40">
        <v>364</v>
      </c>
      <c r="E1295" s="34" t="s">
        <v>1696</v>
      </c>
    </row>
    <row r="1296" spans="1:5" ht="15.75" hidden="1" thickBot="1" x14ac:dyDescent="0.3">
      <c r="A1296" s="34" t="s">
        <v>3678</v>
      </c>
      <c r="B1296" s="40">
        <v>888</v>
      </c>
      <c r="C1296" s="34" t="s">
        <v>103</v>
      </c>
      <c r="D1296" s="40">
        <v>365</v>
      </c>
      <c r="E1296" s="34" t="s">
        <v>1697</v>
      </c>
    </row>
    <row r="1297" spans="1:5" ht="15.75" hidden="1" thickBot="1" x14ac:dyDescent="0.3">
      <c r="A1297" s="34" t="s">
        <v>3678</v>
      </c>
      <c r="B1297" s="40">
        <v>888</v>
      </c>
      <c r="C1297" s="34" t="s">
        <v>103</v>
      </c>
      <c r="D1297" s="40">
        <v>520</v>
      </c>
      <c r="E1297" s="34" t="s">
        <v>1700</v>
      </c>
    </row>
    <row r="1298" spans="1:5" ht="15.75" hidden="1" thickBot="1" x14ac:dyDescent="0.3">
      <c r="A1298" s="34" t="s">
        <v>3678</v>
      </c>
      <c r="B1298" s="40">
        <v>888</v>
      </c>
      <c r="C1298" s="34" t="s">
        <v>103</v>
      </c>
      <c r="D1298" s="40">
        <v>521</v>
      </c>
      <c r="E1298" s="34" t="s">
        <v>1701</v>
      </c>
    </row>
    <row r="1299" spans="1:5" ht="15.75" hidden="1" thickBot="1" x14ac:dyDescent="0.3">
      <c r="A1299" s="34" t="s">
        <v>3678</v>
      </c>
      <c r="B1299" s="40">
        <v>888</v>
      </c>
      <c r="C1299" s="34" t="s">
        <v>103</v>
      </c>
      <c r="D1299" s="40">
        <v>522</v>
      </c>
      <c r="E1299" s="34" t="s">
        <v>1702</v>
      </c>
    </row>
    <row r="1300" spans="1:5" ht="15.75" hidden="1" thickBot="1" x14ac:dyDescent="0.3">
      <c r="A1300" s="34" t="s">
        <v>3678</v>
      </c>
      <c r="B1300" s="40">
        <v>888</v>
      </c>
      <c r="C1300" s="34" t="s">
        <v>103</v>
      </c>
      <c r="D1300" s="40">
        <v>523</v>
      </c>
      <c r="E1300" s="34" t="s">
        <v>1703</v>
      </c>
    </row>
    <row r="1301" spans="1:5" ht="15.75" hidden="1" thickBot="1" x14ac:dyDescent="0.3">
      <c r="A1301" s="34" t="s">
        <v>3678</v>
      </c>
      <c r="B1301" s="40">
        <v>888</v>
      </c>
      <c r="C1301" s="34" t="s">
        <v>103</v>
      </c>
      <c r="D1301" s="40">
        <v>580</v>
      </c>
      <c r="E1301" s="34" t="s">
        <v>1704</v>
      </c>
    </row>
    <row r="1302" spans="1:5" ht="15.75" hidden="1" thickBot="1" x14ac:dyDescent="0.3">
      <c r="A1302" s="34" t="s">
        <v>3678</v>
      </c>
      <c r="B1302" s="40">
        <v>888</v>
      </c>
      <c r="C1302" s="34" t="s">
        <v>103</v>
      </c>
      <c r="D1302" s="40">
        <v>755</v>
      </c>
      <c r="E1302" s="34" t="s">
        <v>1705</v>
      </c>
    </row>
    <row r="1303" spans="1:5" ht="15.75" hidden="1" thickBot="1" x14ac:dyDescent="0.3">
      <c r="A1303" s="34" t="s">
        <v>3678</v>
      </c>
      <c r="B1303" s="40">
        <v>888</v>
      </c>
      <c r="C1303" s="34" t="s">
        <v>103</v>
      </c>
      <c r="D1303" s="40">
        <v>756</v>
      </c>
      <c r="E1303" s="34" t="s">
        <v>1706</v>
      </c>
    </row>
    <row r="1304" spans="1:5" ht="15.75" hidden="1" thickBot="1" x14ac:dyDescent="0.3">
      <c r="A1304" s="34" t="s">
        <v>3678</v>
      </c>
      <c r="B1304" s="40">
        <v>888</v>
      </c>
      <c r="C1304" s="34" t="s">
        <v>103</v>
      </c>
      <c r="D1304" s="40">
        <v>757</v>
      </c>
      <c r="E1304" s="34" t="s">
        <v>1707</v>
      </c>
    </row>
    <row r="1305" spans="1:5" ht="15.75" hidden="1" thickBot="1" x14ac:dyDescent="0.3">
      <c r="A1305" s="34" t="s">
        <v>3678</v>
      </c>
      <c r="B1305" s="40">
        <v>888</v>
      </c>
      <c r="C1305" s="34" t="s">
        <v>103</v>
      </c>
      <c r="D1305" s="40">
        <v>758</v>
      </c>
      <c r="E1305" s="34" t="s">
        <v>1708</v>
      </c>
    </row>
    <row r="1306" spans="1:5" ht="15.75" hidden="1" thickBot="1" x14ac:dyDescent="0.3">
      <c r="A1306" s="34" t="s">
        <v>3678</v>
      </c>
      <c r="B1306" s="40">
        <v>888</v>
      </c>
      <c r="C1306" s="34" t="s">
        <v>103</v>
      </c>
      <c r="D1306" s="40">
        <v>759</v>
      </c>
      <c r="E1306" s="34" t="s">
        <v>1709</v>
      </c>
    </row>
    <row r="1307" spans="1:5" ht="15.75" hidden="1" thickBot="1" x14ac:dyDescent="0.3">
      <c r="A1307" s="34" t="s">
        <v>3678</v>
      </c>
      <c r="B1307" s="40">
        <v>888</v>
      </c>
      <c r="C1307" s="34" t="s">
        <v>103</v>
      </c>
      <c r="D1307" s="40">
        <v>761</v>
      </c>
      <c r="E1307" s="34" t="s">
        <v>1711</v>
      </c>
    </row>
    <row r="1308" spans="1:5" ht="15.75" hidden="1" thickBot="1" x14ac:dyDescent="0.3">
      <c r="A1308" s="34" t="s">
        <v>3678</v>
      </c>
      <c r="B1308" s="40">
        <v>888</v>
      </c>
      <c r="C1308" s="34" t="s">
        <v>103</v>
      </c>
      <c r="D1308" s="40">
        <v>762</v>
      </c>
      <c r="E1308" s="34" t="s">
        <v>1712</v>
      </c>
    </row>
    <row r="1309" spans="1:5" ht="15.75" hidden="1" thickBot="1" x14ac:dyDescent="0.3">
      <c r="A1309" s="34" t="s">
        <v>3678</v>
      </c>
      <c r="B1309" s="40">
        <v>888</v>
      </c>
      <c r="C1309" s="34" t="s">
        <v>103</v>
      </c>
      <c r="D1309" s="40">
        <v>760</v>
      </c>
      <c r="E1309" s="34" t="s">
        <v>1710</v>
      </c>
    </row>
    <row r="1310" spans="1:5" ht="15.75" hidden="1" thickBot="1" x14ac:dyDescent="0.3">
      <c r="A1310" s="34" t="s">
        <v>3678</v>
      </c>
      <c r="B1310" s="40">
        <v>882</v>
      </c>
      <c r="C1310" s="34" t="s">
        <v>104</v>
      </c>
      <c r="D1310" s="40">
        <v>28</v>
      </c>
      <c r="E1310" s="34" t="s">
        <v>1565</v>
      </c>
    </row>
    <row r="1311" spans="1:5" ht="15.75" hidden="1" thickBot="1" x14ac:dyDescent="0.3">
      <c r="A1311" s="34" t="s">
        <v>3678</v>
      </c>
      <c r="B1311" s="40">
        <v>882</v>
      </c>
      <c r="C1311" s="34" t="s">
        <v>104</v>
      </c>
      <c r="D1311" s="40">
        <v>27</v>
      </c>
      <c r="E1311" s="34" t="s">
        <v>1643</v>
      </c>
    </row>
    <row r="1312" spans="1:5" ht="15.75" hidden="1" thickBot="1" x14ac:dyDescent="0.3">
      <c r="A1312" s="34" t="s">
        <v>3678</v>
      </c>
      <c r="B1312" s="40">
        <v>882</v>
      </c>
      <c r="C1312" s="34" t="s">
        <v>104</v>
      </c>
      <c r="D1312" s="40">
        <v>2</v>
      </c>
      <c r="E1312" s="34" t="s">
        <v>1642</v>
      </c>
    </row>
    <row r="1313" spans="1:5" ht="15.75" hidden="1" thickBot="1" x14ac:dyDescent="0.3">
      <c r="A1313" s="34" t="s">
        <v>3678</v>
      </c>
      <c r="B1313" s="40">
        <v>882</v>
      </c>
      <c r="C1313" s="34" t="s">
        <v>104</v>
      </c>
      <c r="D1313" s="40">
        <v>32</v>
      </c>
      <c r="E1313" s="34" t="s">
        <v>1569</v>
      </c>
    </row>
    <row r="1314" spans="1:5" ht="15.75" hidden="1" thickBot="1" x14ac:dyDescent="0.3">
      <c r="A1314" s="34" t="s">
        <v>3678</v>
      </c>
      <c r="B1314" s="40">
        <v>882</v>
      </c>
      <c r="C1314" s="34" t="s">
        <v>104</v>
      </c>
      <c r="D1314" s="40">
        <v>35</v>
      </c>
      <c r="E1314" s="34" t="s">
        <v>1572</v>
      </c>
    </row>
    <row r="1315" spans="1:5" ht="15.75" hidden="1" thickBot="1" x14ac:dyDescent="0.3">
      <c r="A1315" s="34" t="s">
        <v>3678</v>
      </c>
      <c r="B1315" s="40">
        <v>882</v>
      </c>
      <c r="C1315" s="34" t="s">
        <v>104</v>
      </c>
      <c r="D1315" s="40">
        <v>91</v>
      </c>
      <c r="E1315" s="34" t="s">
        <v>1585</v>
      </c>
    </row>
    <row r="1316" spans="1:5" ht="15.75" hidden="1" thickBot="1" x14ac:dyDescent="0.3">
      <c r="A1316" s="34" t="s">
        <v>3678</v>
      </c>
      <c r="B1316" s="40">
        <v>882</v>
      </c>
      <c r="C1316" s="34" t="s">
        <v>104</v>
      </c>
      <c r="D1316" s="40">
        <v>178</v>
      </c>
      <c r="E1316" s="34" t="s">
        <v>1644</v>
      </c>
    </row>
    <row r="1317" spans="1:5" ht="15.75" hidden="1" thickBot="1" x14ac:dyDescent="0.3">
      <c r="A1317" s="34" t="s">
        <v>3678</v>
      </c>
      <c r="B1317" s="40">
        <v>882</v>
      </c>
      <c r="C1317" s="34" t="s">
        <v>104</v>
      </c>
      <c r="D1317" s="40">
        <v>181</v>
      </c>
      <c r="E1317" s="34" t="s">
        <v>1595</v>
      </c>
    </row>
    <row r="1318" spans="1:5" ht="15.75" hidden="1" thickBot="1" x14ac:dyDescent="0.3">
      <c r="A1318" s="34" t="s">
        <v>3678</v>
      </c>
      <c r="B1318" s="40">
        <v>882</v>
      </c>
      <c r="C1318" s="34" t="s">
        <v>104</v>
      </c>
      <c r="D1318" s="40">
        <v>353</v>
      </c>
      <c r="E1318" s="34" t="s">
        <v>1602</v>
      </c>
    </row>
    <row r="1319" spans="1:5" ht="15.75" hidden="1" thickBot="1" x14ac:dyDescent="0.3">
      <c r="A1319" s="34" t="s">
        <v>3678</v>
      </c>
      <c r="B1319" s="40">
        <v>882</v>
      </c>
      <c r="C1319" s="34" t="s">
        <v>104</v>
      </c>
      <c r="D1319" s="40">
        <v>501</v>
      </c>
      <c r="E1319" s="34" t="s">
        <v>1645</v>
      </c>
    </row>
    <row r="1320" spans="1:5" ht="15.75" hidden="1" thickBot="1" x14ac:dyDescent="0.3">
      <c r="A1320" s="34" t="s">
        <v>3678</v>
      </c>
      <c r="B1320" s="40">
        <v>882</v>
      </c>
      <c r="C1320" s="34" t="s">
        <v>104</v>
      </c>
      <c r="D1320" s="40">
        <v>590</v>
      </c>
      <c r="E1320" s="34" t="s">
        <v>1614</v>
      </c>
    </row>
    <row r="1321" spans="1:5" ht="15.75" hidden="1" thickBot="1" x14ac:dyDescent="0.3">
      <c r="A1321" s="34" t="s">
        <v>3678</v>
      </c>
      <c r="B1321" s="40">
        <v>882</v>
      </c>
      <c r="C1321" s="34" t="s">
        <v>104</v>
      </c>
      <c r="D1321" s="40">
        <v>632</v>
      </c>
      <c r="E1321" s="34" t="s">
        <v>1615</v>
      </c>
    </row>
    <row r="1322" spans="1:5" ht="15.75" hidden="1" thickBot="1" x14ac:dyDescent="0.3">
      <c r="A1322" s="34" t="s">
        <v>3678</v>
      </c>
      <c r="B1322" s="40">
        <v>882</v>
      </c>
      <c r="C1322" s="34" t="s">
        <v>104</v>
      </c>
      <c r="D1322" s="40">
        <v>633</v>
      </c>
      <c r="E1322" s="34" t="s">
        <v>1616</v>
      </c>
    </row>
    <row r="1323" spans="1:5" ht="15.75" hidden="1" thickBot="1" x14ac:dyDescent="0.3">
      <c r="A1323" s="34" t="s">
        <v>3678</v>
      </c>
      <c r="B1323" s="40">
        <v>882</v>
      </c>
      <c r="C1323" s="34" t="s">
        <v>104</v>
      </c>
      <c r="D1323" s="40">
        <v>676</v>
      </c>
      <c r="E1323" s="34" t="s">
        <v>1646</v>
      </c>
    </row>
    <row r="1324" spans="1:5" ht="15.75" hidden="1" thickBot="1" x14ac:dyDescent="0.3">
      <c r="A1324" s="34" t="s">
        <v>3678</v>
      </c>
      <c r="B1324" s="40">
        <v>320</v>
      </c>
      <c r="C1324" s="34" t="s">
        <v>105</v>
      </c>
      <c r="D1324" s="40">
        <v>1</v>
      </c>
      <c r="E1324" s="34" t="s">
        <v>751</v>
      </c>
    </row>
    <row r="1325" spans="1:5" ht="15.75" hidden="1" thickBot="1" x14ac:dyDescent="0.3">
      <c r="A1325" s="34" t="s">
        <v>3678</v>
      </c>
      <c r="B1325" s="40">
        <v>320</v>
      </c>
      <c r="C1325" s="34" t="s">
        <v>105</v>
      </c>
      <c r="D1325" s="40">
        <v>2</v>
      </c>
      <c r="E1325" s="34" t="s">
        <v>752</v>
      </c>
    </row>
    <row r="1326" spans="1:5" ht="15.75" hidden="1" thickBot="1" x14ac:dyDescent="0.3">
      <c r="A1326" s="34" t="s">
        <v>3678</v>
      </c>
      <c r="B1326" s="40">
        <v>320</v>
      </c>
      <c r="C1326" s="34" t="s">
        <v>105</v>
      </c>
      <c r="D1326" s="40">
        <v>47</v>
      </c>
      <c r="E1326" s="34" t="s">
        <v>754</v>
      </c>
    </row>
    <row r="1327" spans="1:5" ht="15.75" hidden="1" thickBot="1" x14ac:dyDescent="0.3">
      <c r="A1327" s="34" t="s">
        <v>3678</v>
      </c>
      <c r="B1327" s="40">
        <v>320</v>
      </c>
      <c r="C1327" s="34" t="s">
        <v>105</v>
      </c>
      <c r="D1327" s="40">
        <v>45</v>
      </c>
      <c r="E1327" s="34" t="s">
        <v>753</v>
      </c>
    </row>
    <row r="1328" spans="1:5" ht="15.75" hidden="1" thickBot="1" x14ac:dyDescent="0.3">
      <c r="A1328" s="34" t="s">
        <v>3678</v>
      </c>
      <c r="B1328" s="40">
        <v>320</v>
      </c>
      <c r="C1328" s="34" t="s">
        <v>105</v>
      </c>
      <c r="D1328" s="40">
        <v>90</v>
      </c>
      <c r="E1328" s="34" t="s">
        <v>756</v>
      </c>
    </row>
    <row r="1329" spans="1:5" ht="15.75" hidden="1" thickBot="1" x14ac:dyDescent="0.3">
      <c r="A1329" s="34" t="s">
        <v>3678</v>
      </c>
      <c r="B1329" s="40">
        <v>320</v>
      </c>
      <c r="C1329" s="34" t="s">
        <v>105</v>
      </c>
      <c r="D1329" s="40">
        <v>95</v>
      </c>
      <c r="E1329" s="34" t="s">
        <v>757</v>
      </c>
    </row>
    <row r="1330" spans="1:5" ht="15.75" hidden="1" thickBot="1" x14ac:dyDescent="0.3">
      <c r="A1330" s="34" t="s">
        <v>3678</v>
      </c>
      <c r="B1330" s="40">
        <v>320</v>
      </c>
      <c r="C1330" s="34" t="s">
        <v>105</v>
      </c>
      <c r="D1330" s="40">
        <v>89</v>
      </c>
      <c r="E1330" s="34" t="s">
        <v>755</v>
      </c>
    </row>
    <row r="1331" spans="1:5" ht="15.75" hidden="1" thickBot="1" x14ac:dyDescent="0.3">
      <c r="A1331" s="34" t="s">
        <v>3678</v>
      </c>
      <c r="B1331" s="40">
        <v>320</v>
      </c>
      <c r="C1331" s="34" t="s">
        <v>105</v>
      </c>
      <c r="D1331" s="40">
        <v>178</v>
      </c>
      <c r="E1331" s="34" t="s">
        <v>759</v>
      </c>
    </row>
    <row r="1332" spans="1:5" ht="15.75" hidden="1" thickBot="1" x14ac:dyDescent="0.3">
      <c r="A1332" s="34" t="s">
        <v>3678</v>
      </c>
      <c r="B1332" s="40">
        <v>320</v>
      </c>
      <c r="C1332" s="34" t="s">
        <v>105</v>
      </c>
      <c r="D1332" s="40">
        <v>177</v>
      </c>
      <c r="E1332" s="34" t="s">
        <v>758</v>
      </c>
    </row>
    <row r="1333" spans="1:5" ht="15.75" hidden="1" thickBot="1" x14ac:dyDescent="0.3">
      <c r="A1333" s="34" t="s">
        <v>3678</v>
      </c>
      <c r="B1333" s="40">
        <v>320</v>
      </c>
      <c r="C1333" s="34" t="s">
        <v>105</v>
      </c>
      <c r="D1333" s="40">
        <v>508</v>
      </c>
      <c r="E1333" s="34" t="s">
        <v>761</v>
      </c>
    </row>
    <row r="1334" spans="1:5" ht="15.75" hidden="1" thickBot="1" x14ac:dyDescent="0.3">
      <c r="A1334" s="34" t="s">
        <v>3678</v>
      </c>
      <c r="B1334" s="40">
        <v>320</v>
      </c>
      <c r="C1334" s="34" t="s">
        <v>105</v>
      </c>
      <c r="D1334" s="40">
        <v>500</v>
      </c>
      <c r="E1334" s="34" t="s">
        <v>760</v>
      </c>
    </row>
    <row r="1335" spans="1:5" ht="15.75" hidden="1" thickBot="1" x14ac:dyDescent="0.3">
      <c r="A1335" s="34" t="s">
        <v>3678</v>
      </c>
      <c r="B1335" s="40">
        <v>320</v>
      </c>
      <c r="C1335" s="34" t="s">
        <v>105</v>
      </c>
      <c r="D1335" s="40">
        <v>512</v>
      </c>
      <c r="E1335" s="34" t="s">
        <v>764</v>
      </c>
    </row>
    <row r="1336" spans="1:5" ht="15.75" hidden="1" thickBot="1" x14ac:dyDescent="0.3">
      <c r="A1336" s="34" t="s">
        <v>3678</v>
      </c>
      <c r="B1336" s="40">
        <v>320</v>
      </c>
      <c r="C1336" s="34" t="s">
        <v>105</v>
      </c>
      <c r="D1336" s="40">
        <v>510</v>
      </c>
      <c r="E1336" s="34" t="s">
        <v>762</v>
      </c>
    </row>
    <row r="1337" spans="1:5" ht="15.75" hidden="1" thickBot="1" x14ac:dyDescent="0.3">
      <c r="A1337" s="34" t="s">
        <v>3678</v>
      </c>
      <c r="B1337" s="40">
        <v>320</v>
      </c>
      <c r="C1337" s="34" t="s">
        <v>105</v>
      </c>
      <c r="D1337" s="40">
        <v>511</v>
      </c>
      <c r="E1337" s="34" t="s">
        <v>763</v>
      </c>
    </row>
    <row r="1338" spans="1:5" ht="15.75" hidden="1" thickBot="1" x14ac:dyDescent="0.3">
      <c r="A1338" s="34" t="s">
        <v>3678</v>
      </c>
      <c r="B1338" s="40">
        <v>320</v>
      </c>
      <c r="C1338" s="34" t="s">
        <v>105</v>
      </c>
      <c r="D1338" s="40">
        <v>513</v>
      </c>
      <c r="E1338" s="34" t="s">
        <v>765</v>
      </c>
    </row>
    <row r="1339" spans="1:5" ht="15.75" hidden="1" thickBot="1" x14ac:dyDescent="0.3">
      <c r="A1339" s="34" t="s">
        <v>3678</v>
      </c>
      <c r="B1339" s="40">
        <v>320</v>
      </c>
      <c r="C1339" s="34" t="s">
        <v>105</v>
      </c>
      <c r="D1339" s="40">
        <v>515</v>
      </c>
      <c r="E1339" s="34" t="s">
        <v>766</v>
      </c>
    </row>
    <row r="1340" spans="1:5" ht="15.75" hidden="1" thickBot="1" x14ac:dyDescent="0.3">
      <c r="A1340" s="34" t="s">
        <v>3678</v>
      </c>
      <c r="B1340" s="40">
        <v>320</v>
      </c>
      <c r="C1340" s="34" t="s">
        <v>105</v>
      </c>
      <c r="D1340" s="40">
        <v>999</v>
      </c>
      <c r="E1340" s="34" t="s">
        <v>105</v>
      </c>
    </row>
    <row r="1341" spans="1:5" ht="15.75" hidden="1" thickBot="1" x14ac:dyDescent="0.3">
      <c r="A1341" s="34" t="s">
        <v>3678</v>
      </c>
      <c r="B1341" s="40">
        <v>320</v>
      </c>
      <c r="C1341" s="34" t="s">
        <v>105</v>
      </c>
      <c r="D1341" s="40">
        <v>635</v>
      </c>
      <c r="E1341" s="34" t="s">
        <v>768</v>
      </c>
    </row>
    <row r="1342" spans="1:5" ht="15.75" hidden="1" thickBot="1" x14ac:dyDescent="0.3">
      <c r="A1342" s="34" t="s">
        <v>3678</v>
      </c>
      <c r="B1342" s="40">
        <v>320</v>
      </c>
      <c r="C1342" s="34" t="s">
        <v>105</v>
      </c>
      <c r="D1342" s="40">
        <v>632</v>
      </c>
      <c r="E1342" s="34" t="s">
        <v>767</v>
      </c>
    </row>
    <row r="1343" spans="1:5" ht="15.75" hidden="1" thickBot="1" x14ac:dyDescent="0.3">
      <c r="A1343" s="34" t="s">
        <v>3678</v>
      </c>
      <c r="B1343" s="40">
        <v>320</v>
      </c>
      <c r="C1343" s="34" t="s">
        <v>105</v>
      </c>
      <c r="D1343" s="40">
        <v>676</v>
      </c>
      <c r="E1343" s="34" t="s">
        <v>769</v>
      </c>
    </row>
    <row r="1344" spans="1:5" ht="15.75" hidden="1" thickBot="1" x14ac:dyDescent="0.3">
      <c r="A1344" s="34" t="s">
        <v>3678</v>
      </c>
      <c r="B1344" s="40">
        <v>510</v>
      </c>
      <c r="C1344" s="34" t="s">
        <v>106</v>
      </c>
      <c r="D1344" s="40">
        <v>2</v>
      </c>
      <c r="E1344" s="34" t="s">
        <v>1148</v>
      </c>
    </row>
    <row r="1345" spans="1:5" ht="15.75" hidden="1" thickBot="1" x14ac:dyDescent="0.3">
      <c r="A1345" s="34" t="s">
        <v>3678</v>
      </c>
      <c r="B1345" s="40">
        <v>510</v>
      </c>
      <c r="C1345" s="34" t="s">
        <v>106</v>
      </c>
      <c r="D1345" s="40">
        <v>1</v>
      </c>
      <c r="E1345" s="34" t="s">
        <v>1147</v>
      </c>
    </row>
    <row r="1346" spans="1:5" ht="15.75" hidden="1" thickBot="1" x14ac:dyDescent="0.3">
      <c r="A1346" s="34" t="s">
        <v>3678</v>
      </c>
      <c r="B1346" s="40">
        <v>120</v>
      </c>
      <c r="C1346" s="34" t="s">
        <v>107</v>
      </c>
      <c r="D1346" s="40">
        <v>90</v>
      </c>
      <c r="E1346" s="34" t="s">
        <v>590</v>
      </c>
    </row>
    <row r="1347" spans="1:5" ht="15.75" hidden="1" thickBot="1" x14ac:dyDescent="0.3">
      <c r="A1347" s="34" t="s">
        <v>3678</v>
      </c>
      <c r="B1347" s="40">
        <v>120</v>
      </c>
      <c r="C1347" s="34" t="s">
        <v>107</v>
      </c>
      <c r="D1347" s="40">
        <v>636</v>
      </c>
      <c r="E1347" s="34" t="s">
        <v>595</v>
      </c>
    </row>
    <row r="1348" spans="1:5" ht="15.75" hidden="1" thickBot="1" x14ac:dyDescent="0.3">
      <c r="A1348" s="34" t="s">
        <v>3678</v>
      </c>
      <c r="B1348" s="40">
        <v>120</v>
      </c>
      <c r="C1348" s="34" t="s">
        <v>107</v>
      </c>
      <c r="D1348" s="40">
        <v>632</v>
      </c>
      <c r="E1348" s="34" t="s">
        <v>591</v>
      </c>
    </row>
    <row r="1349" spans="1:5" ht="15.75" hidden="1" thickBot="1" x14ac:dyDescent="0.3">
      <c r="A1349" s="34" t="s">
        <v>3678</v>
      </c>
      <c r="B1349" s="40">
        <v>120</v>
      </c>
      <c r="C1349" s="34" t="s">
        <v>107</v>
      </c>
      <c r="D1349" s="40">
        <v>634</v>
      </c>
      <c r="E1349" s="34" t="s">
        <v>593</v>
      </c>
    </row>
    <row r="1350" spans="1:5" ht="15.75" hidden="1" thickBot="1" x14ac:dyDescent="0.3">
      <c r="A1350" s="34" t="s">
        <v>3678</v>
      </c>
      <c r="B1350" s="40">
        <v>120</v>
      </c>
      <c r="C1350" s="34" t="s">
        <v>107</v>
      </c>
      <c r="D1350" s="40">
        <v>633</v>
      </c>
      <c r="E1350" s="34" t="s">
        <v>592</v>
      </c>
    </row>
    <row r="1351" spans="1:5" ht="15.75" hidden="1" thickBot="1" x14ac:dyDescent="0.3">
      <c r="A1351" s="34" t="s">
        <v>3678</v>
      </c>
      <c r="B1351" s="40">
        <v>120</v>
      </c>
      <c r="C1351" s="34" t="s">
        <v>107</v>
      </c>
      <c r="D1351" s="40">
        <v>637</v>
      </c>
      <c r="E1351" s="34" t="s">
        <v>596</v>
      </c>
    </row>
    <row r="1352" spans="1:5" ht="15.75" hidden="1" thickBot="1" x14ac:dyDescent="0.3">
      <c r="A1352" s="34" t="s">
        <v>3678</v>
      </c>
      <c r="B1352" s="40">
        <v>120</v>
      </c>
      <c r="C1352" s="34" t="s">
        <v>107</v>
      </c>
      <c r="D1352" s="40">
        <v>639</v>
      </c>
      <c r="E1352" s="34" t="s">
        <v>597</v>
      </c>
    </row>
    <row r="1353" spans="1:5" ht="15.75" hidden="1" thickBot="1" x14ac:dyDescent="0.3">
      <c r="A1353" s="34" t="s">
        <v>3678</v>
      </c>
      <c r="B1353" s="40">
        <v>120</v>
      </c>
      <c r="C1353" s="34" t="s">
        <v>107</v>
      </c>
      <c r="D1353" s="40">
        <v>635</v>
      </c>
      <c r="E1353" s="34" t="s">
        <v>594</v>
      </c>
    </row>
    <row r="1354" spans="1:5" ht="15.75" hidden="1" thickBot="1" x14ac:dyDescent="0.3">
      <c r="A1354" s="34" t="s">
        <v>3678</v>
      </c>
      <c r="B1354" s="40">
        <v>120</v>
      </c>
      <c r="C1354" s="34" t="s">
        <v>107</v>
      </c>
      <c r="D1354" s="40">
        <v>645</v>
      </c>
      <c r="E1354" s="34" t="s">
        <v>599</v>
      </c>
    </row>
    <row r="1355" spans="1:5" ht="15.75" hidden="1" thickBot="1" x14ac:dyDescent="0.3">
      <c r="A1355" s="34" t="s">
        <v>3678</v>
      </c>
      <c r="B1355" s="40">
        <v>120</v>
      </c>
      <c r="C1355" s="34" t="s">
        <v>107</v>
      </c>
      <c r="D1355" s="40">
        <v>640</v>
      </c>
      <c r="E1355" s="34" t="s">
        <v>598</v>
      </c>
    </row>
    <row r="1356" spans="1:5" ht="15.75" hidden="1" thickBot="1" x14ac:dyDescent="0.3">
      <c r="A1356" s="34" t="s">
        <v>3678</v>
      </c>
      <c r="B1356" s="40">
        <v>745</v>
      </c>
      <c r="C1356" s="34" t="s">
        <v>108</v>
      </c>
      <c r="D1356" s="40">
        <v>90</v>
      </c>
      <c r="E1356" s="34" t="s">
        <v>1294</v>
      </c>
    </row>
    <row r="1357" spans="1:5" ht="15.75" hidden="1" thickBot="1" x14ac:dyDescent="0.3">
      <c r="A1357" s="34" t="s">
        <v>3678</v>
      </c>
      <c r="B1357" s="40">
        <v>745</v>
      </c>
      <c r="C1357" s="34" t="s">
        <v>108</v>
      </c>
      <c r="D1357" s="40">
        <v>89</v>
      </c>
      <c r="E1357" s="34" t="s">
        <v>1293</v>
      </c>
    </row>
    <row r="1358" spans="1:5" ht="15.75" hidden="1" thickBot="1" x14ac:dyDescent="0.3">
      <c r="A1358" s="34" t="s">
        <v>3678</v>
      </c>
      <c r="B1358" s="40">
        <v>745</v>
      </c>
      <c r="C1358" s="34" t="s">
        <v>108</v>
      </c>
      <c r="D1358" s="40">
        <v>500</v>
      </c>
      <c r="E1358" s="34" t="s">
        <v>1295</v>
      </c>
    </row>
    <row r="1359" spans="1:5" ht="15.75" hidden="1" thickBot="1" x14ac:dyDescent="0.3">
      <c r="A1359" s="34" t="s">
        <v>3678</v>
      </c>
      <c r="B1359" s="40">
        <v>745</v>
      </c>
      <c r="C1359" s="34" t="s">
        <v>108</v>
      </c>
      <c r="D1359" s="40">
        <v>632</v>
      </c>
      <c r="E1359" s="34" t="s">
        <v>1297</v>
      </c>
    </row>
    <row r="1360" spans="1:5" ht="15.75" hidden="1" thickBot="1" x14ac:dyDescent="0.3">
      <c r="A1360" s="34" t="s">
        <v>3678</v>
      </c>
      <c r="B1360" s="40">
        <v>745</v>
      </c>
      <c r="C1360" s="34" t="s">
        <v>108</v>
      </c>
      <c r="D1360" s="40">
        <v>502</v>
      </c>
      <c r="E1360" s="34" t="s">
        <v>1296</v>
      </c>
    </row>
    <row r="1361" spans="1:5" ht="15.75" hidden="1" thickBot="1" x14ac:dyDescent="0.3">
      <c r="A1361" s="34" t="s">
        <v>3678</v>
      </c>
      <c r="B1361" s="40">
        <v>990</v>
      </c>
      <c r="C1361" s="34" t="s">
        <v>109</v>
      </c>
      <c r="D1361" s="40">
        <v>4</v>
      </c>
      <c r="E1361" s="34" t="s">
        <v>1845</v>
      </c>
    </row>
    <row r="1362" spans="1:5" ht="15.75" hidden="1" thickBot="1" x14ac:dyDescent="0.3">
      <c r="A1362" s="34" t="s">
        <v>3678</v>
      </c>
      <c r="B1362" s="40">
        <v>990</v>
      </c>
      <c r="C1362" s="34" t="s">
        <v>109</v>
      </c>
      <c r="D1362" s="40">
        <v>6</v>
      </c>
      <c r="E1362" s="34" t="s">
        <v>1846</v>
      </c>
    </row>
    <row r="1363" spans="1:5" ht="15.75" hidden="1" thickBot="1" x14ac:dyDescent="0.3">
      <c r="A1363" s="34" t="s">
        <v>3678</v>
      </c>
      <c r="B1363" s="40">
        <v>990</v>
      </c>
      <c r="C1363" s="34" t="s">
        <v>109</v>
      </c>
      <c r="D1363" s="40">
        <v>1</v>
      </c>
      <c r="E1363" s="34" t="s">
        <v>1842</v>
      </c>
    </row>
    <row r="1364" spans="1:5" ht="15.75" hidden="1" thickBot="1" x14ac:dyDescent="0.3">
      <c r="A1364" s="34" t="s">
        <v>3678</v>
      </c>
      <c r="B1364" s="40">
        <v>990</v>
      </c>
      <c r="C1364" s="34" t="s">
        <v>109</v>
      </c>
      <c r="D1364" s="40">
        <v>2</v>
      </c>
      <c r="E1364" s="34" t="s">
        <v>1843</v>
      </c>
    </row>
    <row r="1365" spans="1:5" ht="15.75" hidden="1" thickBot="1" x14ac:dyDescent="0.3">
      <c r="A1365" s="34" t="s">
        <v>3678</v>
      </c>
      <c r="B1365" s="40">
        <v>990</v>
      </c>
      <c r="C1365" s="34" t="s">
        <v>109</v>
      </c>
      <c r="D1365" s="40">
        <v>5</v>
      </c>
      <c r="E1365" s="34" t="s">
        <v>1549</v>
      </c>
    </row>
    <row r="1366" spans="1:5" ht="15.75" hidden="1" thickBot="1" x14ac:dyDescent="0.3">
      <c r="A1366" s="34" t="s">
        <v>3678</v>
      </c>
      <c r="B1366" s="40">
        <v>990</v>
      </c>
      <c r="C1366" s="34" t="s">
        <v>109</v>
      </c>
      <c r="D1366" s="40">
        <v>3</v>
      </c>
      <c r="E1366" s="34" t="s">
        <v>1844</v>
      </c>
    </row>
    <row r="1367" spans="1:5" ht="15.75" hidden="1" thickBot="1" x14ac:dyDescent="0.3">
      <c r="A1367" s="34" t="s">
        <v>3678</v>
      </c>
      <c r="B1367" s="40">
        <v>990</v>
      </c>
      <c r="C1367" s="34" t="s">
        <v>109</v>
      </c>
      <c r="D1367" s="40">
        <v>89</v>
      </c>
      <c r="E1367" s="34" t="s">
        <v>1847</v>
      </c>
    </row>
    <row r="1368" spans="1:5" ht="15.75" hidden="1" thickBot="1" x14ac:dyDescent="0.3">
      <c r="A1368" s="34" t="s">
        <v>3678</v>
      </c>
      <c r="B1368" s="40">
        <v>990</v>
      </c>
      <c r="C1368" s="34" t="s">
        <v>109</v>
      </c>
      <c r="D1368" s="40">
        <v>133</v>
      </c>
      <c r="E1368" s="34" t="s">
        <v>1848</v>
      </c>
    </row>
    <row r="1369" spans="1:5" ht="15.75" hidden="1" thickBot="1" x14ac:dyDescent="0.3">
      <c r="A1369" s="34" t="s">
        <v>3678</v>
      </c>
      <c r="B1369" s="40">
        <v>990</v>
      </c>
      <c r="C1369" s="34" t="s">
        <v>109</v>
      </c>
      <c r="D1369" s="40">
        <v>177</v>
      </c>
      <c r="E1369" s="34" t="s">
        <v>1849</v>
      </c>
    </row>
    <row r="1370" spans="1:5" ht="15.75" hidden="1" thickBot="1" x14ac:dyDescent="0.3">
      <c r="A1370" s="34" t="s">
        <v>3678</v>
      </c>
      <c r="B1370" s="40">
        <v>990</v>
      </c>
      <c r="C1370" s="34" t="s">
        <v>109</v>
      </c>
      <c r="D1370" s="40">
        <v>456</v>
      </c>
      <c r="E1370" s="34" t="s">
        <v>1850</v>
      </c>
    </row>
    <row r="1371" spans="1:5" ht="15.75" hidden="1" thickBot="1" x14ac:dyDescent="0.3">
      <c r="A1371" s="34" t="s">
        <v>3678</v>
      </c>
      <c r="B1371" s="40">
        <v>990</v>
      </c>
      <c r="C1371" s="34" t="s">
        <v>109</v>
      </c>
      <c r="D1371" s="40">
        <v>632</v>
      </c>
      <c r="E1371" s="34" t="s">
        <v>1851</v>
      </c>
    </row>
    <row r="1372" spans="1:5" ht="15.75" hidden="1" thickBot="1" x14ac:dyDescent="0.3">
      <c r="A1372" s="34" t="s">
        <v>3678</v>
      </c>
      <c r="B1372" s="40">
        <v>990</v>
      </c>
      <c r="C1372" s="34" t="s">
        <v>109</v>
      </c>
      <c r="D1372" s="40">
        <v>633</v>
      </c>
      <c r="E1372" s="34" t="s">
        <v>1852</v>
      </c>
    </row>
    <row r="1373" spans="1:5" ht="15.75" hidden="1" thickBot="1" x14ac:dyDescent="0.3">
      <c r="A1373" s="34" t="s">
        <v>3678</v>
      </c>
      <c r="B1373" s="40">
        <v>990</v>
      </c>
      <c r="C1373" s="34" t="s">
        <v>109</v>
      </c>
      <c r="D1373" s="40">
        <v>735</v>
      </c>
      <c r="E1373" s="34" t="s">
        <v>1853</v>
      </c>
    </row>
    <row r="1374" spans="1:5" ht="15.75" hidden="1" thickBot="1" x14ac:dyDescent="0.3">
      <c r="A1374" s="34" t="s">
        <v>3678</v>
      </c>
      <c r="B1374" s="40">
        <v>990</v>
      </c>
      <c r="C1374" s="34" t="s">
        <v>109</v>
      </c>
      <c r="D1374" s="40">
        <v>736</v>
      </c>
      <c r="E1374" s="34" t="s">
        <v>1854</v>
      </c>
    </row>
    <row r="1375" spans="1:5" ht="15.75" hidden="1" thickBot="1" x14ac:dyDescent="0.3">
      <c r="A1375" s="34" t="s">
        <v>3678</v>
      </c>
      <c r="B1375" s="40">
        <v>980</v>
      </c>
      <c r="C1375" s="34" t="s">
        <v>110</v>
      </c>
      <c r="D1375" s="40">
        <v>45</v>
      </c>
      <c r="E1375" s="34" t="s">
        <v>1836</v>
      </c>
    </row>
    <row r="1376" spans="1:5" ht="15.75" hidden="1" thickBot="1" x14ac:dyDescent="0.3">
      <c r="A1376" s="34" t="s">
        <v>3678</v>
      </c>
      <c r="B1376" s="40">
        <v>980</v>
      </c>
      <c r="C1376" s="34" t="s">
        <v>110</v>
      </c>
      <c r="D1376" s="40">
        <v>500</v>
      </c>
      <c r="E1376" s="34" t="s">
        <v>1837</v>
      </c>
    </row>
    <row r="1377" spans="1:5" ht="15.75" hidden="1" thickBot="1" x14ac:dyDescent="0.3">
      <c r="A1377" s="34" t="s">
        <v>3678</v>
      </c>
      <c r="B1377" s="40">
        <v>980</v>
      </c>
      <c r="C1377" s="34" t="s">
        <v>110</v>
      </c>
      <c r="D1377" s="40">
        <v>502</v>
      </c>
      <c r="E1377" s="34" t="s">
        <v>1839</v>
      </c>
    </row>
    <row r="1378" spans="1:5" ht="15.75" hidden="1" thickBot="1" x14ac:dyDescent="0.3">
      <c r="A1378" s="34" t="s">
        <v>3678</v>
      </c>
      <c r="B1378" s="40">
        <v>980</v>
      </c>
      <c r="C1378" s="34" t="s">
        <v>110</v>
      </c>
      <c r="D1378" s="40">
        <v>501</v>
      </c>
      <c r="E1378" s="34" t="s">
        <v>1838</v>
      </c>
    </row>
    <row r="1379" spans="1:5" ht="15.75" hidden="1" thickBot="1" x14ac:dyDescent="0.3">
      <c r="A1379" s="34" t="s">
        <v>3678</v>
      </c>
      <c r="B1379" s="40">
        <v>980</v>
      </c>
      <c r="C1379" s="34" t="s">
        <v>110</v>
      </c>
      <c r="D1379" s="40">
        <v>735</v>
      </c>
      <c r="E1379" s="34" t="s">
        <v>1840</v>
      </c>
    </row>
    <row r="1380" spans="1:5" ht="15.75" hidden="1" thickBot="1" x14ac:dyDescent="0.3">
      <c r="A1380" s="34" t="s">
        <v>3678</v>
      </c>
      <c r="B1380" s="40">
        <v>980</v>
      </c>
      <c r="C1380" s="34" t="s">
        <v>110</v>
      </c>
      <c r="D1380" s="40">
        <v>736</v>
      </c>
      <c r="E1380" s="34" t="s">
        <v>1841</v>
      </c>
    </row>
    <row r="1381" spans="1:5" ht="15.75" hidden="1" thickBot="1" x14ac:dyDescent="0.3">
      <c r="A1381" s="34" t="s">
        <v>3678</v>
      </c>
      <c r="B1381" s="40">
        <v>215</v>
      </c>
      <c r="C1381" s="34" t="s">
        <v>133</v>
      </c>
      <c r="D1381" s="40">
        <v>800</v>
      </c>
      <c r="E1381" s="34" t="s">
        <v>668</v>
      </c>
    </row>
    <row r="1382" spans="1:5" ht="15.75" hidden="1" thickBot="1" x14ac:dyDescent="0.3">
      <c r="A1382" s="34" t="s">
        <v>3678</v>
      </c>
      <c r="B1382" s="40">
        <v>215</v>
      </c>
      <c r="C1382" s="34" t="s">
        <v>133</v>
      </c>
      <c r="D1382" s="40">
        <v>805</v>
      </c>
      <c r="E1382" s="34" t="s">
        <v>669</v>
      </c>
    </row>
    <row r="1383" spans="1:5" ht="15.75" hidden="1" thickBot="1" x14ac:dyDescent="0.3">
      <c r="A1383" s="34" t="s">
        <v>3678</v>
      </c>
      <c r="B1383" s="40">
        <v>215</v>
      </c>
      <c r="C1383" s="34" t="s">
        <v>133</v>
      </c>
      <c r="D1383" s="40">
        <v>46</v>
      </c>
      <c r="E1383" s="34" t="s">
        <v>651</v>
      </c>
    </row>
    <row r="1384" spans="1:5" ht="15.75" hidden="1" thickBot="1" x14ac:dyDescent="0.3">
      <c r="A1384" s="34" t="s">
        <v>3678</v>
      </c>
      <c r="B1384" s="40">
        <v>215</v>
      </c>
      <c r="C1384" s="34" t="s">
        <v>133</v>
      </c>
      <c r="D1384" s="40">
        <v>400</v>
      </c>
      <c r="E1384" s="34" t="s">
        <v>662</v>
      </c>
    </row>
    <row r="1385" spans="1:5" ht="15.75" hidden="1" thickBot="1" x14ac:dyDescent="0.3">
      <c r="A1385" s="34" t="s">
        <v>3678</v>
      </c>
      <c r="B1385" s="40">
        <v>215</v>
      </c>
      <c r="C1385" s="34" t="s">
        <v>133</v>
      </c>
      <c r="D1385" s="40">
        <v>45</v>
      </c>
      <c r="E1385" s="34" t="s">
        <v>650</v>
      </c>
    </row>
    <row r="1386" spans="1:5" ht="15.75" hidden="1" thickBot="1" x14ac:dyDescent="0.3">
      <c r="A1386" s="34" t="s">
        <v>3678</v>
      </c>
      <c r="B1386" s="40">
        <v>215</v>
      </c>
      <c r="C1386" s="34" t="s">
        <v>133</v>
      </c>
      <c r="D1386" s="40">
        <v>92</v>
      </c>
      <c r="E1386" s="34" t="s">
        <v>656</v>
      </c>
    </row>
    <row r="1387" spans="1:5" ht="15.75" hidden="1" thickBot="1" x14ac:dyDescent="0.3">
      <c r="A1387" s="34" t="s">
        <v>3678</v>
      </c>
      <c r="B1387" s="40">
        <v>215</v>
      </c>
      <c r="C1387" s="34" t="s">
        <v>133</v>
      </c>
      <c r="D1387" s="40">
        <v>89</v>
      </c>
      <c r="E1387" s="34" t="s">
        <v>653</v>
      </c>
    </row>
    <row r="1388" spans="1:5" ht="15.75" hidden="1" thickBot="1" x14ac:dyDescent="0.3">
      <c r="A1388" s="34" t="s">
        <v>3678</v>
      </c>
      <c r="B1388" s="40">
        <v>215</v>
      </c>
      <c r="C1388" s="34" t="s">
        <v>133</v>
      </c>
      <c r="D1388" s="40">
        <v>91</v>
      </c>
      <c r="E1388" s="34" t="s">
        <v>655</v>
      </c>
    </row>
    <row r="1389" spans="1:5" ht="15.75" hidden="1" thickBot="1" x14ac:dyDescent="0.3">
      <c r="A1389" s="34" t="s">
        <v>3678</v>
      </c>
      <c r="B1389" s="40">
        <v>215</v>
      </c>
      <c r="C1389" s="34" t="s">
        <v>133</v>
      </c>
      <c r="D1389" s="40">
        <v>231</v>
      </c>
      <c r="E1389" s="34" t="s">
        <v>660</v>
      </c>
    </row>
    <row r="1390" spans="1:5" ht="15.75" hidden="1" thickBot="1" x14ac:dyDescent="0.3">
      <c r="A1390" s="34" t="s">
        <v>3678</v>
      </c>
      <c r="B1390" s="40">
        <v>215</v>
      </c>
      <c r="C1390" s="34" t="s">
        <v>133</v>
      </c>
      <c r="D1390" s="40">
        <v>90</v>
      </c>
      <c r="E1390" s="34" t="s">
        <v>654</v>
      </c>
    </row>
    <row r="1391" spans="1:5" ht="15.75" hidden="1" thickBot="1" x14ac:dyDescent="0.3">
      <c r="A1391" s="34" t="s">
        <v>3678</v>
      </c>
      <c r="B1391" s="40">
        <v>215</v>
      </c>
      <c r="C1391" s="34" t="s">
        <v>133</v>
      </c>
      <c r="D1391" s="40">
        <v>177</v>
      </c>
      <c r="E1391" s="34" t="s">
        <v>657</v>
      </c>
    </row>
    <row r="1392" spans="1:5" ht="15.75" hidden="1" thickBot="1" x14ac:dyDescent="0.3">
      <c r="A1392" s="34" t="s">
        <v>3678</v>
      </c>
      <c r="B1392" s="40">
        <v>215</v>
      </c>
      <c r="C1392" s="34" t="s">
        <v>133</v>
      </c>
      <c r="D1392" s="40">
        <v>230</v>
      </c>
      <c r="E1392" s="34" t="s">
        <v>659</v>
      </c>
    </row>
    <row r="1393" spans="1:5" ht="15.75" hidden="1" thickBot="1" x14ac:dyDescent="0.3">
      <c r="A1393" s="34" t="s">
        <v>3678</v>
      </c>
      <c r="B1393" s="40">
        <v>215</v>
      </c>
      <c r="C1393" s="34" t="s">
        <v>133</v>
      </c>
      <c r="D1393" s="40">
        <v>225</v>
      </c>
      <c r="E1393" s="34" t="s">
        <v>658</v>
      </c>
    </row>
    <row r="1394" spans="1:5" ht="15.75" hidden="1" thickBot="1" x14ac:dyDescent="0.3">
      <c r="A1394" s="34" t="s">
        <v>3678</v>
      </c>
      <c r="B1394" s="40">
        <v>215</v>
      </c>
      <c r="C1394" s="34" t="s">
        <v>133</v>
      </c>
      <c r="D1394" s="40">
        <v>300</v>
      </c>
      <c r="E1394" s="34" t="s">
        <v>661</v>
      </c>
    </row>
    <row r="1395" spans="1:5" ht="15.75" hidden="1" thickBot="1" x14ac:dyDescent="0.3">
      <c r="A1395" s="34" t="s">
        <v>3678</v>
      </c>
      <c r="B1395" s="40">
        <v>215</v>
      </c>
      <c r="C1395" s="34" t="s">
        <v>133</v>
      </c>
      <c r="D1395" s="40">
        <v>47</v>
      </c>
      <c r="E1395" s="34" t="s">
        <v>652</v>
      </c>
    </row>
    <row r="1396" spans="1:5" ht="15.75" hidden="1" thickBot="1" x14ac:dyDescent="0.3">
      <c r="A1396" s="34" t="s">
        <v>3678</v>
      </c>
      <c r="B1396" s="40">
        <v>215</v>
      </c>
      <c r="C1396" s="34" t="s">
        <v>133</v>
      </c>
      <c r="D1396" s="40">
        <v>500</v>
      </c>
      <c r="E1396" s="34" t="s">
        <v>663</v>
      </c>
    </row>
    <row r="1397" spans="1:5" ht="15.75" hidden="1" thickBot="1" x14ac:dyDescent="0.3">
      <c r="A1397" s="34" t="s">
        <v>3678</v>
      </c>
      <c r="B1397" s="40">
        <v>215</v>
      </c>
      <c r="C1397" s="34" t="s">
        <v>133</v>
      </c>
      <c r="D1397" s="40">
        <v>635</v>
      </c>
      <c r="E1397" s="34" t="s">
        <v>666</v>
      </c>
    </row>
    <row r="1398" spans="1:5" ht="15.75" hidden="1" thickBot="1" x14ac:dyDescent="0.3">
      <c r="A1398" s="34" t="s">
        <v>3678</v>
      </c>
      <c r="B1398" s="40">
        <v>215</v>
      </c>
      <c r="C1398" s="34" t="s">
        <v>133</v>
      </c>
      <c r="D1398" s="40">
        <v>632</v>
      </c>
      <c r="E1398" s="34" t="s">
        <v>665</v>
      </c>
    </row>
    <row r="1399" spans="1:5" ht="15.75" hidden="1" thickBot="1" x14ac:dyDescent="0.3">
      <c r="A1399" s="34" t="s">
        <v>3678</v>
      </c>
      <c r="B1399" s="40">
        <v>215</v>
      </c>
      <c r="C1399" s="34" t="s">
        <v>133</v>
      </c>
      <c r="D1399" s="40">
        <v>505</v>
      </c>
      <c r="E1399" s="34" t="s">
        <v>664</v>
      </c>
    </row>
    <row r="1400" spans="1:5" ht="15.75" hidden="1" thickBot="1" x14ac:dyDescent="0.3">
      <c r="A1400" s="34" t="s">
        <v>3678</v>
      </c>
      <c r="B1400" s="40">
        <v>215</v>
      </c>
      <c r="C1400" s="34" t="s">
        <v>133</v>
      </c>
      <c r="D1400" s="40">
        <v>779</v>
      </c>
      <c r="E1400" s="34" t="s">
        <v>667</v>
      </c>
    </row>
    <row r="1401" spans="1:5" ht="15.75" hidden="1" thickBot="1" x14ac:dyDescent="0.3">
      <c r="A1401" s="34" t="s">
        <v>3678</v>
      </c>
      <c r="B1401" s="40">
        <v>360</v>
      </c>
      <c r="C1401" s="34" t="s">
        <v>147</v>
      </c>
      <c r="D1401" s="40">
        <v>1</v>
      </c>
      <c r="E1401" s="34" t="s">
        <v>802</v>
      </c>
    </row>
    <row r="1402" spans="1:5" ht="15.75" hidden="1" thickBot="1" x14ac:dyDescent="0.3">
      <c r="A1402" s="34" t="s">
        <v>3678</v>
      </c>
      <c r="B1402" s="40">
        <v>360</v>
      </c>
      <c r="C1402" s="34" t="s">
        <v>147</v>
      </c>
      <c r="D1402" s="40">
        <v>45</v>
      </c>
      <c r="E1402" s="34" t="s">
        <v>803</v>
      </c>
    </row>
    <row r="1403" spans="1:5" ht="15.75" hidden="1" thickBot="1" x14ac:dyDescent="0.3">
      <c r="A1403" s="34" t="s">
        <v>3678</v>
      </c>
      <c r="B1403" s="40">
        <v>360</v>
      </c>
      <c r="C1403" s="34" t="s">
        <v>147</v>
      </c>
      <c r="D1403" s="40">
        <v>46</v>
      </c>
      <c r="E1403" s="34" t="s">
        <v>804</v>
      </c>
    </row>
    <row r="1404" spans="1:5" ht="15.75" hidden="1" thickBot="1" x14ac:dyDescent="0.3">
      <c r="A1404" s="34" t="s">
        <v>3678</v>
      </c>
      <c r="B1404" s="40">
        <v>360</v>
      </c>
      <c r="C1404" s="34" t="s">
        <v>147</v>
      </c>
      <c r="D1404" s="40">
        <v>47</v>
      </c>
      <c r="E1404" s="34" t="s">
        <v>805</v>
      </c>
    </row>
    <row r="1405" spans="1:5" ht="15.75" hidden="1" thickBot="1" x14ac:dyDescent="0.3">
      <c r="A1405" s="34" t="s">
        <v>3678</v>
      </c>
      <c r="B1405" s="40">
        <v>360</v>
      </c>
      <c r="C1405" s="34" t="s">
        <v>147</v>
      </c>
      <c r="D1405" s="40">
        <v>89</v>
      </c>
      <c r="E1405" s="34" t="s">
        <v>806</v>
      </c>
    </row>
    <row r="1406" spans="1:5" ht="15.75" hidden="1" thickBot="1" x14ac:dyDescent="0.3">
      <c r="A1406" s="34" t="s">
        <v>3678</v>
      </c>
      <c r="B1406" s="40">
        <v>360</v>
      </c>
      <c r="C1406" s="34" t="s">
        <v>147</v>
      </c>
      <c r="D1406" s="40">
        <v>90</v>
      </c>
      <c r="E1406" s="34" t="s">
        <v>807</v>
      </c>
    </row>
    <row r="1407" spans="1:5" ht="15.75" hidden="1" thickBot="1" x14ac:dyDescent="0.3">
      <c r="A1407" s="34" t="s">
        <v>3678</v>
      </c>
      <c r="B1407" s="40">
        <v>360</v>
      </c>
      <c r="C1407" s="34" t="s">
        <v>147</v>
      </c>
      <c r="D1407" s="40">
        <v>178</v>
      </c>
      <c r="E1407" s="34" t="s">
        <v>808</v>
      </c>
    </row>
    <row r="1408" spans="1:5" ht="15.75" hidden="1" thickBot="1" x14ac:dyDescent="0.3">
      <c r="A1408" s="34" t="s">
        <v>3678</v>
      </c>
      <c r="B1408" s="40">
        <v>360</v>
      </c>
      <c r="C1408" s="34" t="s">
        <v>147</v>
      </c>
      <c r="D1408" s="40">
        <v>179</v>
      </c>
      <c r="E1408" s="34" t="s">
        <v>809</v>
      </c>
    </row>
    <row r="1409" spans="1:5" ht="15.75" hidden="1" thickBot="1" x14ac:dyDescent="0.3">
      <c r="A1409" s="34" t="s">
        <v>3678</v>
      </c>
      <c r="B1409" s="40">
        <v>360</v>
      </c>
      <c r="C1409" s="34" t="s">
        <v>147</v>
      </c>
      <c r="D1409" s="40">
        <v>180</v>
      </c>
      <c r="E1409" s="34" t="s">
        <v>810</v>
      </c>
    </row>
    <row r="1410" spans="1:5" ht="15.75" hidden="1" thickBot="1" x14ac:dyDescent="0.3">
      <c r="A1410" s="34" t="s">
        <v>3678</v>
      </c>
      <c r="B1410" s="40">
        <v>360</v>
      </c>
      <c r="C1410" s="34" t="s">
        <v>147</v>
      </c>
      <c r="D1410" s="40">
        <v>221</v>
      </c>
      <c r="E1410" s="34" t="s">
        <v>811</v>
      </c>
    </row>
    <row r="1411" spans="1:5" ht="15.75" hidden="1" thickBot="1" x14ac:dyDescent="0.3">
      <c r="A1411" s="34" t="s">
        <v>3678</v>
      </c>
      <c r="B1411" s="40">
        <v>360</v>
      </c>
      <c r="C1411" s="34" t="s">
        <v>147</v>
      </c>
      <c r="D1411" s="40">
        <v>222</v>
      </c>
      <c r="E1411" s="34" t="s">
        <v>812</v>
      </c>
    </row>
    <row r="1412" spans="1:5" ht="15.75" hidden="1" thickBot="1" x14ac:dyDescent="0.3">
      <c r="A1412" s="34" t="s">
        <v>3678</v>
      </c>
      <c r="B1412" s="40">
        <v>360</v>
      </c>
      <c r="C1412" s="34" t="s">
        <v>147</v>
      </c>
      <c r="D1412" s="40">
        <v>265</v>
      </c>
      <c r="E1412" s="34" t="s">
        <v>813</v>
      </c>
    </row>
    <row r="1413" spans="1:5" ht="15.75" hidden="1" thickBot="1" x14ac:dyDescent="0.3">
      <c r="A1413" s="34" t="s">
        <v>3678</v>
      </c>
      <c r="B1413" s="40">
        <v>360</v>
      </c>
      <c r="C1413" s="34" t="s">
        <v>147</v>
      </c>
      <c r="D1413" s="40">
        <v>350</v>
      </c>
      <c r="E1413" s="34" t="s">
        <v>814</v>
      </c>
    </row>
    <row r="1414" spans="1:5" ht="15.75" hidden="1" thickBot="1" x14ac:dyDescent="0.3">
      <c r="A1414" s="34" t="s">
        <v>3678</v>
      </c>
      <c r="B1414" s="40">
        <v>360</v>
      </c>
      <c r="C1414" s="34" t="s">
        <v>147</v>
      </c>
      <c r="D1414" s="40">
        <v>505</v>
      </c>
      <c r="E1414" s="34" t="s">
        <v>815</v>
      </c>
    </row>
    <row r="1415" spans="1:5" ht="15.75" hidden="1" thickBot="1" x14ac:dyDescent="0.3">
      <c r="A1415" s="34" t="s">
        <v>3678</v>
      </c>
      <c r="B1415" s="40">
        <v>360</v>
      </c>
      <c r="C1415" s="34" t="s">
        <v>147</v>
      </c>
      <c r="D1415" s="40">
        <v>632</v>
      </c>
      <c r="E1415" s="34" t="s">
        <v>816</v>
      </c>
    </row>
    <row r="1416" spans="1:5" ht="15.75" hidden="1" thickBot="1" x14ac:dyDescent="0.3">
      <c r="A1416" s="34" t="s">
        <v>3678</v>
      </c>
      <c r="B1416" s="40">
        <v>360</v>
      </c>
      <c r="C1416" s="34" t="s">
        <v>147</v>
      </c>
      <c r="D1416" s="40">
        <v>633</v>
      </c>
      <c r="E1416" s="34" t="s">
        <v>817</v>
      </c>
    </row>
    <row r="1417" spans="1:5" ht="15.75" hidden="1" thickBot="1" x14ac:dyDescent="0.3">
      <c r="A1417" s="34" t="s">
        <v>3678</v>
      </c>
      <c r="B1417" s="40">
        <v>360</v>
      </c>
      <c r="C1417" s="34" t="s">
        <v>147</v>
      </c>
      <c r="D1417" s="40">
        <v>634</v>
      </c>
      <c r="E1417" s="34" t="s">
        <v>818</v>
      </c>
    </row>
    <row r="1418" spans="1:5" ht="15.75" hidden="1" thickBot="1" x14ac:dyDescent="0.3">
      <c r="A1418" s="34" t="s">
        <v>3678</v>
      </c>
      <c r="B1418" s="40">
        <v>360</v>
      </c>
      <c r="C1418" s="34" t="s">
        <v>147</v>
      </c>
      <c r="D1418" s="40">
        <v>635</v>
      </c>
      <c r="E1418" s="34" t="s">
        <v>819</v>
      </c>
    </row>
    <row r="1419" spans="1:5" ht="15.75" hidden="1" thickBot="1" x14ac:dyDescent="0.3">
      <c r="A1419" s="34" t="s">
        <v>3678</v>
      </c>
      <c r="B1419" s="40">
        <v>360</v>
      </c>
      <c r="C1419" s="34" t="s">
        <v>147</v>
      </c>
      <c r="D1419" s="40">
        <v>636</v>
      </c>
      <c r="E1419" s="34" t="s">
        <v>820</v>
      </c>
    </row>
    <row r="1420" spans="1:5" ht="15.75" hidden="1" thickBot="1" x14ac:dyDescent="0.3">
      <c r="A1420" s="34" t="s">
        <v>3678</v>
      </c>
      <c r="B1420" s="40">
        <v>360</v>
      </c>
      <c r="C1420" s="34" t="s">
        <v>147</v>
      </c>
      <c r="D1420" s="40">
        <v>691</v>
      </c>
      <c r="E1420" s="34" t="s">
        <v>821</v>
      </c>
    </row>
    <row r="1421" spans="1:5" ht="15.75" hidden="1" thickBot="1" x14ac:dyDescent="0.3">
      <c r="A1421" s="34" t="s">
        <v>3678</v>
      </c>
      <c r="B1421" s="40">
        <v>360</v>
      </c>
      <c r="C1421" s="34" t="s">
        <v>147</v>
      </c>
      <c r="D1421" s="40">
        <v>701</v>
      </c>
      <c r="E1421" s="34" t="s">
        <v>822</v>
      </c>
    </row>
    <row r="1422" spans="1:5" ht="15.75" hidden="1" thickBot="1" x14ac:dyDescent="0.3">
      <c r="A1422" s="34" t="s">
        <v>3678</v>
      </c>
      <c r="B1422" s="40">
        <v>360</v>
      </c>
      <c r="C1422" s="34" t="s">
        <v>147</v>
      </c>
      <c r="D1422" s="40">
        <v>705</v>
      </c>
      <c r="E1422" s="34" t="s">
        <v>823</v>
      </c>
    </row>
    <row r="1423" spans="1:5" ht="15.75" hidden="1" thickBot="1" x14ac:dyDescent="0.3">
      <c r="A1423" s="34" t="s">
        <v>3678</v>
      </c>
      <c r="B1423" s="40">
        <v>360</v>
      </c>
      <c r="C1423" s="34" t="s">
        <v>147</v>
      </c>
      <c r="D1423" s="40">
        <v>779</v>
      </c>
      <c r="E1423" s="34" t="s">
        <v>824</v>
      </c>
    </row>
    <row r="1424" spans="1:5" ht="15.75" hidden="1" thickBot="1" x14ac:dyDescent="0.3">
      <c r="A1424" s="34" t="s">
        <v>3678</v>
      </c>
      <c r="B1424" s="40">
        <v>360</v>
      </c>
      <c r="C1424" s="34" t="s">
        <v>147</v>
      </c>
      <c r="D1424" s="40">
        <v>780</v>
      </c>
      <c r="E1424" s="34" t="s">
        <v>825</v>
      </c>
    </row>
    <row r="1425" spans="1:5" ht="15.75" hidden="1" thickBot="1" x14ac:dyDescent="0.3">
      <c r="A1425" s="34" t="s">
        <v>3678</v>
      </c>
      <c r="B1425" s="40">
        <v>360</v>
      </c>
      <c r="C1425" s="34" t="s">
        <v>147</v>
      </c>
      <c r="D1425" s="40">
        <v>781</v>
      </c>
      <c r="E1425" s="34" t="s">
        <v>826</v>
      </c>
    </row>
    <row r="1426" spans="1:5" ht="15.75" hidden="1" thickBot="1" x14ac:dyDescent="0.3">
      <c r="A1426" s="34" t="s">
        <v>3678</v>
      </c>
      <c r="B1426" s="40">
        <v>360</v>
      </c>
      <c r="C1426" s="34" t="s">
        <v>147</v>
      </c>
      <c r="D1426" s="40">
        <v>782</v>
      </c>
      <c r="E1426" s="34" t="s">
        <v>827</v>
      </c>
    </row>
    <row r="1427" spans="1:5" ht="15.75" hidden="1" thickBot="1" x14ac:dyDescent="0.3">
      <c r="A1427" s="34" t="s">
        <v>3678</v>
      </c>
      <c r="B1427" s="40">
        <v>360</v>
      </c>
      <c r="C1427" s="34" t="s">
        <v>147</v>
      </c>
      <c r="D1427" s="40">
        <v>926</v>
      </c>
      <c r="E1427" s="34" t="s">
        <v>828</v>
      </c>
    </row>
    <row r="1428" spans="1:5" ht="15.75" hidden="1" thickBot="1" x14ac:dyDescent="0.3">
      <c r="A1428" s="34" t="s">
        <v>3678</v>
      </c>
      <c r="B1428" s="40">
        <v>595</v>
      </c>
      <c r="C1428" s="34" t="s">
        <v>148</v>
      </c>
      <c r="D1428" s="40">
        <v>1</v>
      </c>
      <c r="E1428" s="34" t="s">
        <v>1227</v>
      </c>
    </row>
    <row r="1429" spans="1:5" ht="15.75" hidden="1" thickBot="1" x14ac:dyDescent="0.3">
      <c r="A1429" s="34" t="s">
        <v>3678</v>
      </c>
      <c r="B1429" s="40">
        <v>595</v>
      </c>
      <c r="C1429" s="34" t="s">
        <v>148</v>
      </c>
      <c r="D1429" s="40">
        <v>2</v>
      </c>
      <c r="E1429" s="34" t="s">
        <v>1228</v>
      </c>
    </row>
    <row r="1430" spans="1:5" ht="15.75" hidden="1" thickBot="1" x14ac:dyDescent="0.3">
      <c r="A1430" s="34" t="s">
        <v>3678</v>
      </c>
      <c r="B1430" s="40">
        <v>595</v>
      </c>
      <c r="C1430" s="34" t="s">
        <v>148</v>
      </c>
      <c r="D1430" s="40">
        <v>177</v>
      </c>
      <c r="E1430" s="34" t="s">
        <v>1231</v>
      </c>
    </row>
    <row r="1431" spans="1:5" ht="15.75" hidden="1" thickBot="1" x14ac:dyDescent="0.3">
      <c r="A1431" s="34" t="s">
        <v>3678</v>
      </c>
      <c r="B1431" s="40">
        <v>595</v>
      </c>
      <c r="C1431" s="34" t="s">
        <v>148</v>
      </c>
      <c r="D1431" s="40">
        <v>500</v>
      </c>
      <c r="E1431" s="34" t="s">
        <v>1232</v>
      </c>
    </row>
    <row r="1432" spans="1:5" ht="15.75" hidden="1" thickBot="1" x14ac:dyDescent="0.3">
      <c r="A1432" s="34" t="s">
        <v>3678</v>
      </c>
      <c r="B1432" s="40">
        <v>595</v>
      </c>
      <c r="C1432" s="34" t="s">
        <v>148</v>
      </c>
      <c r="D1432" s="40">
        <v>3</v>
      </c>
      <c r="E1432" s="34" t="s">
        <v>1229</v>
      </c>
    </row>
    <row r="1433" spans="1:5" ht="15.75" hidden="1" thickBot="1" x14ac:dyDescent="0.3">
      <c r="A1433" s="34" t="s">
        <v>3678</v>
      </c>
      <c r="B1433" s="40">
        <v>595</v>
      </c>
      <c r="C1433" s="34" t="s">
        <v>148</v>
      </c>
      <c r="D1433" s="40">
        <v>691</v>
      </c>
      <c r="E1433" s="34" t="s">
        <v>1233</v>
      </c>
    </row>
    <row r="1434" spans="1:5" ht="15.75" hidden="1" thickBot="1" x14ac:dyDescent="0.3">
      <c r="A1434" s="34" t="s">
        <v>3678</v>
      </c>
      <c r="B1434" s="40">
        <v>595</v>
      </c>
      <c r="C1434" s="34" t="s">
        <v>148</v>
      </c>
      <c r="D1434" s="40">
        <v>89</v>
      </c>
      <c r="E1434" s="34" t="s">
        <v>1230</v>
      </c>
    </row>
    <row r="1435" spans="1:5" ht="15.75" hidden="1" thickBot="1" x14ac:dyDescent="0.3">
      <c r="A1435" s="34" t="s">
        <v>3678</v>
      </c>
      <c r="B1435" s="40">
        <v>595</v>
      </c>
      <c r="C1435" s="34" t="s">
        <v>148</v>
      </c>
      <c r="D1435" s="40">
        <v>779</v>
      </c>
      <c r="E1435" s="34" t="s">
        <v>1234</v>
      </c>
    </row>
    <row r="1436" spans="1:5" ht="15.75" hidden="1" thickBot="1" x14ac:dyDescent="0.3">
      <c r="A1436" s="34" t="s">
        <v>3678</v>
      </c>
      <c r="B1436" s="40">
        <v>595</v>
      </c>
      <c r="C1436" s="34" t="s">
        <v>148</v>
      </c>
      <c r="D1436" s="40">
        <v>823</v>
      </c>
      <c r="E1436" s="34" t="s">
        <v>1235</v>
      </c>
    </row>
    <row r="1437" spans="1:5" ht="15.75" hidden="1" thickBot="1" x14ac:dyDescent="0.3">
      <c r="A1437" s="34" t="s">
        <v>3678</v>
      </c>
      <c r="B1437" s="40">
        <v>595</v>
      </c>
      <c r="C1437" s="34" t="s">
        <v>148</v>
      </c>
      <c r="D1437" s="40">
        <v>824</v>
      </c>
      <c r="E1437" s="34" t="s">
        <v>1236</v>
      </c>
    </row>
    <row r="1438" spans="1:5" ht="15.75" hidden="1" thickBot="1" x14ac:dyDescent="0.3">
      <c r="A1438" s="34" t="s">
        <v>3678</v>
      </c>
      <c r="B1438" s="40">
        <v>245</v>
      </c>
      <c r="C1438" s="34" t="s">
        <v>149</v>
      </c>
      <c r="D1438" s="40">
        <v>1</v>
      </c>
      <c r="E1438" s="34" t="s">
        <v>670</v>
      </c>
    </row>
    <row r="1439" spans="1:5" ht="15.75" hidden="1" thickBot="1" x14ac:dyDescent="0.3">
      <c r="A1439" s="34" t="s">
        <v>3678</v>
      </c>
      <c r="B1439" s="40">
        <v>245</v>
      </c>
      <c r="C1439" s="34" t="s">
        <v>149</v>
      </c>
      <c r="D1439" s="40">
        <v>2</v>
      </c>
      <c r="E1439" s="34" t="s">
        <v>671</v>
      </c>
    </row>
    <row r="1440" spans="1:5" ht="15.75" hidden="1" thickBot="1" x14ac:dyDescent="0.3">
      <c r="A1440" s="34" t="s">
        <v>3678</v>
      </c>
      <c r="B1440" s="40">
        <v>245</v>
      </c>
      <c r="C1440" s="34" t="s">
        <v>149</v>
      </c>
      <c r="D1440" s="40">
        <v>3</v>
      </c>
      <c r="E1440" s="34" t="s">
        <v>672</v>
      </c>
    </row>
    <row r="1441" spans="1:5" ht="15.75" hidden="1" thickBot="1" x14ac:dyDescent="0.3">
      <c r="A1441" s="34" t="s">
        <v>3678</v>
      </c>
      <c r="B1441" s="40">
        <v>245</v>
      </c>
      <c r="C1441" s="34" t="s">
        <v>149</v>
      </c>
      <c r="D1441" s="40">
        <v>45</v>
      </c>
      <c r="E1441" s="34" t="s">
        <v>673</v>
      </c>
    </row>
    <row r="1442" spans="1:5" ht="15.75" hidden="1" thickBot="1" x14ac:dyDescent="0.3">
      <c r="A1442" s="34" t="s">
        <v>3678</v>
      </c>
      <c r="B1442" s="40">
        <v>245</v>
      </c>
      <c r="C1442" s="34" t="s">
        <v>149</v>
      </c>
      <c r="D1442" s="40">
        <v>89</v>
      </c>
      <c r="E1442" s="34" t="s">
        <v>674</v>
      </c>
    </row>
    <row r="1443" spans="1:5" ht="15.75" hidden="1" thickBot="1" x14ac:dyDescent="0.3">
      <c r="A1443" s="34" t="s">
        <v>3678</v>
      </c>
      <c r="B1443" s="40">
        <v>245</v>
      </c>
      <c r="C1443" s="34" t="s">
        <v>149</v>
      </c>
      <c r="D1443" s="40">
        <v>90</v>
      </c>
      <c r="E1443" s="34" t="s">
        <v>675</v>
      </c>
    </row>
    <row r="1444" spans="1:5" ht="15.75" hidden="1" thickBot="1" x14ac:dyDescent="0.3">
      <c r="A1444" s="34" t="s">
        <v>3678</v>
      </c>
      <c r="B1444" s="40">
        <v>245</v>
      </c>
      <c r="C1444" s="34" t="s">
        <v>149</v>
      </c>
      <c r="D1444" s="40">
        <v>91</v>
      </c>
      <c r="E1444" s="34" t="s">
        <v>676</v>
      </c>
    </row>
    <row r="1445" spans="1:5" ht="15.75" hidden="1" thickBot="1" x14ac:dyDescent="0.3">
      <c r="A1445" s="34" t="s">
        <v>3678</v>
      </c>
      <c r="B1445" s="40">
        <v>245</v>
      </c>
      <c r="C1445" s="34" t="s">
        <v>149</v>
      </c>
      <c r="D1445" s="40">
        <v>95</v>
      </c>
      <c r="E1445" s="34" t="s">
        <v>680</v>
      </c>
    </row>
    <row r="1446" spans="1:5" ht="15.75" hidden="1" thickBot="1" x14ac:dyDescent="0.3">
      <c r="A1446" s="34" t="s">
        <v>3678</v>
      </c>
      <c r="B1446" s="40">
        <v>245</v>
      </c>
      <c r="C1446" s="34" t="s">
        <v>149</v>
      </c>
      <c r="D1446" s="40">
        <v>92</v>
      </c>
      <c r="E1446" s="34" t="s">
        <v>677</v>
      </c>
    </row>
    <row r="1447" spans="1:5" ht="15.75" hidden="1" thickBot="1" x14ac:dyDescent="0.3">
      <c r="A1447" s="34" t="s">
        <v>3678</v>
      </c>
      <c r="B1447" s="40">
        <v>245</v>
      </c>
      <c r="C1447" s="34" t="s">
        <v>149</v>
      </c>
      <c r="D1447" s="40">
        <v>93</v>
      </c>
      <c r="E1447" s="34" t="s">
        <v>678</v>
      </c>
    </row>
    <row r="1448" spans="1:5" ht="15.75" hidden="1" thickBot="1" x14ac:dyDescent="0.3">
      <c r="A1448" s="34" t="s">
        <v>3678</v>
      </c>
      <c r="B1448" s="40">
        <v>245</v>
      </c>
      <c r="C1448" s="34" t="s">
        <v>149</v>
      </c>
      <c r="D1448" s="40">
        <v>94</v>
      </c>
      <c r="E1448" s="34" t="s">
        <v>679</v>
      </c>
    </row>
    <row r="1449" spans="1:5" ht="15.75" hidden="1" thickBot="1" x14ac:dyDescent="0.3">
      <c r="A1449" s="34" t="s">
        <v>3678</v>
      </c>
      <c r="B1449" s="40">
        <v>245</v>
      </c>
      <c r="C1449" s="34" t="s">
        <v>149</v>
      </c>
      <c r="D1449" s="40">
        <v>103</v>
      </c>
      <c r="E1449" s="34" t="s">
        <v>681</v>
      </c>
    </row>
    <row r="1450" spans="1:5" ht="15.75" hidden="1" thickBot="1" x14ac:dyDescent="0.3">
      <c r="A1450" s="34" t="s">
        <v>3678</v>
      </c>
      <c r="B1450" s="40">
        <v>245</v>
      </c>
      <c r="C1450" s="34" t="s">
        <v>149</v>
      </c>
      <c r="D1450" s="40">
        <v>105</v>
      </c>
      <c r="E1450" s="34" t="s">
        <v>682</v>
      </c>
    </row>
    <row r="1451" spans="1:5" ht="15.75" hidden="1" thickBot="1" x14ac:dyDescent="0.3">
      <c r="A1451" s="34" t="s">
        <v>3678</v>
      </c>
      <c r="B1451" s="40">
        <v>245</v>
      </c>
      <c r="C1451" s="34" t="s">
        <v>149</v>
      </c>
      <c r="D1451" s="40">
        <v>265</v>
      </c>
      <c r="E1451" s="34" t="s">
        <v>683</v>
      </c>
    </row>
    <row r="1452" spans="1:5" ht="15.75" hidden="1" thickBot="1" x14ac:dyDescent="0.3">
      <c r="A1452" s="34" t="s">
        <v>3678</v>
      </c>
      <c r="B1452" s="40">
        <v>245</v>
      </c>
      <c r="C1452" s="34" t="s">
        <v>149</v>
      </c>
      <c r="D1452" s="40">
        <v>398</v>
      </c>
      <c r="E1452" s="34" t="s">
        <v>685</v>
      </c>
    </row>
    <row r="1453" spans="1:5" ht="15.75" hidden="1" thickBot="1" x14ac:dyDescent="0.3">
      <c r="A1453" s="34" t="s">
        <v>3678</v>
      </c>
      <c r="B1453" s="40">
        <v>245</v>
      </c>
      <c r="C1453" s="34" t="s">
        <v>149</v>
      </c>
      <c r="D1453" s="40">
        <v>397</v>
      </c>
      <c r="E1453" s="34" t="s">
        <v>684</v>
      </c>
    </row>
    <row r="1454" spans="1:5" ht="15.75" hidden="1" thickBot="1" x14ac:dyDescent="0.3">
      <c r="A1454" s="34" t="s">
        <v>3678</v>
      </c>
      <c r="B1454" s="40">
        <v>245</v>
      </c>
      <c r="C1454" s="34" t="s">
        <v>149</v>
      </c>
      <c r="D1454" s="40">
        <v>500</v>
      </c>
      <c r="E1454" s="34" t="s">
        <v>686</v>
      </c>
    </row>
    <row r="1455" spans="1:5" ht="15.75" hidden="1" thickBot="1" x14ac:dyDescent="0.3">
      <c r="A1455" s="34" t="s">
        <v>3678</v>
      </c>
      <c r="B1455" s="40">
        <v>245</v>
      </c>
      <c r="C1455" s="34" t="s">
        <v>149</v>
      </c>
      <c r="D1455" s="40">
        <v>502</v>
      </c>
      <c r="E1455" s="34" t="s">
        <v>688</v>
      </c>
    </row>
    <row r="1456" spans="1:5" ht="15.75" hidden="1" thickBot="1" x14ac:dyDescent="0.3">
      <c r="A1456" s="34" t="s">
        <v>3678</v>
      </c>
      <c r="B1456" s="40">
        <v>245</v>
      </c>
      <c r="C1456" s="34" t="s">
        <v>149</v>
      </c>
      <c r="D1456" s="40">
        <v>501</v>
      </c>
      <c r="E1456" s="34" t="s">
        <v>687</v>
      </c>
    </row>
    <row r="1457" spans="1:5" ht="15.75" hidden="1" thickBot="1" x14ac:dyDescent="0.3">
      <c r="A1457" s="34" t="s">
        <v>3678</v>
      </c>
      <c r="B1457" s="40">
        <v>245</v>
      </c>
      <c r="C1457" s="34" t="s">
        <v>149</v>
      </c>
      <c r="D1457" s="40">
        <v>632</v>
      </c>
      <c r="E1457" s="34" t="s">
        <v>689</v>
      </c>
    </row>
    <row r="1458" spans="1:5" ht="15.75" hidden="1" thickBot="1" x14ac:dyDescent="0.3">
      <c r="A1458" s="34" t="s">
        <v>3678</v>
      </c>
      <c r="B1458" s="40">
        <v>245</v>
      </c>
      <c r="C1458" s="34" t="s">
        <v>149</v>
      </c>
      <c r="D1458" s="40">
        <v>693</v>
      </c>
      <c r="E1458" s="34" t="s">
        <v>692</v>
      </c>
    </row>
    <row r="1459" spans="1:5" ht="15.75" hidden="1" thickBot="1" x14ac:dyDescent="0.3">
      <c r="A1459" s="34" t="s">
        <v>3678</v>
      </c>
      <c r="B1459" s="40">
        <v>245</v>
      </c>
      <c r="C1459" s="34" t="s">
        <v>149</v>
      </c>
      <c r="D1459" s="40">
        <v>692</v>
      </c>
      <c r="E1459" s="34" t="s">
        <v>691</v>
      </c>
    </row>
    <row r="1460" spans="1:5" ht="15.75" hidden="1" thickBot="1" x14ac:dyDescent="0.3">
      <c r="A1460" s="34" t="s">
        <v>3678</v>
      </c>
      <c r="B1460" s="40">
        <v>245</v>
      </c>
      <c r="C1460" s="34" t="s">
        <v>149</v>
      </c>
      <c r="D1460" s="40">
        <v>691</v>
      </c>
      <c r="E1460" s="34" t="s">
        <v>690</v>
      </c>
    </row>
    <row r="1461" spans="1:5" ht="15.75" hidden="1" thickBot="1" x14ac:dyDescent="0.3">
      <c r="A1461" s="34" t="s">
        <v>3678</v>
      </c>
      <c r="B1461" s="40">
        <v>245</v>
      </c>
      <c r="C1461" s="34" t="s">
        <v>149</v>
      </c>
      <c r="D1461" s="40">
        <v>824</v>
      </c>
      <c r="E1461" s="34" t="s">
        <v>694</v>
      </c>
    </row>
    <row r="1462" spans="1:5" ht="15.75" hidden="1" thickBot="1" x14ac:dyDescent="0.3">
      <c r="A1462" s="34" t="s">
        <v>3678</v>
      </c>
      <c r="B1462" s="40">
        <v>245</v>
      </c>
      <c r="C1462" s="34" t="s">
        <v>149</v>
      </c>
      <c r="D1462" s="40">
        <v>823</v>
      </c>
      <c r="E1462" s="34" t="s">
        <v>693</v>
      </c>
    </row>
    <row r="1463" spans="1:5" ht="15.75" hidden="1" thickBot="1" x14ac:dyDescent="0.3">
      <c r="A1463" s="34" t="s">
        <v>3678</v>
      </c>
      <c r="B1463" s="40">
        <v>245</v>
      </c>
      <c r="C1463" s="34" t="s">
        <v>149</v>
      </c>
      <c r="D1463" s="40">
        <v>867</v>
      </c>
      <c r="E1463" s="34" t="s">
        <v>695</v>
      </c>
    </row>
    <row r="1464" spans="1:5" ht="15.75" hidden="1" thickBot="1" x14ac:dyDescent="0.3">
      <c r="A1464" s="34" t="s">
        <v>3678</v>
      </c>
      <c r="B1464" s="40">
        <v>495</v>
      </c>
      <c r="C1464" s="34" t="s">
        <v>150</v>
      </c>
      <c r="D1464" s="40">
        <v>177</v>
      </c>
      <c r="E1464" s="34" t="s">
        <v>1135</v>
      </c>
    </row>
    <row r="1465" spans="1:5" ht="15.75" hidden="1" thickBot="1" x14ac:dyDescent="0.3">
      <c r="A1465" s="34" t="s">
        <v>3678</v>
      </c>
      <c r="B1465" s="40">
        <v>495</v>
      </c>
      <c r="C1465" s="34" t="s">
        <v>150</v>
      </c>
      <c r="D1465" s="40">
        <v>900</v>
      </c>
      <c r="E1465" s="34" t="s">
        <v>1138</v>
      </c>
    </row>
    <row r="1466" spans="1:5" ht="15.75" hidden="1" thickBot="1" x14ac:dyDescent="0.3">
      <c r="A1466" s="34" t="s">
        <v>3678</v>
      </c>
      <c r="B1466" s="40">
        <v>495</v>
      </c>
      <c r="C1466" s="34" t="s">
        <v>150</v>
      </c>
      <c r="D1466" s="40">
        <v>867</v>
      </c>
      <c r="E1466" s="34" t="s">
        <v>1136</v>
      </c>
    </row>
    <row r="1467" spans="1:5" ht="15.75" hidden="1" thickBot="1" x14ac:dyDescent="0.3">
      <c r="A1467" s="34" t="s">
        <v>3678</v>
      </c>
      <c r="B1467" s="40">
        <v>495</v>
      </c>
      <c r="C1467" s="34" t="s">
        <v>150</v>
      </c>
      <c r="D1467" s="40">
        <v>868</v>
      </c>
      <c r="E1467" s="34" t="s">
        <v>1137</v>
      </c>
    </row>
    <row r="1468" spans="1:5" ht="15.75" hidden="1" thickBot="1" x14ac:dyDescent="0.3">
      <c r="A1468" s="34" t="s">
        <v>3679</v>
      </c>
      <c r="B1468" s="40">
        <v>736</v>
      </c>
      <c r="C1468" s="34" t="s">
        <v>3775</v>
      </c>
      <c r="D1468" s="40">
        <v>460</v>
      </c>
      <c r="E1468" s="34" t="s">
        <v>1288</v>
      </c>
    </row>
    <row r="1469" spans="1:5" ht="15.75" hidden="1" thickBot="1" x14ac:dyDescent="0.3">
      <c r="A1469" s="34" t="s">
        <v>3679</v>
      </c>
      <c r="B1469" s="40">
        <v>736</v>
      </c>
      <c r="C1469" s="34" t="s">
        <v>3775</v>
      </c>
      <c r="D1469" s="40">
        <v>640</v>
      </c>
      <c r="E1469" s="34" t="s">
        <v>1289</v>
      </c>
    </row>
    <row r="1470" spans="1:5" ht="15.75" hidden="1" thickBot="1" x14ac:dyDescent="0.3">
      <c r="A1470" s="34" t="s">
        <v>3679</v>
      </c>
      <c r="B1470" s="40">
        <v>736</v>
      </c>
      <c r="C1470" s="34" t="s">
        <v>3775</v>
      </c>
      <c r="D1470" s="40">
        <v>641</v>
      </c>
      <c r="E1470" s="34" t="s">
        <v>1290</v>
      </c>
    </row>
    <row r="1471" spans="1:5" ht="15.75" hidden="1" thickBot="1" x14ac:dyDescent="0.3">
      <c r="A1471" s="34" t="s">
        <v>3679</v>
      </c>
      <c r="B1471" s="40">
        <v>736</v>
      </c>
      <c r="C1471" s="34" t="s">
        <v>3775</v>
      </c>
      <c r="D1471" s="40">
        <v>643</v>
      </c>
      <c r="E1471" s="34" t="s">
        <v>1292</v>
      </c>
    </row>
    <row r="1472" spans="1:5" ht="15.75" hidden="1" thickBot="1" x14ac:dyDescent="0.3">
      <c r="A1472" s="34" t="s">
        <v>3679</v>
      </c>
      <c r="B1472" s="40">
        <v>736</v>
      </c>
      <c r="C1472" s="34" t="s">
        <v>3775</v>
      </c>
      <c r="D1472" s="40">
        <v>642</v>
      </c>
      <c r="E1472" s="34" t="s">
        <v>1291</v>
      </c>
    </row>
    <row r="1473" spans="1:5" ht="15.75" hidden="1" thickBot="1" x14ac:dyDescent="0.3">
      <c r="A1473" s="34" t="s">
        <v>3679</v>
      </c>
      <c r="B1473" s="40">
        <v>965</v>
      </c>
      <c r="C1473" s="34" t="s">
        <v>20</v>
      </c>
      <c r="D1473" s="40">
        <v>1</v>
      </c>
      <c r="E1473" s="34" t="s">
        <v>1832</v>
      </c>
    </row>
    <row r="1474" spans="1:5" ht="15.75" hidden="1" thickBot="1" x14ac:dyDescent="0.3">
      <c r="A1474" s="34" t="s">
        <v>3679</v>
      </c>
      <c r="B1474" s="40">
        <v>965</v>
      </c>
      <c r="C1474" s="34" t="s">
        <v>20</v>
      </c>
      <c r="D1474" s="40">
        <v>89</v>
      </c>
      <c r="E1474" s="34" t="s">
        <v>1833</v>
      </c>
    </row>
    <row r="1475" spans="1:5" ht="15.75" hidden="1" thickBot="1" x14ac:dyDescent="0.3">
      <c r="A1475" s="34" t="s">
        <v>3679</v>
      </c>
      <c r="B1475" s="40">
        <v>788</v>
      </c>
      <c r="C1475" s="34" t="s">
        <v>21</v>
      </c>
      <c r="D1475" s="40">
        <v>700</v>
      </c>
      <c r="E1475" s="34" t="s">
        <v>1360</v>
      </c>
    </row>
    <row r="1476" spans="1:5" ht="15.75" hidden="1" thickBot="1" x14ac:dyDescent="0.3">
      <c r="A1476" s="34" t="s">
        <v>3679</v>
      </c>
      <c r="B1476" s="40">
        <v>788</v>
      </c>
      <c r="C1476" s="34" t="s">
        <v>21</v>
      </c>
      <c r="D1476" s="40">
        <v>133</v>
      </c>
      <c r="E1476" s="34" t="s">
        <v>1356</v>
      </c>
    </row>
    <row r="1477" spans="1:5" ht="15.75" hidden="1" thickBot="1" x14ac:dyDescent="0.3">
      <c r="A1477" s="34" t="s">
        <v>3679</v>
      </c>
      <c r="B1477" s="40">
        <v>788</v>
      </c>
      <c r="C1477" s="34" t="s">
        <v>21</v>
      </c>
      <c r="D1477" s="40">
        <v>456</v>
      </c>
      <c r="E1477" s="34" t="s">
        <v>1357</v>
      </c>
    </row>
    <row r="1478" spans="1:5" ht="15.75" hidden="1" thickBot="1" x14ac:dyDescent="0.3">
      <c r="A1478" s="34" t="s">
        <v>3679</v>
      </c>
      <c r="B1478" s="40">
        <v>788</v>
      </c>
      <c r="C1478" s="34" t="s">
        <v>21</v>
      </c>
      <c r="D1478" s="40">
        <v>500</v>
      </c>
      <c r="E1478" s="34" t="s">
        <v>1358</v>
      </c>
    </row>
    <row r="1479" spans="1:5" ht="15.75" hidden="1" thickBot="1" x14ac:dyDescent="0.3">
      <c r="A1479" s="34" t="s">
        <v>3679</v>
      </c>
      <c r="B1479" s="40">
        <v>788</v>
      </c>
      <c r="C1479" s="34" t="s">
        <v>21</v>
      </c>
      <c r="D1479" s="40">
        <v>676</v>
      </c>
      <c r="E1479" s="34" t="s">
        <v>1359</v>
      </c>
    </row>
    <row r="1480" spans="1:5" ht="15.75" hidden="1" thickBot="1" x14ac:dyDescent="0.3">
      <c r="A1480" s="34" t="s">
        <v>3679</v>
      </c>
      <c r="B1480" s="40">
        <v>775</v>
      </c>
      <c r="C1480" s="34" t="s">
        <v>22</v>
      </c>
      <c r="D1480" s="40">
        <v>95</v>
      </c>
      <c r="E1480" s="34" t="s">
        <v>1347</v>
      </c>
    </row>
    <row r="1481" spans="1:5" ht="15.75" hidden="1" thickBot="1" x14ac:dyDescent="0.3">
      <c r="A1481" s="34" t="s">
        <v>3679</v>
      </c>
      <c r="B1481" s="40">
        <v>775</v>
      </c>
      <c r="C1481" s="34" t="s">
        <v>22</v>
      </c>
      <c r="D1481" s="40">
        <v>225</v>
      </c>
      <c r="E1481" s="34" t="s">
        <v>1348</v>
      </c>
    </row>
    <row r="1482" spans="1:5" ht="15.75" hidden="1" thickBot="1" x14ac:dyDescent="0.3">
      <c r="A1482" s="34" t="s">
        <v>3679</v>
      </c>
      <c r="B1482" s="40">
        <v>775</v>
      </c>
      <c r="C1482" s="34" t="s">
        <v>22</v>
      </c>
      <c r="D1482" s="40">
        <v>226</v>
      </c>
      <c r="E1482" s="34" t="s">
        <v>1349</v>
      </c>
    </row>
    <row r="1483" spans="1:5" ht="15.75" hidden="1" thickBot="1" x14ac:dyDescent="0.3">
      <c r="A1483" s="34" t="s">
        <v>3679</v>
      </c>
      <c r="B1483" s="40">
        <v>775</v>
      </c>
      <c r="C1483" s="34" t="s">
        <v>22</v>
      </c>
      <c r="D1483" s="40">
        <v>460</v>
      </c>
      <c r="E1483" s="34" t="s">
        <v>1350</v>
      </c>
    </row>
    <row r="1484" spans="1:5" ht="15.75" hidden="1" thickBot="1" x14ac:dyDescent="0.3">
      <c r="A1484" s="34" t="s">
        <v>3679</v>
      </c>
      <c r="B1484" s="40">
        <v>775</v>
      </c>
      <c r="C1484" s="34" t="s">
        <v>22</v>
      </c>
      <c r="D1484" s="40">
        <v>641</v>
      </c>
      <c r="E1484" s="34" t="s">
        <v>1292</v>
      </c>
    </row>
    <row r="1485" spans="1:5" ht="15.75" hidden="1" thickBot="1" x14ac:dyDescent="0.3">
      <c r="A1485" s="34" t="s">
        <v>3679</v>
      </c>
      <c r="B1485" s="40">
        <v>775</v>
      </c>
      <c r="C1485" s="34" t="s">
        <v>22</v>
      </c>
      <c r="D1485" s="40">
        <v>640</v>
      </c>
      <c r="E1485" s="34" t="s">
        <v>1291</v>
      </c>
    </row>
    <row r="1486" spans="1:5" ht="15.75" hidden="1" thickBot="1" x14ac:dyDescent="0.3">
      <c r="A1486" s="34" t="s">
        <v>3679</v>
      </c>
      <c r="B1486" s="40">
        <v>775</v>
      </c>
      <c r="C1486" s="34" t="s">
        <v>22</v>
      </c>
      <c r="D1486" s="40">
        <v>632</v>
      </c>
      <c r="E1486" s="34" t="s">
        <v>1351</v>
      </c>
    </row>
    <row r="1487" spans="1:5" ht="15.75" hidden="1" thickBot="1" x14ac:dyDescent="0.3">
      <c r="A1487" s="34" t="s">
        <v>3679</v>
      </c>
      <c r="B1487" s="40">
        <v>773</v>
      </c>
      <c r="C1487" s="34" t="s">
        <v>23</v>
      </c>
      <c r="D1487" s="40">
        <v>90</v>
      </c>
      <c r="E1487" s="34" t="s">
        <v>1338</v>
      </c>
    </row>
    <row r="1488" spans="1:5" ht="15.75" hidden="1" thickBot="1" x14ac:dyDescent="0.3">
      <c r="A1488" s="34" t="s">
        <v>3679</v>
      </c>
      <c r="B1488" s="40">
        <v>773</v>
      </c>
      <c r="C1488" s="34" t="s">
        <v>23</v>
      </c>
      <c r="D1488" s="40">
        <v>89</v>
      </c>
      <c r="E1488" s="34" t="s">
        <v>1337</v>
      </c>
    </row>
    <row r="1489" spans="1:5" ht="15.75" hidden="1" thickBot="1" x14ac:dyDescent="0.3">
      <c r="A1489" s="34" t="s">
        <v>3679</v>
      </c>
      <c r="B1489" s="40">
        <v>773</v>
      </c>
      <c r="C1489" s="34" t="s">
        <v>23</v>
      </c>
      <c r="D1489" s="40">
        <v>91</v>
      </c>
      <c r="E1489" s="34" t="s">
        <v>1339</v>
      </c>
    </row>
    <row r="1490" spans="1:5" ht="15.75" hidden="1" thickBot="1" x14ac:dyDescent="0.3">
      <c r="A1490" s="34" t="s">
        <v>3679</v>
      </c>
      <c r="B1490" s="40">
        <v>773</v>
      </c>
      <c r="C1490" s="34" t="s">
        <v>23</v>
      </c>
      <c r="D1490" s="40">
        <v>92</v>
      </c>
      <c r="E1490" s="34" t="s">
        <v>1340</v>
      </c>
    </row>
    <row r="1491" spans="1:5" ht="15.75" hidden="1" thickBot="1" x14ac:dyDescent="0.3">
      <c r="A1491" s="34" t="s">
        <v>3679</v>
      </c>
      <c r="B1491" s="40">
        <v>773</v>
      </c>
      <c r="C1491" s="34" t="s">
        <v>23</v>
      </c>
      <c r="D1491" s="40">
        <v>456</v>
      </c>
      <c r="E1491" s="34" t="s">
        <v>1341</v>
      </c>
    </row>
    <row r="1492" spans="1:5" ht="15.75" hidden="1" thickBot="1" x14ac:dyDescent="0.3">
      <c r="A1492" s="34" t="s">
        <v>3679</v>
      </c>
      <c r="B1492" s="40">
        <v>773</v>
      </c>
      <c r="C1492" s="34" t="s">
        <v>23</v>
      </c>
      <c r="D1492" s="40">
        <v>635</v>
      </c>
      <c r="E1492" s="34" t="s">
        <v>1344</v>
      </c>
    </row>
    <row r="1493" spans="1:5" ht="15.75" hidden="1" thickBot="1" x14ac:dyDescent="0.3">
      <c r="A1493" s="34" t="s">
        <v>3679</v>
      </c>
      <c r="B1493" s="40">
        <v>773</v>
      </c>
      <c r="C1493" s="34" t="s">
        <v>23</v>
      </c>
      <c r="D1493" s="40">
        <v>632</v>
      </c>
      <c r="E1493" s="34" t="s">
        <v>1342</v>
      </c>
    </row>
    <row r="1494" spans="1:5" ht="15.75" hidden="1" thickBot="1" x14ac:dyDescent="0.3">
      <c r="A1494" s="34" t="s">
        <v>3679</v>
      </c>
      <c r="B1494" s="40">
        <v>773</v>
      </c>
      <c r="C1494" s="34" t="s">
        <v>23</v>
      </c>
      <c r="D1494" s="40">
        <v>633</v>
      </c>
      <c r="E1494" s="34" t="s">
        <v>1343</v>
      </c>
    </row>
    <row r="1495" spans="1:5" ht="15.75" hidden="1" thickBot="1" x14ac:dyDescent="0.3">
      <c r="A1495" s="34" t="s">
        <v>3679</v>
      </c>
      <c r="B1495" s="40">
        <v>773</v>
      </c>
      <c r="C1495" s="34" t="s">
        <v>23</v>
      </c>
      <c r="D1495" s="40">
        <v>735</v>
      </c>
      <c r="E1495" s="34" t="s">
        <v>1345</v>
      </c>
    </row>
    <row r="1496" spans="1:5" ht="15.75" hidden="1" thickBot="1" x14ac:dyDescent="0.3">
      <c r="A1496" s="34" t="s">
        <v>3679</v>
      </c>
      <c r="B1496" s="40">
        <v>773</v>
      </c>
      <c r="C1496" s="34" t="s">
        <v>23</v>
      </c>
      <c r="D1496" s="40">
        <v>779</v>
      </c>
      <c r="E1496" s="34" t="s">
        <v>1346</v>
      </c>
    </row>
    <row r="1497" spans="1:5" ht="15.75" hidden="1" thickBot="1" x14ac:dyDescent="0.3">
      <c r="A1497" s="34" t="s">
        <v>3679</v>
      </c>
      <c r="B1497" s="40">
        <v>784</v>
      </c>
      <c r="C1497" s="34" t="s">
        <v>24</v>
      </c>
      <c r="D1497" s="40">
        <v>221</v>
      </c>
      <c r="E1497" s="34" t="s">
        <v>1354</v>
      </c>
    </row>
    <row r="1498" spans="1:5" ht="15.75" hidden="1" thickBot="1" x14ac:dyDescent="0.3">
      <c r="A1498" s="34" t="s">
        <v>3679</v>
      </c>
      <c r="B1498" s="40">
        <v>784</v>
      </c>
      <c r="C1498" s="34" t="s">
        <v>24</v>
      </c>
      <c r="D1498" s="40">
        <v>309</v>
      </c>
      <c r="E1498" s="34" t="s">
        <v>1355</v>
      </c>
    </row>
    <row r="1499" spans="1:5" ht="15.75" hidden="1" thickBot="1" x14ac:dyDescent="0.3">
      <c r="A1499" s="34" t="s">
        <v>3679</v>
      </c>
      <c r="B1499" s="40">
        <v>784</v>
      </c>
      <c r="C1499" s="34" t="s">
        <v>24</v>
      </c>
      <c r="D1499" s="40">
        <v>632</v>
      </c>
      <c r="E1499" s="34" t="s">
        <v>1351</v>
      </c>
    </row>
    <row r="1500" spans="1:5" ht="15.75" hidden="1" thickBot="1" x14ac:dyDescent="0.3">
      <c r="A1500" s="34" t="s">
        <v>3679</v>
      </c>
      <c r="B1500" s="40">
        <v>796</v>
      </c>
      <c r="C1500" s="34" t="s">
        <v>25</v>
      </c>
      <c r="D1500" s="40">
        <v>45</v>
      </c>
      <c r="E1500" s="34" t="s">
        <v>1386</v>
      </c>
    </row>
    <row r="1501" spans="1:5" ht="15.75" hidden="1" thickBot="1" x14ac:dyDescent="0.3">
      <c r="A1501" s="34" t="s">
        <v>3679</v>
      </c>
      <c r="B1501" s="40">
        <v>796</v>
      </c>
      <c r="C1501" s="34" t="s">
        <v>25</v>
      </c>
      <c r="D1501" s="40">
        <v>89</v>
      </c>
      <c r="E1501" s="34" t="s">
        <v>1387</v>
      </c>
    </row>
    <row r="1502" spans="1:5" ht="15.75" hidden="1" thickBot="1" x14ac:dyDescent="0.3">
      <c r="A1502" s="34" t="s">
        <v>3679</v>
      </c>
      <c r="B1502" s="40">
        <v>796</v>
      </c>
      <c r="C1502" s="34" t="s">
        <v>25</v>
      </c>
      <c r="D1502" s="40">
        <v>133</v>
      </c>
      <c r="E1502" s="34" t="s">
        <v>1388</v>
      </c>
    </row>
    <row r="1503" spans="1:5" ht="15.75" hidden="1" thickBot="1" x14ac:dyDescent="0.3">
      <c r="A1503" s="34" t="s">
        <v>3679</v>
      </c>
      <c r="B1503" s="40">
        <v>796</v>
      </c>
      <c r="C1503" s="34" t="s">
        <v>25</v>
      </c>
      <c r="D1503" s="40">
        <v>632</v>
      </c>
      <c r="E1503" s="34" t="s">
        <v>1389</v>
      </c>
    </row>
    <row r="1504" spans="1:5" ht="15.75" hidden="1" thickBot="1" x14ac:dyDescent="0.3">
      <c r="A1504" s="34" t="s">
        <v>3679</v>
      </c>
      <c r="B1504" s="40">
        <v>792</v>
      </c>
      <c r="C1504" s="34" t="s">
        <v>26</v>
      </c>
      <c r="D1504" s="40">
        <v>1</v>
      </c>
      <c r="E1504" s="34" t="s">
        <v>1361</v>
      </c>
    </row>
    <row r="1505" spans="1:5" ht="15.75" hidden="1" thickBot="1" x14ac:dyDescent="0.3">
      <c r="A1505" s="34" t="s">
        <v>3679</v>
      </c>
      <c r="B1505" s="40">
        <v>792</v>
      </c>
      <c r="C1505" s="34" t="s">
        <v>26</v>
      </c>
      <c r="D1505" s="40">
        <v>4</v>
      </c>
      <c r="E1505" s="34" t="s">
        <v>1364</v>
      </c>
    </row>
    <row r="1506" spans="1:5" ht="15.75" hidden="1" thickBot="1" x14ac:dyDescent="0.3">
      <c r="A1506" s="34" t="s">
        <v>3679</v>
      </c>
      <c r="B1506" s="40">
        <v>792</v>
      </c>
      <c r="C1506" s="34" t="s">
        <v>26</v>
      </c>
      <c r="D1506" s="40">
        <v>3</v>
      </c>
      <c r="E1506" s="34" t="s">
        <v>1363</v>
      </c>
    </row>
    <row r="1507" spans="1:5" ht="15.75" hidden="1" thickBot="1" x14ac:dyDescent="0.3">
      <c r="A1507" s="34" t="s">
        <v>3679</v>
      </c>
      <c r="B1507" s="40">
        <v>792</v>
      </c>
      <c r="C1507" s="34" t="s">
        <v>26</v>
      </c>
      <c r="D1507" s="40">
        <v>2</v>
      </c>
      <c r="E1507" s="34" t="s">
        <v>1362</v>
      </c>
    </row>
    <row r="1508" spans="1:5" ht="15.75" hidden="1" thickBot="1" x14ac:dyDescent="0.3">
      <c r="A1508" s="34" t="s">
        <v>3679</v>
      </c>
      <c r="B1508" s="40">
        <v>792</v>
      </c>
      <c r="C1508" s="34" t="s">
        <v>26</v>
      </c>
      <c r="D1508" s="40">
        <v>5</v>
      </c>
      <c r="E1508" s="34" t="s">
        <v>1365</v>
      </c>
    </row>
    <row r="1509" spans="1:5" ht="15.75" hidden="1" thickBot="1" x14ac:dyDescent="0.3">
      <c r="A1509" s="34" t="s">
        <v>3679</v>
      </c>
      <c r="B1509" s="40">
        <v>792</v>
      </c>
      <c r="C1509" s="34" t="s">
        <v>26</v>
      </c>
      <c r="D1509" s="40">
        <v>6</v>
      </c>
      <c r="E1509" s="34" t="s">
        <v>1366</v>
      </c>
    </row>
    <row r="1510" spans="1:5" ht="15.75" hidden="1" thickBot="1" x14ac:dyDescent="0.3">
      <c r="A1510" s="34" t="s">
        <v>3679</v>
      </c>
      <c r="B1510" s="40">
        <v>792</v>
      </c>
      <c r="C1510" s="34" t="s">
        <v>26</v>
      </c>
      <c r="D1510" s="40">
        <v>89</v>
      </c>
      <c r="E1510" s="34" t="s">
        <v>1367</v>
      </c>
    </row>
    <row r="1511" spans="1:5" ht="15.75" hidden="1" thickBot="1" x14ac:dyDescent="0.3">
      <c r="A1511" s="34" t="s">
        <v>3679</v>
      </c>
      <c r="B1511" s="40">
        <v>792</v>
      </c>
      <c r="C1511" s="34" t="s">
        <v>26</v>
      </c>
      <c r="D1511" s="40">
        <v>94</v>
      </c>
      <c r="E1511" s="34" t="s">
        <v>1372</v>
      </c>
    </row>
    <row r="1512" spans="1:5" ht="15.75" hidden="1" thickBot="1" x14ac:dyDescent="0.3">
      <c r="A1512" s="34" t="s">
        <v>3679</v>
      </c>
      <c r="B1512" s="40">
        <v>792</v>
      </c>
      <c r="C1512" s="34" t="s">
        <v>26</v>
      </c>
      <c r="D1512" s="40">
        <v>90</v>
      </c>
      <c r="E1512" s="34" t="s">
        <v>1368</v>
      </c>
    </row>
    <row r="1513" spans="1:5" ht="15.75" hidden="1" thickBot="1" x14ac:dyDescent="0.3">
      <c r="A1513" s="34" t="s">
        <v>3679</v>
      </c>
      <c r="B1513" s="40">
        <v>792</v>
      </c>
      <c r="C1513" s="34" t="s">
        <v>26</v>
      </c>
      <c r="D1513" s="40">
        <v>91</v>
      </c>
      <c r="E1513" s="34" t="s">
        <v>1369</v>
      </c>
    </row>
    <row r="1514" spans="1:5" ht="15.75" hidden="1" thickBot="1" x14ac:dyDescent="0.3">
      <c r="A1514" s="34" t="s">
        <v>3679</v>
      </c>
      <c r="B1514" s="40">
        <v>792</v>
      </c>
      <c r="C1514" s="34" t="s">
        <v>26</v>
      </c>
      <c r="D1514" s="40">
        <v>92</v>
      </c>
      <c r="E1514" s="34" t="s">
        <v>1370</v>
      </c>
    </row>
    <row r="1515" spans="1:5" ht="15.75" hidden="1" thickBot="1" x14ac:dyDescent="0.3">
      <c r="A1515" s="34" t="s">
        <v>3679</v>
      </c>
      <c r="B1515" s="40">
        <v>792</v>
      </c>
      <c r="C1515" s="34" t="s">
        <v>26</v>
      </c>
      <c r="D1515" s="40">
        <v>93</v>
      </c>
      <c r="E1515" s="34" t="s">
        <v>1371</v>
      </c>
    </row>
    <row r="1516" spans="1:5" ht="15.75" hidden="1" thickBot="1" x14ac:dyDescent="0.3">
      <c r="A1516" s="34" t="s">
        <v>3679</v>
      </c>
      <c r="B1516" s="40">
        <v>792</v>
      </c>
      <c r="C1516" s="34" t="s">
        <v>26</v>
      </c>
      <c r="D1516" s="40">
        <v>133</v>
      </c>
      <c r="E1516" s="34" t="s">
        <v>1373</v>
      </c>
    </row>
    <row r="1517" spans="1:5" ht="15.75" hidden="1" thickBot="1" x14ac:dyDescent="0.3">
      <c r="A1517" s="34" t="s">
        <v>3679</v>
      </c>
      <c r="B1517" s="40">
        <v>792</v>
      </c>
      <c r="C1517" s="34" t="s">
        <v>26</v>
      </c>
      <c r="D1517" s="40">
        <v>221</v>
      </c>
      <c r="E1517" s="34" t="s">
        <v>1374</v>
      </c>
    </row>
    <row r="1518" spans="1:5" ht="15.75" hidden="1" thickBot="1" x14ac:dyDescent="0.3">
      <c r="A1518" s="34" t="s">
        <v>3679</v>
      </c>
      <c r="B1518" s="40">
        <v>792</v>
      </c>
      <c r="C1518" s="34" t="s">
        <v>26</v>
      </c>
      <c r="D1518" s="40">
        <v>222</v>
      </c>
      <c r="E1518" s="34" t="s">
        <v>1375</v>
      </c>
    </row>
    <row r="1519" spans="1:5" ht="15.75" hidden="1" thickBot="1" x14ac:dyDescent="0.3">
      <c r="A1519" s="34" t="s">
        <v>3679</v>
      </c>
      <c r="B1519" s="40">
        <v>792</v>
      </c>
      <c r="C1519" s="34" t="s">
        <v>26</v>
      </c>
      <c r="D1519" s="40">
        <v>223</v>
      </c>
      <c r="E1519" s="34" t="s">
        <v>1376</v>
      </c>
    </row>
    <row r="1520" spans="1:5" ht="15.75" hidden="1" thickBot="1" x14ac:dyDescent="0.3">
      <c r="A1520" s="34" t="s">
        <v>3679</v>
      </c>
      <c r="B1520" s="40">
        <v>792</v>
      </c>
      <c r="C1520" s="34" t="s">
        <v>26</v>
      </c>
      <c r="D1520" s="40">
        <v>265</v>
      </c>
      <c r="E1520" s="34" t="s">
        <v>1377</v>
      </c>
    </row>
    <row r="1521" spans="1:5" ht="15.75" hidden="1" thickBot="1" x14ac:dyDescent="0.3">
      <c r="A1521" s="34" t="s">
        <v>3679</v>
      </c>
      <c r="B1521" s="40">
        <v>792</v>
      </c>
      <c r="C1521" s="34" t="s">
        <v>26</v>
      </c>
      <c r="D1521" s="40">
        <v>500</v>
      </c>
      <c r="E1521" s="34" t="s">
        <v>1378</v>
      </c>
    </row>
    <row r="1522" spans="1:5" ht="15.75" hidden="1" thickBot="1" x14ac:dyDescent="0.3">
      <c r="A1522" s="34" t="s">
        <v>3679</v>
      </c>
      <c r="B1522" s="40">
        <v>792</v>
      </c>
      <c r="C1522" s="34" t="s">
        <v>26</v>
      </c>
      <c r="D1522" s="40">
        <v>501</v>
      </c>
      <c r="E1522" s="34" t="s">
        <v>1379</v>
      </c>
    </row>
    <row r="1523" spans="1:5" ht="15.75" hidden="1" thickBot="1" x14ac:dyDescent="0.3">
      <c r="A1523" s="34" t="s">
        <v>3679</v>
      </c>
      <c r="B1523" s="40">
        <v>792</v>
      </c>
      <c r="C1523" s="34" t="s">
        <v>26</v>
      </c>
      <c r="D1523" s="40">
        <v>588</v>
      </c>
      <c r="E1523" s="34" t="s">
        <v>1380</v>
      </c>
    </row>
    <row r="1524" spans="1:5" ht="15.75" hidden="1" thickBot="1" x14ac:dyDescent="0.3">
      <c r="A1524" s="34" t="s">
        <v>3679</v>
      </c>
      <c r="B1524" s="40">
        <v>792</v>
      </c>
      <c r="C1524" s="34" t="s">
        <v>26</v>
      </c>
      <c r="D1524" s="40">
        <v>632</v>
      </c>
      <c r="E1524" s="34" t="s">
        <v>1381</v>
      </c>
    </row>
    <row r="1525" spans="1:5" ht="15.75" hidden="1" thickBot="1" x14ac:dyDescent="0.3">
      <c r="A1525" s="34" t="s">
        <v>3679</v>
      </c>
      <c r="B1525" s="40">
        <v>792</v>
      </c>
      <c r="C1525" s="34" t="s">
        <v>26</v>
      </c>
      <c r="D1525" s="40">
        <v>633</v>
      </c>
      <c r="E1525" s="34" t="s">
        <v>1351</v>
      </c>
    </row>
    <row r="1526" spans="1:5" ht="15.75" hidden="1" thickBot="1" x14ac:dyDescent="0.3">
      <c r="A1526" s="34" t="s">
        <v>3679</v>
      </c>
      <c r="B1526" s="40">
        <v>792</v>
      </c>
      <c r="C1526" s="34" t="s">
        <v>26</v>
      </c>
      <c r="D1526" s="40">
        <v>735</v>
      </c>
      <c r="E1526" s="34" t="s">
        <v>1382</v>
      </c>
    </row>
    <row r="1527" spans="1:5" ht="15.75" hidden="1" thickBot="1" x14ac:dyDescent="0.3">
      <c r="A1527" s="34" t="s">
        <v>3679</v>
      </c>
      <c r="B1527" s="40">
        <v>792</v>
      </c>
      <c r="C1527" s="34" t="s">
        <v>26</v>
      </c>
      <c r="D1527" s="40">
        <v>739</v>
      </c>
      <c r="E1527" s="34" t="s">
        <v>1384</v>
      </c>
    </row>
    <row r="1528" spans="1:5" ht="15.75" hidden="1" thickBot="1" x14ac:dyDescent="0.3">
      <c r="A1528" s="34" t="s">
        <v>3679</v>
      </c>
      <c r="B1528" s="40">
        <v>792</v>
      </c>
      <c r="C1528" s="34" t="s">
        <v>26</v>
      </c>
      <c r="D1528" s="40">
        <v>737</v>
      </c>
      <c r="E1528" s="34" t="s">
        <v>1383</v>
      </c>
    </row>
    <row r="1529" spans="1:5" ht="15.75" hidden="1" thickBot="1" x14ac:dyDescent="0.3">
      <c r="A1529" s="34" t="s">
        <v>3679</v>
      </c>
      <c r="B1529" s="40">
        <v>792</v>
      </c>
      <c r="C1529" s="34" t="s">
        <v>26</v>
      </c>
      <c r="D1529" s="40">
        <v>867</v>
      </c>
      <c r="E1529" s="34" t="s">
        <v>1385</v>
      </c>
    </row>
    <row r="1530" spans="1:5" ht="15.75" hidden="1" thickBot="1" x14ac:dyDescent="0.3">
      <c r="A1530" s="34" t="s">
        <v>3679</v>
      </c>
      <c r="B1530" s="40">
        <v>802</v>
      </c>
      <c r="C1530" s="34" t="s">
        <v>27</v>
      </c>
      <c r="D1530" s="40">
        <v>89</v>
      </c>
      <c r="E1530" s="34" t="s">
        <v>1390</v>
      </c>
    </row>
    <row r="1531" spans="1:5" ht="15.75" hidden="1" thickBot="1" x14ac:dyDescent="0.3">
      <c r="A1531" s="34" t="s">
        <v>3679</v>
      </c>
      <c r="B1531" s="40">
        <v>802</v>
      </c>
      <c r="C1531" s="34" t="s">
        <v>27</v>
      </c>
      <c r="D1531" s="40">
        <v>133</v>
      </c>
      <c r="E1531" s="34" t="s">
        <v>1391</v>
      </c>
    </row>
    <row r="1532" spans="1:5" ht="15.75" hidden="1" thickBot="1" x14ac:dyDescent="0.3">
      <c r="A1532" s="34" t="s">
        <v>3679</v>
      </c>
      <c r="B1532" s="40">
        <v>803</v>
      </c>
      <c r="C1532" s="34" t="s">
        <v>28</v>
      </c>
      <c r="D1532" s="40">
        <v>45</v>
      </c>
      <c r="E1532" s="34" t="s">
        <v>1386</v>
      </c>
    </row>
    <row r="1533" spans="1:5" ht="15.75" hidden="1" thickBot="1" x14ac:dyDescent="0.3">
      <c r="A1533" s="34" t="s">
        <v>3679</v>
      </c>
      <c r="B1533" s="40">
        <v>803</v>
      </c>
      <c r="C1533" s="34" t="s">
        <v>28</v>
      </c>
      <c r="D1533" s="40">
        <v>89</v>
      </c>
      <c r="E1533" s="34" t="s">
        <v>1392</v>
      </c>
    </row>
    <row r="1534" spans="1:5" ht="15.75" hidden="1" thickBot="1" x14ac:dyDescent="0.3">
      <c r="A1534" s="34" t="s">
        <v>3679</v>
      </c>
      <c r="B1534" s="40">
        <v>803</v>
      </c>
      <c r="C1534" s="34" t="s">
        <v>28</v>
      </c>
      <c r="D1534" s="40">
        <v>133</v>
      </c>
      <c r="E1534" s="34" t="s">
        <v>1388</v>
      </c>
    </row>
    <row r="1535" spans="1:5" ht="15.75" hidden="1" thickBot="1" x14ac:dyDescent="0.3">
      <c r="A1535" s="34" t="s">
        <v>3679</v>
      </c>
      <c r="B1535" s="40">
        <v>803</v>
      </c>
      <c r="C1535" s="34" t="s">
        <v>28</v>
      </c>
      <c r="D1535" s="40">
        <v>225</v>
      </c>
      <c r="E1535" s="34" t="s">
        <v>1393</v>
      </c>
    </row>
    <row r="1536" spans="1:5" ht="15.75" hidden="1" thickBot="1" x14ac:dyDescent="0.3">
      <c r="A1536" s="34" t="s">
        <v>3679</v>
      </c>
      <c r="B1536" s="40">
        <v>803</v>
      </c>
      <c r="C1536" s="34" t="s">
        <v>28</v>
      </c>
      <c r="D1536" s="40">
        <v>632</v>
      </c>
      <c r="E1536" s="34" t="s">
        <v>1395</v>
      </c>
    </row>
    <row r="1537" spans="1:5" ht="15.75" hidden="1" thickBot="1" x14ac:dyDescent="0.3">
      <c r="A1537" s="34" t="s">
        <v>3679</v>
      </c>
      <c r="B1537" s="40">
        <v>803</v>
      </c>
      <c r="C1537" s="34" t="s">
        <v>28</v>
      </c>
      <c r="D1537" s="40">
        <v>460</v>
      </c>
      <c r="E1537" s="34" t="s">
        <v>1394</v>
      </c>
    </row>
    <row r="1538" spans="1:5" ht="15.75" hidden="1" thickBot="1" x14ac:dyDescent="0.3">
      <c r="A1538" s="34" t="s">
        <v>3679</v>
      </c>
      <c r="B1538" s="40">
        <v>779</v>
      </c>
      <c r="C1538" s="34" t="s">
        <v>29</v>
      </c>
      <c r="D1538" s="40">
        <v>456</v>
      </c>
      <c r="E1538" s="34" t="s">
        <v>1352</v>
      </c>
    </row>
    <row r="1539" spans="1:5" ht="15.75" hidden="1" thickBot="1" x14ac:dyDescent="0.3">
      <c r="A1539" s="34" t="s">
        <v>3679</v>
      </c>
      <c r="B1539" s="40">
        <v>779</v>
      </c>
      <c r="C1539" s="34" t="s">
        <v>29</v>
      </c>
      <c r="D1539" s="40">
        <v>632</v>
      </c>
      <c r="E1539" s="34" t="s">
        <v>1344</v>
      </c>
    </row>
    <row r="1540" spans="1:5" ht="15.75" hidden="1" thickBot="1" x14ac:dyDescent="0.3">
      <c r="A1540" s="34" t="s">
        <v>3679</v>
      </c>
      <c r="B1540" s="40">
        <v>779</v>
      </c>
      <c r="C1540" s="34" t="s">
        <v>29</v>
      </c>
      <c r="D1540" s="40">
        <v>735</v>
      </c>
      <c r="E1540" s="34" t="s">
        <v>1353</v>
      </c>
    </row>
    <row r="1541" spans="1:5" ht="15.75" hidden="1" thickBot="1" x14ac:dyDescent="0.3">
      <c r="A1541" s="34" t="s">
        <v>3679</v>
      </c>
      <c r="B1541" s="40">
        <v>779</v>
      </c>
      <c r="C1541" s="34" t="s">
        <v>29</v>
      </c>
      <c r="D1541" s="40">
        <v>779</v>
      </c>
      <c r="E1541" s="34" t="s">
        <v>1346</v>
      </c>
    </row>
    <row r="1542" spans="1:5" ht="15.75" hidden="1" thickBot="1" x14ac:dyDescent="0.3">
      <c r="A1542" s="34" t="s">
        <v>3679</v>
      </c>
      <c r="B1542" s="40">
        <v>950</v>
      </c>
      <c r="C1542" s="34" t="s">
        <v>30</v>
      </c>
      <c r="D1542" s="40">
        <v>200</v>
      </c>
      <c r="E1542" s="34" t="s">
        <v>1821</v>
      </c>
    </row>
    <row r="1543" spans="1:5" ht="15.75" hidden="1" thickBot="1" x14ac:dyDescent="0.3">
      <c r="A1543" s="34" t="s">
        <v>3679</v>
      </c>
      <c r="B1543" s="40">
        <v>950</v>
      </c>
      <c r="C1543" s="34" t="s">
        <v>30</v>
      </c>
      <c r="D1543" s="40">
        <v>1</v>
      </c>
      <c r="E1543" s="34" t="s">
        <v>1818</v>
      </c>
    </row>
    <row r="1544" spans="1:5" ht="15.75" hidden="1" thickBot="1" x14ac:dyDescent="0.3">
      <c r="A1544" s="34" t="s">
        <v>3679</v>
      </c>
      <c r="B1544" s="40">
        <v>950</v>
      </c>
      <c r="C1544" s="34" t="s">
        <v>30</v>
      </c>
      <c r="D1544" s="40">
        <v>300</v>
      </c>
      <c r="E1544" s="34" t="s">
        <v>1823</v>
      </c>
    </row>
    <row r="1545" spans="1:5" ht="15.75" hidden="1" thickBot="1" x14ac:dyDescent="0.3">
      <c r="A1545" s="34" t="s">
        <v>3679</v>
      </c>
      <c r="B1545" s="40">
        <v>950</v>
      </c>
      <c r="C1545" s="34" t="s">
        <v>30</v>
      </c>
      <c r="D1545" s="40">
        <v>177</v>
      </c>
      <c r="E1545" s="34" t="s">
        <v>1819</v>
      </c>
    </row>
    <row r="1546" spans="1:5" ht="15.75" hidden="1" thickBot="1" x14ac:dyDescent="0.3">
      <c r="A1546" s="34" t="s">
        <v>3679</v>
      </c>
      <c r="B1546" s="40">
        <v>950</v>
      </c>
      <c r="C1546" s="34" t="s">
        <v>30</v>
      </c>
      <c r="D1546" s="40">
        <v>180</v>
      </c>
      <c r="E1546" s="34" t="s">
        <v>1820</v>
      </c>
    </row>
    <row r="1547" spans="1:5" ht="15.75" hidden="1" thickBot="1" x14ac:dyDescent="0.3">
      <c r="A1547" s="34" t="s">
        <v>3679</v>
      </c>
      <c r="B1547" s="40">
        <v>950</v>
      </c>
      <c r="C1547" s="34" t="s">
        <v>30</v>
      </c>
      <c r="D1547" s="40">
        <v>250</v>
      </c>
      <c r="E1547" s="34" t="s">
        <v>1822</v>
      </c>
    </row>
    <row r="1548" spans="1:5" ht="15.75" hidden="1" thickBot="1" x14ac:dyDescent="0.3">
      <c r="A1548" s="34" t="s">
        <v>3679</v>
      </c>
      <c r="B1548" s="40">
        <v>64</v>
      </c>
      <c r="C1548" s="34" t="s">
        <v>31</v>
      </c>
      <c r="D1548" s="40">
        <v>1</v>
      </c>
      <c r="E1548" s="34" t="s">
        <v>31</v>
      </c>
    </row>
    <row r="1549" spans="1:5" ht="15.75" hidden="1" thickBot="1" x14ac:dyDescent="0.3">
      <c r="A1549" s="34" t="s">
        <v>3679</v>
      </c>
      <c r="B1549" s="40">
        <v>452</v>
      </c>
      <c r="C1549" s="34" t="s">
        <v>32</v>
      </c>
      <c r="D1549" s="40">
        <v>235</v>
      </c>
      <c r="E1549" s="34" t="s">
        <v>1037</v>
      </c>
    </row>
    <row r="1550" spans="1:5" ht="15.75" hidden="1" thickBot="1" x14ac:dyDescent="0.3">
      <c r="A1550" s="34" t="s">
        <v>3679</v>
      </c>
      <c r="B1550" s="40">
        <v>452</v>
      </c>
      <c r="C1550" s="34" t="s">
        <v>32</v>
      </c>
      <c r="D1550" s="40">
        <v>221</v>
      </c>
      <c r="E1550" s="34" t="s">
        <v>1033</v>
      </c>
    </row>
    <row r="1551" spans="1:5" ht="15.75" hidden="1" thickBot="1" x14ac:dyDescent="0.3">
      <c r="A1551" s="34" t="s">
        <v>3679</v>
      </c>
      <c r="B1551" s="40">
        <v>452</v>
      </c>
      <c r="C1551" s="34" t="s">
        <v>32</v>
      </c>
      <c r="D1551" s="40">
        <v>222</v>
      </c>
      <c r="E1551" s="34" t="s">
        <v>1034</v>
      </c>
    </row>
    <row r="1552" spans="1:5" ht="15.75" hidden="1" thickBot="1" x14ac:dyDescent="0.3">
      <c r="A1552" s="34" t="s">
        <v>3679</v>
      </c>
      <c r="B1552" s="40">
        <v>452</v>
      </c>
      <c r="C1552" s="34" t="s">
        <v>32</v>
      </c>
      <c r="D1552" s="40">
        <v>223</v>
      </c>
      <c r="E1552" s="34" t="s">
        <v>1035</v>
      </c>
    </row>
    <row r="1553" spans="1:5" ht="15.75" hidden="1" thickBot="1" x14ac:dyDescent="0.3">
      <c r="A1553" s="34" t="s">
        <v>3679</v>
      </c>
      <c r="B1553" s="40">
        <v>452</v>
      </c>
      <c r="C1553" s="34" t="s">
        <v>32</v>
      </c>
      <c r="D1553" s="40">
        <v>224</v>
      </c>
      <c r="E1553" s="34" t="s">
        <v>1036</v>
      </c>
    </row>
    <row r="1554" spans="1:5" ht="15.75" hidden="1" thickBot="1" x14ac:dyDescent="0.3">
      <c r="A1554" s="34" t="s">
        <v>3679</v>
      </c>
      <c r="B1554" s="40">
        <v>452</v>
      </c>
      <c r="C1554" s="34" t="s">
        <v>32</v>
      </c>
      <c r="D1554" s="40">
        <v>133</v>
      </c>
      <c r="E1554" s="34" t="s">
        <v>1032</v>
      </c>
    </row>
    <row r="1555" spans="1:5" ht="15.75" hidden="1" thickBot="1" x14ac:dyDescent="0.3">
      <c r="A1555" s="34" t="s">
        <v>3679</v>
      </c>
      <c r="B1555" s="40">
        <v>452</v>
      </c>
      <c r="C1555" s="34" t="s">
        <v>32</v>
      </c>
      <c r="D1555" s="40">
        <v>779</v>
      </c>
      <c r="E1555" s="34" t="s">
        <v>1038</v>
      </c>
    </row>
    <row r="1556" spans="1:5" ht="15.75" hidden="1" thickBot="1" x14ac:dyDescent="0.3">
      <c r="A1556" s="34" t="s">
        <v>3679</v>
      </c>
      <c r="B1556" s="40">
        <v>760</v>
      </c>
      <c r="C1556" s="34" t="s">
        <v>33</v>
      </c>
      <c r="D1556" s="40">
        <v>5</v>
      </c>
      <c r="E1556" s="34" t="s">
        <v>1327</v>
      </c>
    </row>
    <row r="1557" spans="1:5" ht="15.75" hidden="1" thickBot="1" x14ac:dyDescent="0.3">
      <c r="A1557" s="34" t="s">
        <v>3679</v>
      </c>
      <c r="B1557" s="40">
        <v>760</v>
      </c>
      <c r="C1557" s="34" t="s">
        <v>33</v>
      </c>
      <c r="D1557" s="40">
        <v>1</v>
      </c>
      <c r="E1557" s="34" t="s">
        <v>1326</v>
      </c>
    </row>
    <row r="1558" spans="1:5" ht="15.75" hidden="1" thickBot="1" x14ac:dyDescent="0.3">
      <c r="A1558" s="34" t="s">
        <v>3679</v>
      </c>
      <c r="B1558" s="40">
        <v>760</v>
      </c>
      <c r="C1558" s="34" t="s">
        <v>33</v>
      </c>
      <c r="D1558" s="40">
        <v>89</v>
      </c>
      <c r="E1558" s="34" t="s">
        <v>1328</v>
      </c>
    </row>
    <row r="1559" spans="1:5" ht="15.75" hidden="1" thickBot="1" x14ac:dyDescent="0.3">
      <c r="A1559" s="34" t="s">
        <v>3679</v>
      </c>
      <c r="B1559" s="40">
        <v>760</v>
      </c>
      <c r="C1559" s="34" t="s">
        <v>33</v>
      </c>
      <c r="D1559" s="40">
        <v>178</v>
      </c>
      <c r="E1559" s="34" t="s">
        <v>1330</v>
      </c>
    </row>
    <row r="1560" spans="1:5" ht="15.75" hidden="1" thickBot="1" x14ac:dyDescent="0.3">
      <c r="A1560" s="34" t="s">
        <v>3679</v>
      </c>
      <c r="B1560" s="40">
        <v>760</v>
      </c>
      <c r="C1560" s="34" t="s">
        <v>33</v>
      </c>
      <c r="D1560" s="40">
        <v>179</v>
      </c>
      <c r="E1560" s="34" t="s">
        <v>1331</v>
      </c>
    </row>
    <row r="1561" spans="1:5" ht="15.75" hidden="1" thickBot="1" x14ac:dyDescent="0.3">
      <c r="A1561" s="34" t="s">
        <v>3679</v>
      </c>
      <c r="B1561" s="40">
        <v>760</v>
      </c>
      <c r="C1561" s="34" t="s">
        <v>33</v>
      </c>
      <c r="D1561" s="40">
        <v>177</v>
      </c>
      <c r="E1561" s="34" t="s">
        <v>1329</v>
      </c>
    </row>
    <row r="1562" spans="1:5" ht="15.75" hidden="1" thickBot="1" x14ac:dyDescent="0.3">
      <c r="A1562" s="34" t="s">
        <v>3679</v>
      </c>
      <c r="B1562" s="40">
        <v>760</v>
      </c>
      <c r="C1562" s="34" t="s">
        <v>33</v>
      </c>
      <c r="D1562" s="40">
        <v>180</v>
      </c>
      <c r="E1562" s="34" t="s">
        <v>1332</v>
      </c>
    </row>
    <row r="1563" spans="1:5" ht="15.75" hidden="1" thickBot="1" x14ac:dyDescent="0.3">
      <c r="A1563" s="34" t="s">
        <v>3679</v>
      </c>
      <c r="B1563" s="40">
        <v>760</v>
      </c>
      <c r="C1563" s="34" t="s">
        <v>33</v>
      </c>
      <c r="D1563" s="40">
        <v>265</v>
      </c>
      <c r="E1563" s="34" t="s">
        <v>1333</v>
      </c>
    </row>
    <row r="1564" spans="1:5" ht="15.75" hidden="1" thickBot="1" x14ac:dyDescent="0.3">
      <c r="A1564" s="34" t="s">
        <v>3679</v>
      </c>
      <c r="B1564" s="40">
        <v>760</v>
      </c>
      <c r="C1564" s="34" t="s">
        <v>33</v>
      </c>
      <c r="D1564" s="40">
        <v>500</v>
      </c>
      <c r="E1564" s="34" t="s">
        <v>1334</v>
      </c>
    </row>
    <row r="1565" spans="1:5" ht="15.75" hidden="1" thickBot="1" x14ac:dyDescent="0.3">
      <c r="A1565" s="34" t="s">
        <v>3679</v>
      </c>
      <c r="B1565" s="40">
        <v>760</v>
      </c>
      <c r="C1565" s="34" t="s">
        <v>33</v>
      </c>
      <c r="D1565" s="40">
        <v>632</v>
      </c>
      <c r="E1565" s="34" t="s">
        <v>1335</v>
      </c>
    </row>
    <row r="1566" spans="1:5" ht="15.75" hidden="1" thickBot="1" x14ac:dyDescent="0.3">
      <c r="A1566" s="34" t="s">
        <v>3679</v>
      </c>
      <c r="B1566" s="40">
        <v>760</v>
      </c>
      <c r="C1566" s="34" t="s">
        <v>33</v>
      </c>
      <c r="D1566" s="40">
        <v>635</v>
      </c>
      <c r="E1566" s="34" t="s">
        <v>1336</v>
      </c>
    </row>
    <row r="1567" spans="1:5" ht="15.75" hidden="1" thickBot="1" x14ac:dyDescent="0.3">
      <c r="A1567" s="34" t="s">
        <v>3679</v>
      </c>
      <c r="B1567" s="40">
        <v>205</v>
      </c>
      <c r="C1567" s="34" t="s">
        <v>34</v>
      </c>
      <c r="D1567" s="40">
        <v>49</v>
      </c>
      <c r="E1567" s="34" t="s">
        <v>647</v>
      </c>
    </row>
    <row r="1568" spans="1:5" ht="15.75" hidden="1" thickBot="1" x14ac:dyDescent="0.3">
      <c r="A1568" s="34" t="s">
        <v>3679</v>
      </c>
      <c r="B1568" s="40">
        <v>205</v>
      </c>
      <c r="C1568" s="34" t="s">
        <v>34</v>
      </c>
      <c r="D1568" s="40">
        <v>45</v>
      </c>
      <c r="E1568" s="34" t="s">
        <v>643</v>
      </c>
    </row>
    <row r="1569" spans="1:5" ht="15.75" hidden="1" thickBot="1" x14ac:dyDescent="0.3">
      <c r="A1569" s="34" t="s">
        <v>3679</v>
      </c>
      <c r="B1569" s="40">
        <v>205</v>
      </c>
      <c r="C1569" s="34" t="s">
        <v>34</v>
      </c>
      <c r="D1569" s="40">
        <v>50</v>
      </c>
      <c r="E1569" s="34" t="s">
        <v>648</v>
      </c>
    </row>
    <row r="1570" spans="1:5" ht="15.75" hidden="1" thickBot="1" x14ac:dyDescent="0.3">
      <c r="A1570" s="34" t="s">
        <v>3679</v>
      </c>
      <c r="B1570" s="40">
        <v>205</v>
      </c>
      <c r="C1570" s="34" t="s">
        <v>34</v>
      </c>
      <c r="D1570" s="40">
        <v>48</v>
      </c>
      <c r="E1570" s="34" t="s">
        <v>646</v>
      </c>
    </row>
    <row r="1571" spans="1:5" ht="15.75" hidden="1" thickBot="1" x14ac:dyDescent="0.3">
      <c r="A1571" s="34" t="s">
        <v>3679</v>
      </c>
      <c r="B1571" s="40">
        <v>205</v>
      </c>
      <c r="C1571" s="34" t="s">
        <v>34</v>
      </c>
      <c r="D1571" s="40">
        <v>46</v>
      </c>
      <c r="E1571" s="34" t="s">
        <v>644</v>
      </c>
    </row>
    <row r="1572" spans="1:5" ht="15.75" hidden="1" thickBot="1" x14ac:dyDescent="0.3">
      <c r="A1572" s="34" t="s">
        <v>3679</v>
      </c>
      <c r="B1572" s="40">
        <v>205</v>
      </c>
      <c r="C1572" s="34" t="s">
        <v>34</v>
      </c>
      <c r="D1572" s="40">
        <v>47</v>
      </c>
      <c r="E1572" s="34" t="s">
        <v>645</v>
      </c>
    </row>
    <row r="1573" spans="1:5" ht="15.75" hidden="1" thickBot="1" x14ac:dyDescent="0.3">
      <c r="A1573" s="34" t="s">
        <v>3679</v>
      </c>
      <c r="B1573" s="40">
        <v>205</v>
      </c>
      <c r="C1573" s="34" t="s">
        <v>34</v>
      </c>
      <c r="D1573" s="40">
        <v>180</v>
      </c>
      <c r="E1573" s="34" t="s">
        <v>649</v>
      </c>
    </row>
    <row r="1574" spans="1:5" ht="15.75" hidden="1" thickBot="1" x14ac:dyDescent="0.3">
      <c r="A1574" s="34" t="s">
        <v>3679</v>
      </c>
      <c r="B1574" s="40">
        <v>535</v>
      </c>
      <c r="C1574" s="34" t="s">
        <v>35</v>
      </c>
      <c r="D1574" s="40">
        <v>45</v>
      </c>
      <c r="E1574" s="34" t="s">
        <v>1178</v>
      </c>
    </row>
    <row r="1575" spans="1:5" ht="15.75" hidden="1" thickBot="1" x14ac:dyDescent="0.3">
      <c r="A1575" s="34" t="s">
        <v>3679</v>
      </c>
      <c r="B1575" s="40">
        <v>535</v>
      </c>
      <c r="C1575" s="34" t="s">
        <v>35</v>
      </c>
      <c r="D1575" s="40">
        <v>89</v>
      </c>
      <c r="E1575" s="34" t="s">
        <v>1179</v>
      </c>
    </row>
    <row r="1576" spans="1:5" ht="15.75" hidden="1" thickBot="1" x14ac:dyDescent="0.3">
      <c r="A1576" s="34" t="s">
        <v>3679</v>
      </c>
      <c r="B1576" s="40">
        <v>535</v>
      </c>
      <c r="C1576" s="34" t="s">
        <v>35</v>
      </c>
      <c r="D1576" s="40">
        <v>500</v>
      </c>
      <c r="E1576" s="34" t="s">
        <v>1180</v>
      </c>
    </row>
    <row r="1577" spans="1:5" ht="15.75" hidden="1" thickBot="1" x14ac:dyDescent="0.3">
      <c r="A1577" s="34" t="s">
        <v>3679</v>
      </c>
      <c r="B1577" s="40">
        <v>535</v>
      </c>
      <c r="C1577" s="34" t="s">
        <v>35</v>
      </c>
      <c r="D1577" s="40">
        <v>550</v>
      </c>
      <c r="E1577" s="34" t="s">
        <v>1181</v>
      </c>
    </row>
    <row r="1578" spans="1:5" ht="15.75" hidden="1" thickBot="1" x14ac:dyDescent="0.3">
      <c r="A1578" s="34" t="s">
        <v>3679</v>
      </c>
      <c r="B1578" s="40">
        <v>535</v>
      </c>
      <c r="C1578" s="34" t="s">
        <v>35</v>
      </c>
      <c r="D1578" s="40">
        <v>645</v>
      </c>
      <c r="E1578" s="34" t="s">
        <v>1184</v>
      </c>
    </row>
    <row r="1579" spans="1:5" ht="15.75" hidden="1" thickBot="1" x14ac:dyDescent="0.3">
      <c r="A1579" s="34" t="s">
        <v>3679</v>
      </c>
      <c r="B1579" s="40">
        <v>535</v>
      </c>
      <c r="C1579" s="34" t="s">
        <v>35</v>
      </c>
      <c r="D1579" s="40">
        <v>633</v>
      </c>
      <c r="E1579" s="34" t="s">
        <v>1183</v>
      </c>
    </row>
    <row r="1580" spans="1:5" ht="15.75" hidden="1" thickBot="1" x14ac:dyDescent="0.3">
      <c r="A1580" s="34" t="s">
        <v>3679</v>
      </c>
      <c r="B1580" s="40">
        <v>535</v>
      </c>
      <c r="C1580" s="34" t="s">
        <v>35</v>
      </c>
      <c r="D1580" s="40">
        <v>632</v>
      </c>
      <c r="E1580" s="34" t="s">
        <v>1182</v>
      </c>
    </row>
    <row r="1581" spans="1:5" ht="15.75" hidden="1" thickBot="1" x14ac:dyDescent="0.3">
      <c r="A1581" s="34" t="s">
        <v>3679</v>
      </c>
      <c r="B1581" s="40">
        <v>758</v>
      </c>
      <c r="C1581" s="34" t="s">
        <v>36</v>
      </c>
      <c r="D1581" s="40">
        <v>45</v>
      </c>
      <c r="E1581" s="34" t="s">
        <v>1323</v>
      </c>
    </row>
    <row r="1582" spans="1:5" ht="15.75" hidden="1" thickBot="1" x14ac:dyDescent="0.3">
      <c r="A1582" s="34" t="s">
        <v>3679</v>
      </c>
      <c r="B1582" s="40">
        <v>758</v>
      </c>
      <c r="C1582" s="34" t="s">
        <v>36</v>
      </c>
      <c r="D1582" s="40">
        <v>89</v>
      </c>
      <c r="E1582" s="34" t="s">
        <v>1324</v>
      </c>
    </row>
    <row r="1583" spans="1:5" ht="15.75" hidden="1" thickBot="1" x14ac:dyDescent="0.3">
      <c r="A1583" s="34" t="s">
        <v>3679</v>
      </c>
      <c r="B1583" s="40">
        <v>758</v>
      </c>
      <c r="C1583" s="34" t="s">
        <v>36</v>
      </c>
      <c r="D1583" s="40">
        <v>353</v>
      </c>
      <c r="E1583" s="34" t="s">
        <v>1325</v>
      </c>
    </row>
    <row r="1584" spans="1:5" ht="15.75" hidden="1" thickBot="1" x14ac:dyDescent="0.3">
      <c r="A1584" s="34" t="s">
        <v>3679</v>
      </c>
      <c r="B1584" s="40">
        <v>250</v>
      </c>
      <c r="C1584" s="34" t="s">
        <v>37</v>
      </c>
      <c r="D1584" s="40">
        <v>46</v>
      </c>
      <c r="E1584" s="34" t="s">
        <v>697</v>
      </c>
    </row>
    <row r="1585" spans="1:5" ht="15.75" hidden="1" thickBot="1" x14ac:dyDescent="0.3">
      <c r="A1585" s="34" t="s">
        <v>3679</v>
      </c>
      <c r="B1585" s="40">
        <v>250</v>
      </c>
      <c r="C1585" s="34" t="s">
        <v>37</v>
      </c>
      <c r="D1585" s="40">
        <v>45</v>
      </c>
      <c r="E1585" s="34" t="s">
        <v>696</v>
      </c>
    </row>
    <row r="1586" spans="1:5" ht="15.75" hidden="1" thickBot="1" x14ac:dyDescent="0.3">
      <c r="A1586" s="34" t="s">
        <v>3679</v>
      </c>
      <c r="B1586" s="40">
        <v>250</v>
      </c>
      <c r="C1586" s="34" t="s">
        <v>37</v>
      </c>
      <c r="D1586" s="40">
        <v>89</v>
      </c>
      <c r="E1586" s="34" t="s">
        <v>698</v>
      </c>
    </row>
    <row r="1587" spans="1:5" ht="15.75" hidden="1" thickBot="1" x14ac:dyDescent="0.3">
      <c r="A1587" s="34" t="s">
        <v>3679</v>
      </c>
      <c r="B1587" s="40">
        <v>250</v>
      </c>
      <c r="C1587" s="34" t="s">
        <v>37</v>
      </c>
      <c r="D1587" s="40">
        <v>90</v>
      </c>
      <c r="E1587" s="34" t="s">
        <v>699</v>
      </c>
    </row>
    <row r="1588" spans="1:5" ht="15.75" hidden="1" thickBot="1" x14ac:dyDescent="0.3">
      <c r="A1588" s="34" t="s">
        <v>3679</v>
      </c>
      <c r="B1588" s="40">
        <v>250</v>
      </c>
      <c r="C1588" s="34" t="s">
        <v>37</v>
      </c>
      <c r="D1588" s="40">
        <v>265</v>
      </c>
      <c r="E1588" s="34" t="s">
        <v>700</v>
      </c>
    </row>
    <row r="1589" spans="1:5" ht="15.75" hidden="1" thickBot="1" x14ac:dyDescent="0.3">
      <c r="A1589" s="34" t="s">
        <v>3679</v>
      </c>
      <c r="B1589" s="40">
        <v>250</v>
      </c>
      <c r="C1589" s="34" t="s">
        <v>37</v>
      </c>
      <c r="D1589" s="40">
        <v>736</v>
      </c>
      <c r="E1589" s="34" t="s">
        <v>702</v>
      </c>
    </row>
    <row r="1590" spans="1:5" ht="15.75" hidden="1" thickBot="1" x14ac:dyDescent="0.3">
      <c r="A1590" s="34" t="s">
        <v>3679</v>
      </c>
      <c r="B1590" s="40">
        <v>250</v>
      </c>
      <c r="C1590" s="34" t="s">
        <v>37</v>
      </c>
      <c r="D1590" s="40">
        <v>735</v>
      </c>
      <c r="E1590" s="34" t="s">
        <v>701</v>
      </c>
    </row>
    <row r="1591" spans="1:5" ht="15.75" hidden="1" thickBot="1" x14ac:dyDescent="0.3">
      <c r="A1591" s="34" t="s">
        <v>3679</v>
      </c>
      <c r="B1591" s="40">
        <v>250</v>
      </c>
      <c r="C1591" s="34" t="s">
        <v>37</v>
      </c>
      <c r="D1591" s="40">
        <v>779</v>
      </c>
      <c r="E1591" s="34" t="s">
        <v>703</v>
      </c>
    </row>
    <row r="1592" spans="1:5" ht="15.75" hidden="1" thickBot="1" x14ac:dyDescent="0.3">
      <c r="A1592" s="34" t="s">
        <v>3679</v>
      </c>
      <c r="B1592" s="40">
        <v>345</v>
      </c>
      <c r="C1592" s="34" t="s">
        <v>38</v>
      </c>
      <c r="D1592" s="40">
        <v>89</v>
      </c>
      <c r="E1592" s="34" t="s">
        <v>770</v>
      </c>
    </row>
    <row r="1593" spans="1:5" ht="15.75" hidden="1" thickBot="1" x14ac:dyDescent="0.3">
      <c r="A1593" s="34" t="s">
        <v>3679</v>
      </c>
      <c r="B1593" s="40">
        <v>345</v>
      </c>
      <c r="C1593" s="34" t="s">
        <v>38</v>
      </c>
      <c r="D1593" s="40">
        <v>95</v>
      </c>
      <c r="E1593" s="34" t="s">
        <v>771</v>
      </c>
    </row>
    <row r="1594" spans="1:5" ht="15.75" hidden="1" thickBot="1" x14ac:dyDescent="0.3">
      <c r="A1594" s="34" t="s">
        <v>3679</v>
      </c>
      <c r="B1594" s="40">
        <v>345</v>
      </c>
      <c r="C1594" s="34" t="s">
        <v>38</v>
      </c>
      <c r="D1594" s="40">
        <v>691</v>
      </c>
      <c r="E1594" s="34" t="s">
        <v>772</v>
      </c>
    </row>
    <row r="1595" spans="1:5" ht="15.75" hidden="1" thickBot="1" x14ac:dyDescent="0.3">
      <c r="A1595" s="34" t="s">
        <v>3679</v>
      </c>
      <c r="B1595" s="40">
        <v>757</v>
      </c>
      <c r="C1595" s="34" t="s">
        <v>39</v>
      </c>
      <c r="D1595" s="40">
        <v>3</v>
      </c>
      <c r="E1595" s="34" t="s">
        <v>1316</v>
      </c>
    </row>
    <row r="1596" spans="1:5" ht="15.75" hidden="1" thickBot="1" x14ac:dyDescent="0.3">
      <c r="A1596" s="34" t="s">
        <v>3679</v>
      </c>
      <c r="B1596" s="40">
        <v>757</v>
      </c>
      <c r="C1596" s="34" t="s">
        <v>39</v>
      </c>
      <c r="D1596" s="40">
        <v>2</v>
      </c>
      <c r="E1596" s="34" t="s">
        <v>1315</v>
      </c>
    </row>
    <row r="1597" spans="1:5" ht="15.75" hidden="1" thickBot="1" x14ac:dyDescent="0.3">
      <c r="A1597" s="34" t="s">
        <v>3679</v>
      </c>
      <c r="B1597" s="40">
        <v>757</v>
      </c>
      <c r="C1597" s="34" t="s">
        <v>39</v>
      </c>
      <c r="D1597" s="40">
        <v>1</v>
      </c>
      <c r="E1597" s="34" t="s">
        <v>1314</v>
      </c>
    </row>
    <row r="1598" spans="1:5" ht="15.75" hidden="1" thickBot="1" x14ac:dyDescent="0.3">
      <c r="A1598" s="34" t="s">
        <v>3679</v>
      </c>
      <c r="B1598" s="40">
        <v>757</v>
      </c>
      <c r="C1598" s="34" t="s">
        <v>39</v>
      </c>
      <c r="D1598" s="40">
        <v>89</v>
      </c>
      <c r="E1598" s="34" t="s">
        <v>1317</v>
      </c>
    </row>
    <row r="1599" spans="1:5" ht="15.75" hidden="1" thickBot="1" x14ac:dyDescent="0.3">
      <c r="A1599" s="34" t="s">
        <v>3679</v>
      </c>
      <c r="B1599" s="40">
        <v>757</v>
      </c>
      <c r="C1599" s="34" t="s">
        <v>39</v>
      </c>
      <c r="D1599" s="40">
        <v>265</v>
      </c>
      <c r="E1599" s="34" t="s">
        <v>1318</v>
      </c>
    </row>
    <row r="1600" spans="1:5" ht="15.75" hidden="1" thickBot="1" x14ac:dyDescent="0.3">
      <c r="A1600" s="34" t="s">
        <v>3679</v>
      </c>
      <c r="B1600" s="40">
        <v>757</v>
      </c>
      <c r="C1600" s="34" t="s">
        <v>39</v>
      </c>
      <c r="D1600" s="40">
        <v>266</v>
      </c>
      <c r="E1600" s="34" t="s">
        <v>1319</v>
      </c>
    </row>
    <row r="1601" spans="1:5" ht="15.75" hidden="1" thickBot="1" x14ac:dyDescent="0.3">
      <c r="A1601" s="34" t="s">
        <v>3679</v>
      </c>
      <c r="B1601" s="40">
        <v>757</v>
      </c>
      <c r="C1601" s="34" t="s">
        <v>39</v>
      </c>
      <c r="D1601" s="40">
        <v>588</v>
      </c>
      <c r="E1601" s="34" t="s">
        <v>1320</v>
      </c>
    </row>
    <row r="1602" spans="1:5" ht="15.75" hidden="1" thickBot="1" x14ac:dyDescent="0.3">
      <c r="A1602" s="34" t="s">
        <v>3679</v>
      </c>
      <c r="B1602" s="40">
        <v>757</v>
      </c>
      <c r="C1602" s="34" t="s">
        <v>39</v>
      </c>
      <c r="D1602" s="40">
        <v>632</v>
      </c>
      <c r="E1602" s="34" t="s">
        <v>1321</v>
      </c>
    </row>
    <row r="1603" spans="1:5" ht="15.75" hidden="1" thickBot="1" x14ac:dyDescent="0.3">
      <c r="A1603" s="34" t="s">
        <v>3679</v>
      </c>
      <c r="B1603" s="40">
        <v>757</v>
      </c>
      <c r="C1603" s="34" t="s">
        <v>39</v>
      </c>
      <c r="D1603" s="40">
        <v>676</v>
      </c>
      <c r="E1603" s="34" t="s">
        <v>1322</v>
      </c>
    </row>
    <row r="1604" spans="1:5" ht="15.75" hidden="1" thickBot="1" x14ac:dyDescent="0.3">
      <c r="A1604" s="34" t="s">
        <v>3679</v>
      </c>
      <c r="B1604" s="40">
        <v>420</v>
      </c>
      <c r="C1604" s="34" t="s">
        <v>40</v>
      </c>
      <c r="D1604" s="40">
        <v>1</v>
      </c>
      <c r="E1604" s="34" t="s">
        <v>913</v>
      </c>
    </row>
    <row r="1605" spans="1:5" ht="15.75" hidden="1" thickBot="1" x14ac:dyDescent="0.3">
      <c r="A1605" s="34" t="s">
        <v>3679</v>
      </c>
      <c r="B1605" s="40">
        <v>420</v>
      </c>
      <c r="C1605" s="34" t="s">
        <v>40</v>
      </c>
      <c r="D1605" s="40">
        <v>92</v>
      </c>
      <c r="E1605" s="34" t="s">
        <v>917</v>
      </c>
    </row>
    <row r="1606" spans="1:5" ht="15.75" hidden="1" thickBot="1" x14ac:dyDescent="0.3">
      <c r="A1606" s="34" t="s">
        <v>3679</v>
      </c>
      <c r="B1606" s="40">
        <v>420</v>
      </c>
      <c r="C1606" s="34" t="s">
        <v>40</v>
      </c>
      <c r="D1606" s="40">
        <v>89</v>
      </c>
      <c r="E1606" s="34" t="s">
        <v>914</v>
      </c>
    </row>
    <row r="1607" spans="1:5" ht="15.75" hidden="1" thickBot="1" x14ac:dyDescent="0.3">
      <c r="A1607" s="34" t="s">
        <v>3679</v>
      </c>
      <c r="B1607" s="40">
        <v>420</v>
      </c>
      <c r="C1607" s="34" t="s">
        <v>40</v>
      </c>
      <c r="D1607" s="40">
        <v>90</v>
      </c>
      <c r="E1607" s="34" t="s">
        <v>915</v>
      </c>
    </row>
    <row r="1608" spans="1:5" ht="15.75" hidden="1" thickBot="1" x14ac:dyDescent="0.3">
      <c r="A1608" s="34" t="s">
        <v>3679</v>
      </c>
      <c r="B1608" s="40">
        <v>420</v>
      </c>
      <c r="C1608" s="34" t="s">
        <v>40</v>
      </c>
      <c r="D1608" s="40">
        <v>93</v>
      </c>
      <c r="E1608" s="34" t="s">
        <v>918</v>
      </c>
    </row>
    <row r="1609" spans="1:5" ht="15.75" hidden="1" thickBot="1" x14ac:dyDescent="0.3">
      <c r="A1609" s="34" t="s">
        <v>3679</v>
      </c>
      <c r="B1609" s="40">
        <v>420</v>
      </c>
      <c r="C1609" s="34" t="s">
        <v>40</v>
      </c>
      <c r="D1609" s="40">
        <v>91</v>
      </c>
      <c r="E1609" s="34" t="s">
        <v>916</v>
      </c>
    </row>
    <row r="1610" spans="1:5" ht="15.75" hidden="1" thickBot="1" x14ac:dyDescent="0.3">
      <c r="A1610" s="34" t="s">
        <v>3679</v>
      </c>
      <c r="B1610" s="40">
        <v>420</v>
      </c>
      <c r="C1610" s="34" t="s">
        <v>40</v>
      </c>
      <c r="D1610" s="40">
        <v>133</v>
      </c>
      <c r="E1610" s="34" t="s">
        <v>919</v>
      </c>
    </row>
    <row r="1611" spans="1:5" ht="15.75" hidden="1" thickBot="1" x14ac:dyDescent="0.3">
      <c r="A1611" s="34" t="s">
        <v>3679</v>
      </c>
      <c r="B1611" s="40">
        <v>420</v>
      </c>
      <c r="C1611" s="34" t="s">
        <v>40</v>
      </c>
      <c r="D1611" s="40">
        <v>221</v>
      </c>
      <c r="E1611" s="34" t="s">
        <v>920</v>
      </c>
    </row>
    <row r="1612" spans="1:5" ht="15.75" hidden="1" thickBot="1" x14ac:dyDescent="0.3">
      <c r="A1612" s="34" t="s">
        <v>3679</v>
      </c>
      <c r="B1612" s="40">
        <v>420</v>
      </c>
      <c r="C1612" s="34" t="s">
        <v>40</v>
      </c>
      <c r="D1612" s="40">
        <v>501</v>
      </c>
      <c r="E1612" s="34" t="s">
        <v>921</v>
      </c>
    </row>
    <row r="1613" spans="1:5" ht="15.75" hidden="1" thickBot="1" x14ac:dyDescent="0.3">
      <c r="A1613" s="34" t="s">
        <v>3679</v>
      </c>
      <c r="B1613" s="40">
        <v>420</v>
      </c>
      <c r="C1613" s="34" t="s">
        <v>40</v>
      </c>
      <c r="D1613" s="40">
        <v>633</v>
      </c>
      <c r="E1613" s="34" t="s">
        <v>923</v>
      </c>
    </row>
    <row r="1614" spans="1:5" ht="15.75" hidden="1" thickBot="1" x14ac:dyDescent="0.3">
      <c r="A1614" s="34" t="s">
        <v>3679</v>
      </c>
      <c r="B1614" s="40">
        <v>420</v>
      </c>
      <c r="C1614" s="34" t="s">
        <v>40</v>
      </c>
      <c r="D1614" s="40">
        <v>660</v>
      </c>
      <c r="E1614" s="34" t="s">
        <v>925</v>
      </c>
    </row>
    <row r="1615" spans="1:5" ht="15.75" hidden="1" thickBot="1" x14ac:dyDescent="0.3">
      <c r="A1615" s="34" t="s">
        <v>3679</v>
      </c>
      <c r="B1615" s="40">
        <v>420</v>
      </c>
      <c r="C1615" s="34" t="s">
        <v>40</v>
      </c>
      <c r="D1615" s="40">
        <v>632</v>
      </c>
      <c r="E1615" s="34" t="s">
        <v>922</v>
      </c>
    </row>
    <row r="1616" spans="1:5" ht="15.75" hidden="1" thickBot="1" x14ac:dyDescent="0.3">
      <c r="A1616" s="34" t="s">
        <v>3679</v>
      </c>
      <c r="B1616" s="40">
        <v>420</v>
      </c>
      <c r="C1616" s="34" t="s">
        <v>40</v>
      </c>
      <c r="D1616" s="40">
        <v>650</v>
      </c>
      <c r="E1616" s="34" t="s">
        <v>924</v>
      </c>
    </row>
    <row r="1617" spans="1:5" ht="15.75" hidden="1" thickBot="1" x14ac:dyDescent="0.3">
      <c r="A1617" s="34" t="s">
        <v>3679</v>
      </c>
      <c r="B1617" s="40">
        <v>420</v>
      </c>
      <c r="C1617" s="34" t="s">
        <v>40</v>
      </c>
      <c r="D1617" s="40">
        <v>693</v>
      </c>
      <c r="E1617" s="34" t="s">
        <v>927</v>
      </c>
    </row>
    <row r="1618" spans="1:5" ht="15.75" hidden="1" thickBot="1" x14ac:dyDescent="0.3">
      <c r="A1618" s="34" t="s">
        <v>3679</v>
      </c>
      <c r="B1618" s="40">
        <v>420</v>
      </c>
      <c r="C1618" s="34" t="s">
        <v>40</v>
      </c>
      <c r="D1618" s="40">
        <v>691</v>
      </c>
      <c r="E1618" s="34" t="s">
        <v>926</v>
      </c>
    </row>
    <row r="1619" spans="1:5" ht="15.75" hidden="1" thickBot="1" x14ac:dyDescent="0.3">
      <c r="A1619" s="34" t="s">
        <v>3679</v>
      </c>
      <c r="B1619" s="40">
        <v>420</v>
      </c>
      <c r="C1619" s="34" t="s">
        <v>40</v>
      </c>
      <c r="D1619" s="40">
        <v>780</v>
      </c>
      <c r="E1619" s="34" t="s">
        <v>929</v>
      </c>
    </row>
    <row r="1620" spans="1:5" ht="15.75" hidden="1" thickBot="1" x14ac:dyDescent="0.3">
      <c r="A1620" s="34" t="s">
        <v>3679</v>
      </c>
      <c r="B1620" s="40">
        <v>420</v>
      </c>
      <c r="C1620" s="34" t="s">
        <v>40</v>
      </c>
      <c r="D1620" s="40">
        <v>779</v>
      </c>
      <c r="E1620" s="34" t="s">
        <v>928</v>
      </c>
    </row>
    <row r="1621" spans="1:5" ht="15.75" hidden="1" thickBot="1" x14ac:dyDescent="0.3">
      <c r="A1621" s="34" t="s">
        <v>3679</v>
      </c>
      <c r="B1621" s="40">
        <v>420</v>
      </c>
      <c r="C1621" s="34" t="s">
        <v>40</v>
      </c>
      <c r="D1621" s="40">
        <v>867</v>
      </c>
      <c r="E1621" s="34" t="s">
        <v>930</v>
      </c>
    </row>
    <row r="1622" spans="1:5" ht="15.75" hidden="1" thickBot="1" x14ac:dyDescent="0.3">
      <c r="A1622" s="34" t="s">
        <v>3679</v>
      </c>
      <c r="B1622" s="40">
        <v>970</v>
      </c>
      <c r="C1622" s="34" t="s">
        <v>41</v>
      </c>
      <c r="D1622" s="40">
        <v>134</v>
      </c>
      <c r="E1622" s="34" t="s">
        <v>1835</v>
      </c>
    </row>
    <row r="1623" spans="1:5" ht="15.75" hidden="1" thickBot="1" x14ac:dyDescent="0.3">
      <c r="A1623" s="34" t="s">
        <v>3679</v>
      </c>
      <c r="B1623" s="40">
        <v>970</v>
      </c>
      <c r="C1623" s="34" t="s">
        <v>41</v>
      </c>
      <c r="D1623" s="40">
        <v>133</v>
      </c>
      <c r="E1623" s="34" t="s">
        <v>1834</v>
      </c>
    </row>
    <row r="1624" spans="1:5" ht="15.75" hidden="1" thickBot="1" x14ac:dyDescent="0.3">
      <c r="A1624" s="34" t="s">
        <v>3679</v>
      </c>
      <c r="B1624" s="40">
        <v>855</v>
      </c>
      <c r="C1624" s="34" t="s">
        <v>42</v>
      </c>
      <c r="D1624" s="40">
        <v>1</v>
      </c>
      <c r="E1624" s="34" t="s">
        <v>179</v>
      </c>
    </row>
    <row r="1625" spans="1:5" ht="15.75" hidden="1" thickBot="1" x14ac:dyDescent="0.3">
      <c r="A1625" s="34" t="s">
        <v>3679</v>
      </c>
      <c r="B1625" s="40">
        <v>855</v>
      </c>
      <c r="C1625" s="34" t="s">
        <v>42</v>
      </c>
      <c r="D1625" s="40">
        <v>133</v>
      </c>
      <c r="E1625" s="34" t="s">
        <v>42</v>
      </c>
    </row>
    <row r="1626" spans="1:5" ht="15.75" hidden="1" thickBot="1" x14ac:dyDescent="0.3">
      <c r="A1626" s="34" t="s">
        <v>3679</v>
      </c>
      <c r="B1626" s="40">
        <v>855</v>
      </c>
      <c r="C1626" s="34" t="s">
        <v>42</v>
      </c>
      <c r="D1626" s="40">
        <v>500</v>
      </c>
      <c r="E1626" s="34" t="s">
        <v>180</v>
      </c>
    </row>
    <row r="1627" spans="1:5" ht="15.75" hidden="1" thickBot="1" x14ac:dyDescent="0.3">
      <c r="A1627" s="34" t="s">
        <v>3679</v>
      </c>
      <c r="B1627" s="40">
        <v>285</v>
      </c>
      <c r="C1627" s="34" t="s">
        <v>43</v>
      </c>
      <c r="D1627" s="40">
        <v>1</v>
      </c>
      <c r="E1627" s="34" t="s">
        <v>719</v>
      </c>
    </row>
    <row r="1628" spans="1:5" ht="15.75" hidden="1" thickBot="1" x14ac:dyDescent="0.3">
      <c r="A1628" s="34" t="s">
        <v>3679</v>
      </c>
      <c r="B1628" s="40">
        <v>285</v>
      </c>
      <c r="C1628" s="34" t="s">
        <v>43</v>
      </c>
      <c r="D1628" s="40">
        <v>3</v>
      </c>
      <c r="E1628" s="34" t="s">
        <v>721</v>
      </c>
    </row>
    <row r="1629" spans="1:5" ht="15.75" hidden="1" thickBot="1" x14ac:dyDescent="0.3">
      <c r="A1629" s="34" t="s">
        <v>3679</v>
      </c>
      <c r="B1629" s="40">
        <v>285</v>
      </c>
      <c r="C1629" s="34" t="s">
        <v>43</v>
      </c>
      <c r="D1629" s="40">
        <v>2</v>
      </c>
      <c r="E1629" s="34" t="s">
        <v>720</v>
      </c>
    </row>
    <row r="1630" spans="1:5" ht="15.75" hidden="1" thickBot="1" x14ac:dyDescent="0.3">
      <c r="A1630" s="34" t="s">
        <v>3679</v>
      </c>
      <c r="B1630" s="40">
        <v>285</v>
      </c>
      <c r="C1630" s="34" t="s">
        <v>43</v>
      </c>
      <c r="D1630" s="40">
        <v>45</v>
      </c>
      <c r="E1630" s="34" t="s">
        <v>722</v>
      </c>
    </row>
    <row r="1631" spans="1:5" ht="15.75" hidden="1" thickBot="1" x14ac:dyDescent="0.3">
      <c r="A1631" s="34" t="s">
        <v>3679</v>
      </c>
      <c r="B1631" s="40">
        <v>285</v>
      </c>
      <c r="C1631" s="34" t="s">
        <v>43</v>
      </c>
      <c r="D1631" s="40">
        <v>90</v>
      </c>
      <c r="E1631" s="34" t="s">
        <v>724</v>
      </c>
    </row>
    <row r="1632" spans="1:5" ht="15.75" hidden="1" thickBot="1" x14ac:dyDescent="0.3">
      <c r="A1632" s="34" t="s">
        <v>3679</v>
      </c>
      <c r="B1632" s="40">
        <v>285</v>
      </c>
      <c r="C1632" s="34" t="s">
        <v>43</v>
      </c>
      <c r="D1632" s="40">
        <v>89</v>
      </c>
      <c r="E1632" s="34" t="s">
        <v>723</v>
      </c>
    </row>
    <row r="1633" spans="1:5" ht="15.75" hidden="1" thickBot="1" x14ac:dyDescent="0.3">
      <c r="A1633" s="34" t="s">
        <v>3679</v>
      </c>
      <c r="B1633" s="40">
        <v>285</v>
      </c>
      <c r="C1633" s="34" t="s">
        <v>43</v>
      </c>
      <c r="D1633" s="40">
        <v>177</v>
      </c>
      <c r="E1633" s="34" t="s">
        <v>725</v>
      </c>
    </row>
    <row r="1634" spans="1:5" ht="15.75" hidden="1" thickBot="1" x14ac:dyDescent="0.3">
      <c r="A1634" s="34" t="s">
        <v>3679</v>
      </c>
      <c r="B1634" s="40">
        <v>285</v>
      </c>
      <c r="C1634" s="34" t="s">
        <v>43</v>
      </c>
      <c r="D1634" s="40">
        <v>221</v>
      </c>
      <c r="E1634" s="34" t="s">
        <v>726</v>
      </c>
    </row>
    <row r="1635" spans="1:5" ht="15.75" hidden="1" thickBot="1" x14ac:dyDescent="0.3">
      <c r="A1635" s="34" t="s">
        <v>3679</v>
      </c>
      <c r="B1635" s="40">
        <v>285</v>
      </c>
      <c r="C1635" s="34" t="s">
        <v>43</v>
      </c>
      <c r="D1635" s="40">
        <v>222</v>
      </c>
      <c r="E1635" s="34" t="s">
        <v>727</v>
      </c>
    </row>
    <row r="1636" spans="1:5" ht="15.75" hidden="1" thickBot="1" x14ac:dyDescent="0.3">
      <c r="A1636" s="34" t="s">
        <v>3679</v>
      </c>
      <c r="B1636" s="40">
        <v>285</v>
      </c>
      <c r="C1636" s="34" t="s">
        <v>43</v>
      </c>
      <c r="D1636" s="40">
        <v>500</v>
      </c>
      <c r="E1636" s="34" t="s">
        <v>728</v>
      </c>
    </row>
    <row r="1637" spans="1:5" ht="15.75" hidden="1" thickBot="1" x14ac:dyDescent="0.3">
      <c r="A1637" s="34" t="s">
        <v>3679</v>
      </c>
      <c r="B1637" s="40">
        <v>285</v>
      </c>
      <c r="C1637" s="34" t="s">
        <v>43</v>
      </c>
      <c r="D1637" s="40">
        <v>501</v>
      </c>
      <c r="E1637" s="34" t="s">
        <v>729</v>
      </c>
    </row>
    <row r="1638" spans="1:5" ht="15.75" hidden="1" thickBot="1" x14ac:dyDescent="0.3">
      <c r="A1638" s="34" t="s">
        <v>3679</v>
      </c>
      <c r="B1638" s="40">
        <v>285</v>
      </c>
      <c r="C1638" s="34" t="s">
        <v>43</v>
      </c>
      <c r="D1638" s="40">
        <v>691</v>
      </c>
      <c r="E1638" s="34" t="s">
        <v>730</v>
      </c>
    </row>
    <row r="1639" spans="1:5" ht="15.75" hidden="1" thickBot="1" x14ac:dyDescent="0.3">
      <c r="A1639" s="34" t="s">
        <v>3679</v>
      </c>
      <c r="B1639" s="40">
        <v>593</v>
      </c>
      <c r="C1639" s="34" t="s">
        <v>44</v>
      </c>
      <c r="D1639" s="40">
        <v>177</v>
      </c>
      <c r="E1639" s="34" t="s">
        <v>1220</v>
      </c>
    </row>
    <row r="1640" spans="1:5" ht="15.75" hidden="1" thickBot="1" x14ac:dyDescent="0.3">
      <c r="A1640" s="34" t="s">
        <v>3679</v>
      </c>
      <c r="B1640" s="40">
        <v>593</v>
      </c>
      <c r="C1640" s="34" t="s">
        <v>44</v>
      </c>
      <c r="D1640" s="40">
        <v>300</v>
      </c>
      <c r="E1640" s="34" t="s">
        <v>1223</v>
      </c>
    </row>
    <row r="1641" spans="1:5" ht="15.75" hidden="1" thickBot="1" x14ac:dyDescent="0.3">
      <c r="A1641" s="34" t="s">
        <v>3679</v>
      </c>
      <c r="B1641" s="40">
        <v>593</v>
      </c>
      <c r="C1641" s="34" t="s">
        <v>44</v>
      </c>
      <c r="D1641" s="40">
        <v>250</v>
      </c>
      <c r="E1641" s="34" t="s">
        <v>1221</v>
      </c>
    </row>
    <row r="1642" spans="1:5" ht="15.75" hidden="1" thickBot="1" x14ac:dyDescent="0.3">
      <c r="A1642" s="34" t="s">
        <v>3679</v>
      </c>
      <c r="B1642" s="40">
        <v>593</v>
      </c>
      <c r="C1642" s="34" t="s">
        <v>44</v>
      </c>
      <c r="D1642" s="40">
        <v>265</v>
      </c>
      <c r="E1642" s="34" t="s">
        <v>1222</v>
      </c>
    </row>
    <row r="1643" spans="1:5" ht="15.75" hidden="1" thickBot="1" x14ac:dyDescent="0.3">
      <c r="A1643" s="34" t="s">
        <v>3679</v>
      </c>
      <c r="B1643" s="40">
        <v>593</v>
      </c>
      <c r="C1643" s="34" t="s">
        <v>44</v>
      </c>
      <c r="D1643" s="40">
        <v>550</v>
      </c>
      <c r="E1643" s="34" t="s">
        <v>1224</v>
      </c>
    </row>
    <row r="1644" spans="1:5" ht="15.75" hidden="1" thickBot="1" x14ac:dyDescent="0.3">
      <c r="A1644" s="34" t="s">
        <v>3679</v>
      </c>
      <c r="B1644" s="40">
        <v>593</v>
      </c>
      <c r="C1644" s="34" t="s">
        <v>44</v>
      </c>
      <c r="D1644" s="40">
        <v>605</v>
      </c>
      <c r="E1644" s="34" t="s">
        <v>1225</v>
      </c>
    </row>
    <row r="1645" spans="1:5" ht="15.75" hidden="1" thickBot="1" x14ac:dyDescent="0.3">
      <c r="A1645" s="34" t="s">
        <v>3679</v>
      </c>
      <c r="B1645" s="40">
        <v>593</v>
      </c>
      <c r="C1645" s="34" t="s">
        <v>44</v>
      </c>
      <c r="D1645" s="40">
        <v>779</v>
      </c>
      <c r="E1645" s="34" t="s">
        <v>1226</v>
      </c>
    </row>
    <row r="1646" spans="1:5" ht="15.75" hidden="1" thickBot="1" x14ac:dyDescent="0.3">
      <c r="A1646" s="34" t="s">
        <v>3679</v>
      </c>
      <c r="B1646" s="40">
        <v>185</v>
      </c>
      <c r="C1646" s="34" t="s">
        <v>45</v>
      </c>
      <c r="D1646" s="40">
        <v>45</v>
      </c>
      <c r="E1646" s="34" t="s">
        <v>631</v>
      </c>
    </row>
    <row r="1647" spans="1:5" ht="15.75" hidden="1" thickBot="1" x14ac:dyDescent="0.3">
      <c r="A1647" s="34" t="s">
        <v>3679</v>
      </c>
      <c r="B1647" s="40">
        <v>185</v>
      </c>
      <c r="C1647" s="34" t="s">
        <v>45</v>
      </c>
      <c r="D1647" s="40">
        <v>46</v>
      </c>
      <c r="E1647" s="34" t="s">
        <v>632</v>
      </c>
    </row>
    <row r="1648" spans="1:5" ht="15.75" hidden="1" thickBot="1" x14ac:dyDescent="0.3">
      <c r="A1648" s="34" t="s">
        <v>3679</v>
      </c>
      <c r="B1648" s="40">
        <v>185</v>
      </c>
      <c r="C1648" s="34" t="s">
        <v>45</v>
      </c>
      <c r="D1648" s="40">
        <v>89</v>
      </c>
      <c r="E1648" s="34" t="s">
        <v>633</v>
      </c>
    </row>
    <row r="1649" spans="1:5" ht="15.75" hidden="1" thickBot="1" x14ac:dyDescent="0.3">
      <c r="A1649" s="34" t="s">
        <v>3679</v>
      </c>
      <c r="B1649" s="40">
        <v>185</v>
      </c>
      <c r="C1649" s="34" t="s">
        <v>45</v>
      </c>
      <c r="D1649" s="40">
        <v>90</v>
      </c>
      <c r="E1649" s="34" t="s">
        <v>634</v>
      </c>
    </row>
    <row r="1650" spans="1:5" ht="15.75" hidden="1" thickBot="1" x14ac:dyDescent="0.3">
      <c r="A1650" s="34" t="s">
        <v>3679</v>
      </c>
      <c r="B1650" s="40">
        <v>185</v>
      </c>
      <c r="C1650" s="34" t="s">
        <v>45</v>
      </c>
      <c r="D1650" s="40">
        <v>178</v>
      </c>
      <c r="E1650" s="34" t="s">
        <v>636</v>
      </c>
    </row>
    <row r="1651" spans="1:5" ht="15.75" hidden="1" thickBot="1" x14ac:dyDescent="0.3">
      <c r="A1651" s="34" t="s">
        <v>3679</v>
      </c>
      <c r="B1651" s="40">
        <v>185</v>
      </c>
      <c r="C1651" s="34" t="s">
        <v>45</v>
      </c>
      <c r="D1651" s="40">
        <v>177</v>
      </c>
      <c r="E1651" s="34" t="s">
        <v>635</v>
      </c>
    </row>
    <row r="1652" spans="1:5" ht="15.75" hidden="1" thickBot="1" x14ac:dyDescent="0.3">
      <c r="A1652" s="34" t="s">
        <v>3679</v>
      </c>
      <c r="B1652" s="40">
        <v>185</v>
      </c>
      <c r="C1652" s="34" t="s">
        <v>45</v>
      </c>
      <c r="D1652" s="40">
        <v>691</v>
      </c>
      <c r="E1652" s="34" t="s">
        <v>641</v>
      </c>
    </row>
    <row r="1653" spans="1:5" ht="15.75" hidden="1" thickBot="1" x14ac:dyDescent="0.3">
      <c r="A1653" s="34" t="s">
        <v>3679</v>
      </c>
      <c r="B1653" s="40">
        <v>185</v>
      </c>
      <c r="C1653" s="34" t="s">
        <v>45</v>
      </c>
      <c r="D1653" s="40">
        <v>221</v>
      </c>
      <c r="E1653" s="34" t="s">
        <v>637</v>
      </c>
    </row>
    <row r="1654" spans="1:5" ht="15.75" hidden="1" thickBot="1" x14ac:dyDescent="0.3">
      <c r="A1654" s="34" t="s">
        <v>3679</v>
      </c>
      <c r="B1654" s="40">
        <v>185</v>
      </c>
      <c r="C1654" s="34" t="s">
        <v>45</v>
      </c>
      <c r="D1654" s="40">
        <v>265</v>
      </c>
      <c r="E1654" s="34" t="s">
        <v>638</v>
      </c>
    </row>
    <row r="1655" spans="1:5" ht="15.75" hidden="1" thickBot="1" x14ac:dyDescent="0.3">
      <c r="A1655" s="34" t="s">
        <v>3679</v>
      </c>
      <c r="B1655" s="40">
        <v>185</v>
      </c>
      <c r="C1655" s="34" t="s">
        <v>45</v>
      </c>
      <c r="D1655" s="40">
        <v>632</v>
      </c>
      <c r="E1655" s="34" t="s">
        <v>640</v>
      </c>
    </row>
    <row r="1656" spans="1:5" ht="15.75" hidden="1" thickBot="1" x14ac:dyDescent="0.3">
      <c r="A1656" s="34" t="s">
        <v>3679</v>
      </c>
      <c r="B1656" s="40">
        <v>185</v>
      </c>
      <c r="C1656" s="34" t="s">
        <v>45</v>
      </c>
      <c r="D1656" s="40">
        <v>735</v>
      </c>
      <c r="E1656" s="34" t="s">
        <v>642</v>
      </c>
    </row>
    <row r="1657" spans="1:5" ht="15.75" hidden="1" thickBot="1" x14ac:dyDescent="0.3">
      <c r="A1657" s="34" t="s">
        <v>3679</v>
      </c>
      <c r="B1657" s="40">
        <v>185</v>
      </c>
      <c r="C1657" s="34" t="s">
        <v>45</v>
      </c>
      <c r="D1657" s="40">
        <v>267</v>
      </c>
      <c r="E1657" s="34" t="s">
        <v>639</v>
      </c>
    </row>
    <row r="1658" spans="1:5" ht="15.75" hidden="1" thickBot="1" x14ac:dyDescent="0.3">
      <c r="A1658" s="34" t="s">
        <v>3679</v>
      </c>
      <c r="B1658" s="40">
        <v>805</v>
      </c>
      <c r="C1658" s="34" t="s">
        <v>46</v>
      </c>
      <c r="D1658" s="40">
        <v>177</v>
      </c>
      <c r="E1658" s="34" t="s">
        <v>1396</v>
      </c>
    </row>
    <row r="1659" spans="1:5" ht="15.75" hidden="1" thickBot="1" x14ac:dyDescent="0.3">
      <c r="A1659" s="34" t="s">
        <v>3679</v>
      </c>
      <c r="B1659" s="40">
        <v>805</v>
      </c>
      <c r="C1659" s="34" t="s">
        <v>46</v>
      </c>
      <c r="D1659" s="40">
        <v>265</v>
      </c>
      <c r="E1659" s="34" t="s">
        <v>1397</v>
      </c>
    </row>
    <row r="1660" spans="1:5" ht="15.75" hidden="1" thickBot="1" x14ac:dyDescent="0.3">
      <c r="A1660" s="34" t="s">
        <v>3679</v>
      </c>
      <c r="B1660" s="40">
        <v>805</v>
      </c>
      <c r="C1660" s="34" t="s">
        <v>46</v>
      </c>
      <c r="D1660" s="40">
        <v>353</v>
      </c>
      <c r="E1660" s="34" t="s">
        <v>1398</v>
      </c>
    </row>
    <row r="1661" spans="1:5" ht="15.75" hidden="1" thickBot="1" x14ac:dyDescent="0.3">
      <c r="A1661" s="34" t="s">
        <v>3679</v>
      </c>
      <c r="B1661" s="40">
        <v>445</v>
      </c>
      <c r="C1661" s="34" t="s">
        <v>47</v>
      </c>
      <c r="D1661" s="40">
        <v>89</v>
      </c>
      <c r="E1661" s="34" t="s">
        <v>985</v>
      </c>
    </row>
    <row r="1662" spans="1:5" ht="15.75" hidden="1" thickBot="1" x14ac:dyDescent="0.3">
      <c r="A1662" s="34" t="s">
        <v>3679</v>
      </c>
      <c r="B1662" s="40">
        <v>445</v>
      </c>
      <c r="C1662" s="34" t="s">
        <v>47</v>
      </c>
      <c r="D1662" s="40">
        <v>92</v>
      </c>
      <c r="E1662" s="34" t="s">
        <v>986</v>
      </c>
    </row>
    <row r="1663" spans="1:5" ht="15.75" hidden="1" thickBot="1" x14ac:dyDescent="0.3">
      <c r="A1663" s="34" t="s">
        <v>3679</v>
      </c>
      <c r="B1663" s="40">
        <v>445</v>
      </c>
      <c r="C1663" s="34" t="s">
        <v>47</v>
      </c>
      <c r="D1663" s="40">
        <v>90</v>
      </c>
      <c r="E1663" s="34" t="s">
        <v>952</v>
      </c>
    </row>
    <row r="1664" spans="1:5" ht="15.75" hidden="1" thickBot="1" x14ac:dyDescent="0.3">
      <c r="A1664" s="34" t="s">
        <v>3679</v>
      </c>
      <c r="B1664" s="40">
        <v>445</v>
      </c>
      <c r="C1664" s="34" t="s">
        <v>47</v>
      </c>
      <c r="D1664" s="40">
        <v>177</v>
      </c>
      <c r="E1664" s="34" t="s">
        <v>987</v>
      </c>
    </row>
    <row r="1665" spans="1:5" ht="15.75" hidden="1" thickBot="1" x14ac:dyDescent="0.3">
      <c r="A1665" s="34" t="s">
        <v>3679</v>
      </c>
      <c r="B1665" s="40">
        <v>445</v>
      </c>
      <c r="C1665" s="34" t="s">
        <v>47</v>
      </c>
      <c r="D1665" s="40">
        <v>223</v>
      </c>
      <c r="E1665" s="34" t="s">
        <v>989</v>
      </c>
    </row>
    <row r="1666" spans="1:5" ht="15.75" hidden="1" thickBot="1" x14ac:dyDescent="0.3">
      <c r="A1666" s="34" t="s">
        <v>3679</v>
      </c>
      <c r="B1666" s="40">
        <v>445</v>
      </c>
      <c r="C1666" s="34" t="s">
        <v>47</v>
      </c>
      <c r="D1666" s="40">
        <v>224</v>
      </c>
      <c r="E1666" s="34" t="s">
        <v>990</v>
      </c>
    </row>
    <row r="1667" spans="1:5" ht="15.75" hidden="1" thickBot="1" x14ac:dyDescent="0.3">
      <c r="A1667" s="34" t="s">
        <v>3679</v>
      </c>
      <c r="B1667" s="40">
        <v>445</v>
      </c>
      <c r="C1667" s="34" t="s">
        <v>47</v>
      </c>
      <c r="D1667" s="40">
        <v>225</v>
      </c>
      <c r="E1667" s="34" t="s">
        <v>991</v>
      </c>
    </row>
    <row r="1668" spans="1:5" ht="15.75" hidden="1" thickBot="1" x14ac:dyDescent="0.3">
      <c r="A1668" s="34" t="s">
        <v>3679</v>
      </c>
      <c r="B1668" s="40">
        <v>445</v>
      </c>
      <c r="C1668" s="34" t="s">
        <v>47</v>
      </c>
      <c r="D1668" s="40">
        <v>222</v>
      </c>
      <c r="E1668" s="34" t="s">
        <v>988</v>
      </c>
    </row>
    <row r="1669" spans="1:5" ht="15.75" hidden="1" thickBot="1" x14ac:dyDescent="0.3">
      <c r="A1669" s="34" t="s">
        <v>3679</v>
      </c>
      <c r="B1669" s="40">
        <v>445</v>
      </c>
      <c r="C1669" s="34" t="s">
        <v>47</v>
      </c>
      <c r="D1669" s="40">
        <v>456</v>
      </c>
      <c r="E1669" s="34" t="s">
        <v>992</v>
      </c>
    </row>
    <row r="1670" spans="1:5" ht="15.75" hidden="1" thickBot="1" x14ac:dyDescent="0.3">
      <c r="A1670" s="34" t="s">
        <v>3679</v>
      </c>
      <c r="B1670" s="40">
        <v>445</v>
      </c>
      <c r="C1670" s="34" t="s">
        <v>47</v>
      </c>
      <c r="D1670" s="40">
        <v>504</v>
      </c>
      <c r="E1670" s="34" t="s">
        <v>997</v>
      </c>
    </row>
    <row r="1671" spans="1:5" ht="15.75" hidden="1" thickBot="1" x14ac:dyDescent="0.3">
      <c r="A1671" s="34" t="s">
        <v>3679</v>
      </c>
      <c r="B1671" s="40">
        <v>445</v>
      </c>
      <c r="C1671" s="34" t="s">
        <v>47</v>
      </c>
      <c r="D1671" s="40">
        <v>502</v>
      </c>
      <c r="E1671" s="34" t="s">
        <v>995</v>
      </c>
    </row>
    <row r="1672" spans="1:5" ht="15.75" hidden="1" thickBot="1" x14ac:dyDescent="0.3">
      <c r="A1672" s="34" t="s">
        <v>3679</v>
      </c>
      <c r="B1672" s="40">
        <v>445</v>
      </c>
      <c r="C1672" s="34" t="s">
        <v>47</v>
      </c>
      <c r="D1672" s="40">
        <v>500</v>
      </c>
      <c r="E1672" s="34" t="s">
        <v>993</v>
      </c>
    </row>
    <row r="1673" spans="1:5" ht="15.75" hidden="1" thickBot="1" x14ac:dyDescent="0.3">
      <c r="A1673" s="34" t="s">
        <v>3679</v>
      </c>
      <c r="B1673" s="40">
        <v>445</v>
      </c>
      <c r="C1673" s="34" t="s">
        <v>47</v>
      </c>
      <c r="D1673" s="40">
        <v>501</v>
      </c>
      <c r="E1673" s="34" t="s">
        <v>994</v>
      </c>
    </row>
    <row r="1674" spans="1:5" ht="15.75" hidden="1" thickBot="1" x14ac:dyDescent="0.3">
      <c r="A1674" s="34" t="s">
        <v>3679</v>
      </c>
      <c r="B1674" s="40">
        <v>445</v>
      </c>
      <c r="C1674" s="34" t="s">
        <v>47</v>
      </c>
      <c r="D1674" s="40">
        <v>503</v>
      </c>
      <c r="E1674" s="34" t="s">
        <v>996</v>
      </c>
    </row>
    <row r="1675" spans="1:5" ht="15.75" hidden="1" thickBot="1" x14ac:dyDescent="0.3">
      <c r="A1675" s="34" t="s">
        <v>3679</v>
      </c>
      <c r="B1675" s="40">
        <v>445</v>
      </c>
      <c r="C1675" s="34" t="s">
        <v>47</v>
      </c>
      <c r="D1675" s="40">
        <v>632</v>
      </c>
      <c r="E1675" s="34" t="s">
        <v>998</v>
      </c>
    </row>
    <row r="1676" spans="1:5" ht="15.75" hidden="1" thickBot="1" x14ac:dyDescent="0.3">
      <c r="A1676" s="34" t="s">
        <v>3679</v>
      </c>
      <c r="B1676" s="40">
        <v>445</v>
      </c>
      <c r="C1676" s="34" t="s">
        <v>47</v>
      </c>
      <c r="D1676" s="40">
        <v>640</v>
      </c>
      <c r="E1676" s="34" t="s">
        <v>999</v>
      </c>
    </row>
    <row r="1677" spans="1:5" ht="15.75" hidden="1" thickBot="1" x14ac:dyDescent="0.3">
      <c r="A1677" s="34" t="s">
        <v>3679</v>
      </c>
      <c r="B1677" s="40">
        <v>445</v>
      </c>
      <c r="C1677" s="34" t="s">
        <v>47</v>
      </c>
      <c r="D1677" s="40">
        <v>656</v>
      </c>
      <c r="E1677" s="34" t="s">
        <v>1000</v>
      </c>
    </row>
    <row r="1678" spans="1:5" ht="15.75" hidden="1" thickBot="1" x14ac:dyDescent="0.3">
      <c r="A1678" s="34" t="s">
        <v>3679</v>
      </c>
      <c r="B1678" s="40">
        <v>445</v>
      </c>
      <c r="C1678" s="34" t="s">
        <v>47</v>
      </c>
      <c r="D1678" s="40">
        <v>691</v>
      </c>
      <c r="E1678" s="34" t="s">
        <v>1001</v>
      </c>
    </row>
    <row r="1679" spans="1:5" ht="15.75" hidden="1" thickBot="1" x14ac:dyDescent="0.3">
      <c r="A1679" s="34" t="s">
        <v>3679</v>
      </c>
      <c r="B1679" s="40">
        <v>445</v>
      </c>
      <c r="C1679" s="34" t="s">
        <v>47</v>
      </c>
      <c r="D1679" s="40">
        <v>735</v>
      </c>
      <c r="E1679" s="34" t="s">
        <v>1002</v>
      </c>
    </row>
    <row r="1680" spans="1:5" ht="15.75" hidden="1" thickBot="1" x14ac:dyDescent="0.3">
      <c r="A1680" s="34" t="s">
        <v>3679</v>
      </c>
      <c r="B1680" s="40">
        <v>445</v>
      </c>
      <c r="C1680" s="34" t="s">
        <v>47</v>
      </c>
      <c r="D1680" s="40">
        <v>779</v>
      </c>
      <c r="E1680" s="34" t="s">
        <v>1003</v>
      </c>
    </row>
    <row r="1681" spans="1:5" ht="15.75" hidden="1" thickBot="1" x14ac:dyDescent="0.3">
      <c r="A1681" s="34" t="s">
        <v>3679</v>
      </c>
      <c r="B1681" s="40">
        <v>445</v>
      </c>
      <c r="C1681" s="34" t="s">
        <v>47</v>
      </c>
      <c r="D1681" s="40">
        <v>780</v>
      </c>
      <c r="E1681" s="34" t="s">
        <v>1004</v>
      </c>
    </row>
    <row r="1682" spans="1:5" ht="15.75" hidden="1" thickBot="1" x14ac:dyDescent="0.3">
      <c r="A1682" s="34" t="s">
        <v>3679</v>
      </c>
      <c r="B1682" s="40">
        <v>445</v>
      </c>
      <c r="C1682" s="34" t="s">
        <v>47</v>
      </c>
      <c r="D1682" s="40">
        <v>867</v>
      </c>
      <c r="E1682" s="34" t="s">
        <v>1005</v>
      </c>
    </row>
    <row r="1683" spans="1:5" ht="15.75" hidden="1" thickBot="1" x14ac:dyDescent="0.3">
      <c r="A1683" s="34" t="s">
        <v>3679</v>
      </c>
      <c r="B1683" s="40">
        <v>428</v>
      </c>
      <c r="C1683" s="34" t="s">
        <v>48</v>
      </c>
      <c r="D1683" s="40">
        <v>1</v>
      </c>
      <c r="E1683" s="34" t="s">
        <v>931</v>
      </c>
    </row>
    <row r="1684" spans="1:5" ht="15.75" hidden="1" thickBot="1" x14ac:dyDescent="0.3">
      <c r="A1684" s="34" t="s">
        <v>3679</v>
      </c>
      <c r="B1684" s="40">
        <v>428</v>
      </c>
      <c r="C1684" s="34" t="s">
        <v>48</v>
      </c>
      <c r="D1684" s="40">
        <v>501</v>
      </c>
      <c r="E1684" s="34" t="s">
        <v>934</v>
      </c>
    </row>
    <row r="1685" spans="1:5" ht="15.75" hidden="1" thickBot="1" x14ac:dyDescent="0.3">
      <c r="A1685" s="34" t="s">
        <v>3679</v>
      </c>
      <c r="B1685" s="40">
        <v>428</v>
      </c>
      <c r="C1685" s="34" t="s">
        <v>48</v>
      </c>
      <c r="D1685" s="40">
        <v>634</v>
      </c>
      <c r="E1685" s="34" t="s">
        <v>937</v>
      </c>
    </row>
    <row r="1686" spans="1:5" ht="15.75" hidden="1" thickBot="1" x14ac:dyDescent="0.3">
      <c r="A1686" s="34" t="s">
        <v>3679</v>
      </c>
      <c r="B1686" s="40">
        <v>428</v>
      </c>
      <c r="C1686" s="34" t="s">
        <v>48</v>
      </c>
      <c r="D1686" s="40">
        <v>89</v>
      </c>
      <c r="E1686" s="34" t="s">
        <v>932</v>
      </c>
    </row>
    <row r="1687" spans="1:5" ht="15.75" hidden="1" thickBot="1" x14ac:dyDescent="0.3">
      <c r="A1687" s="34" t="s">
        <v>3679</v>
      </c>
      <c r="B1687" s="40">
        <v>428</v>
      </c>
      <c r="C1687" s="34" t="s">
        <v>48</v>
      </c>
      <c r="D1687" s="40">
        <v>692</v>
      </c>
      <c r="E1687" s="34" t="s">
        <v>940</v>
      </c>
    </row>
    <row r="1688" spans="1:5" ht="15.75" hidden="1" thickBot="1" x14ac:dyDescent="0.3">
      <c r="A1688" s="34" t="s">
        <v>3679</v>
      </c>
      <c r="B1688" s="40">
        <v>428</v>
      </c>
      <c r="C1688" s="34" t="s">
        <v>48</v>
      </c>
      <c r="D1688" s="40">
        <v>500</v>
      </c>
      <c r="E1688" s="34" t="s">
        <v>933</v>
      </c>
    </row>
    <row r="1689" spans="1:5" ht="15.75" hidden="1" thickBot="1" x14ac:dyDescent="0.3">
      <c r="A1689" s="34" t="s">
        <v>3679</v>
      </c>
      <c r="B1689" s="40">
        <v>428</v>
      </c>
      <c r="C1689" s="34" t="s">
        <v>48</v>
      </c>
      <c r="D1689" s="40">
        <v>555</v>
      </c>
      <c r="E1689" s="34" t="s">
        <v>935</v>
      </c>
    </row>
    <row r="1690" spans="1:5" ht="15.75" hidden="1" thickBot="1" x14ac:dyDescent="0.3">
      <c r="A1690" s="34" t="s">
        <v>3679</v>
      </c>
      <c r="B1690" s="40">
        <v>428</v>
      </c>
      <c r="C1690" s="34" t="s">
        <v>48</v>
      </c>
      <c r="D1690" s="40">
        <v>632</v>
      </c>
      <c r="E1690" s="34" t="s">
        <v>936</v>
      </c>
    </row>
    <row r="1691" spans="1:5" ht="15.75" hidden="1" thickBot="1" x14ac:dyDescent="0.3">
      <c r="A1691" s="34" t="s">
        <v>3679</v>
      </c>
      <c r="B1691" s="40">
        <v>428</v>
      </c>
      <c r="C1691" s="34" t="s">
        <v>48</v>
      </c>
      <c r="D1691" s="40">
        <v>691</v>
      </c>
      <c r="E1691" s="34" t="s">
        <v>939</v>
      </c>
    </row>
    <row r="1692" spans="1:5" ht="15.75" hidden="1" thickBot="1" x14ac:dyDescent="0.3">
      <c r="A1692" s="34" t="s">
        <v>3679</v>
      </c>
      <c r="B1692" s="40">
        <v>428</v>
      </c>
      <c r="C1692" s="34" t="s">
        <v>48</v>
      </c>
      <c r="D1692" s="40">
        <v>645</v>
      </c>
      <c r="E1692" s="34" t="s">
        <v>938</v>
      </c>
    </row>
    <row r="1693" spans="1:5" ht="15.75" hidden="1" thickBot="1" x14ac:dyDescent="0.3">
      <c r="A1693" s="34" t="s">
        <v>3679</v>
      </c>
      <c r="B1693" s="40">
        <v>428</v>
      </c>
      <c r="C1693" s="34" t="s">
        <v>48</v>
      </c>
      <c r="D1693" s="40">
        <v>735</v>
      </c>
      <c r="E1693" s="34" t="s">
        <v>941</v>
      </c>
    </row>
    <row r="1694" spans="1:5" ht="15.75" hidden="1" thickBot="1" x14ac:dyDescent="0.3">
      <c r="A1694" s="34" t="s">
        <v>3679</v>
      </c>
      <c r="B1694" s="40">
        <v>428</v>
      </c>
      <c r="C1694" s="34" t="s">
        <v>48</v>
      </c>
      <c r="D1694" s="40">
        <v>736</v>
      </c>
      <c r="E1694" s="34" t="s">
        <v>942</v>
      </c>
    </row>
    <row r="1695" spans="1:5" ht="15.75" hidden="1" thickBot="1" x14ac:dyDescent="0.3">
      <c r="A1695" s="34" t="s">
        <v>3679</v>
      </c>
      <c r="B1695" s="40">
        <v>410</v>
      </c>
      <c r="C1695" s="34" t="s">
        <v>49</v>
      </c>
      <c r="D1695" s="40">
        <v>89</v>
      </c>
      <c r="E1695" s="34" t="s">
        <v>908</v>
      </c>
    </row>
    <row r="1696" spans="1:5" ht="15.75" hidden="1" thickBot="1" x14ac:dyDescent="0.3">
      <c r="A1696" s="34" t="s">
        <v>3679</v>
      </c>
      <c r="B1696" s="40">
        <v>410</v>
      </c>
      <c r="C1696" s="34" t="s">
        <v>49</v>
      </c>
      <c r="D1696" s="40">
        <v>177</v>
      </c>
      <c r="E1696" s="34" t="s">
        <v>886</v>
      </c>
    </row>
    <row r="1697" spans="1:5" ht="15.75" hidden="1" thickBot="1" x14ac:dyDescent="0.3">
      <c r="A1697" s="34" t="s">
        <v>3679</v>
      </c>
      <c r="B1697" s="40">
        <v>410</v>
      </c>
      <c r="C1697" s="34" t="s">
        <v>49</v>
      </c>
      <c r="D1697" s="40">
        <v>221</v>
      </c>
      <c r="E1697" s="34" t="s">
        <v>909</v>
      </c>
    </row>
    <row r="1698" spans="1:5" ht="15.75" hidden="1" thickBot="1" x14ac:dyDescent="0.3">
      <c r="A1698" s="34" t="s">
        <v>3679</v>
      </c>
      <c r="B1698" s="40">
        <v>410</v>
      </c>
      <c r="C1698" s="34" t="s">
        <v>49</v>
      </c>
      <c r="D1698" s="40">
        <v>265</v>
      </c>
      <c r="E1698" s="34" t="s">
        <v>910</v>
      </c>
    </row>
    <row r="1699" spans="1:5" ht="15.75" hidden="1" thickBot="1" x14ac:dyDescent="0.3">
      <c r="A1699" s="34" t="s">
        <v>3679</v>
      </c>
      <c r="B1699" s="40">
        <v>410</v>
      </c>
      <c r="C1699" s="34" t="s">
        <v>49</v>
      </c>
      <c r="D1699" s="40">
        <v>779</v>
      </c>
      <c r="E1699" s="34" t="s">
        <v>911</v>
      </c>
    </row>
    <row r="1700" spans="1:5" ht="15.75" hidden="1" thickBot="1" x14ac:dyDescent="0.3">
      <c r="A1700" s="34" t="s">
        <v>3679</v>
      </c>
      <c r="B1700" s="40">
        <v>410</v>
      </c>
      <c r="C1700" s="34" t="s">
        <v>49</v>
      </c>
      <c r="D1700" s="40">
        <v>781</v>
      </c>
      <c r="E1700" s="34" t="s">
        <v>912</v>
      </c>
    </row>
    <row r="1701" spans="1:5" ht="15.75" hidden="1" thickBot="1" x14ac:dyDescent="0.3">
      <c r="A1701" s="34" t="s">
        <v>3679</v>
      </c>
      <c r="B1701" s="40">
        <v>35</v>
      </c>
      <c r="C1701" s="34" t="s">
        <v>50</v>
      </c>
      <c r="D1701" s="40">
        <v>90</v>
      </c>
      <c r="E1701" s="34" t="s">
        <v>390</v>
      </c>
    </row>
    <row r="1702" spans="1:5" ht="15.75" hidden="1" thickBot="1" x14ac:dyDescent="0.3">
      <c r="A1702" s="34" t="s">
        <v>3679</v>
      </c>
      <c r="B1702" s="40">
        <v>35</v>
      </c>
      <c r="C1702" s="34" t="s">
        <v>50</v>
      </c>
      <c r="D1702" s="40">
        <v>134</v>
      </c>
      <c r="E1702" s="34" t="s">
        <v>393</v>
      </c>
    </row>
    <row r="1703" spans="1:5" ht="15.75" hidden="1" thickBot="1" x14ac:dyDescent="0.3">
      <c r="A1703" s="34" t="s">
        <v>3679</v>
      </c>
      <c r="B1703" s="40">
        <v>35</v>
      </c>
      <c r="C1703" s="34" t="s">
        <v>50</v>
      </c>
      <c r="D1703" s="40">
        <v>739</v>
      </c>
      <c r="E1703" s="34" t="s">
        <v>411</v>
      </c>
    </row>
    <row r="1704" spans="1:5" ht="15.75" hidden="1" thickBot="1" x14ac:dyDescent="0.3">
      <c r="A1704" s="34" t="s">
        <v>3679</v>
      </c>
      <c r="B1704" s="40">
        <v>35</v>
      </c>
      <c r="C1704" s="34" t="s">
        <v>50</v>
      </c>
      <c r="D1704" s="40">
        <v>133</v>
      </c>
      <c r="E1704" s="34" t="s">
        <v>392</v>
      </c>
    </row>
    <row r="1705" spans="1:5" ht="15.75" hidden="1" thickBot="1" x14ac:dyDescent="0.3">
      <c r="A1705" s="34" t="s">
        <v>3679</v>
      </c>
      <c r="B1705" s="40">
        <v>35</v>
      </c>
      <c r="C1705" s="34" t="s">
        <v>50</v>
      </c>
      <c r="D1705" s="40">
        <v>181</v>
      </c>
      <c r="E1705" s="34" t="s">
        <v>395</v>
      </c>
    </row>
    <row r="1706" spans="1:5" ht="15.75" hidden="1" thickBot="1" x14ac:dyDescent="0.3">
      <c r="A1706" s="34" t="s">
        <v>3679</v>
      </c>
      <c r="B1706" s="40">
        <v>35</v>
      </c>
      <c r="C1706" s="34" t="s">
        <v>50</v>
      </c>
      <c r="D1706" s="40">
        <v>182</v>
      </c>
      <c r="E1706" s="34" t="s">
        <v>396</v>
      </c>
    </row>
    <row r="1707" spans="1:5" ht="15.75" hidden="1" thickBot="1" x14ac:dyDescent="0.3">
      <c r="A1707" s="34" t="s">
        <v>3679</v>
      </c>
      <c r="B1707" s="40">
        <v>35</v>
      </c>
      <c r="C1707" s="34" t="s">
        <v>50</v>
      </c>
      <c r="D1707" s="40">
        <v>177</v>
      </c>
      <c r="E1707" s="34" t="s">
        <v>394</v>
      </c>
    </row>
    <row r="1708" spans="1:5" ht="15.75" hidden="1" thickBot="1" x14ac:dyDescent="0.3">
      <c r="A1708" s="34" t="s">
        <v>3679</v>
      </c>
      <c r="B1708" s="40">
        <v>35</v>
      </c>
      <c r="C1708" s="34" t="s">
        <v>50</v>
      </c>
      <c r="D1708" s="40">
        <v>315</v>
      </c>
      <c r="E1708" s="34" t="s">
        <v>397</v>
      </c>
    </row>
    <row r="1709" spans="1:5" ht="15.75" hidden="1" thickBot="1" x14ac:dyDescent="0.3">
      <c r="A1709" s="34" t="s">
        <v>3679</v>
      </c>
      <c r="B1709" s="40">
        <v>35</v>
      </c>
      <c r="C1709" s="34" t="s">
        <v>50</v>
      </c>
      <c r="D1709" s="40">
        <v>353</v>
      </c>
      <c r="E1709" s="34" t="s">
        <v>398</v>
      </c>
    </row>
    <row r="1710" spans="1:5" ht="15.75" hidden="1" thickBot="1" x14ac:dyDescent="0.3">
      <c r="A1710" s="34" t="s">
        <v>3679</v>
      </c>
      <c r="B1710" s="40">
        <v>35</v>
      </c>
      <c r="C1710" s="34" t="s">
        <v>50</v>
      </c>
      <c r="D1710" s="40">
        <v>456</v>
      </c>
      <c r="E1710" s="34" t="s">
        <v>399</v>
      </c>
    </row>
    <row r="1711" spans="1:5" ht="15.75" hidden="1" thickBot="1" x14ac:dyDescent="0.3">
      <c r="A1711" s="34" t="s">
        <v>3679</v>
      </c>
      <c r="B1711" s="40">
        <v>35</v>
      </c>
      <c r="C1711" s="34" t="s">
        <v>50</v>
      </c>
      <c r="D1711" s="40">
        <v>95</v>
      </c>
      <c r="E1711" s="34" t="s">
        <v>391</v>
      </c>
    </row>
    <row r="1712" spans="1:5" ht="15.75" hidden="1" thickBot="1" x14ac:dyDescent="0.3">
      <c r="A1712" s="34" t="s">
        <v>3679</v>
      </c>
      <c r="B1712" s="40">
        <v>35</v>
      </c>
      <c r="C1712" s="34" t="s">
        <v>50</v>
      </c>
      <c r="D1712" s="40">
        <v>501</v>
      </c>
      <c r="E1712" s="34" t="s">
        <v>400</v>
      </c>
    </row>
    <row r="1713" spans="1:5" ht="15.75" hidden="1" thickBot="1" x14ac:dyDescent="0.3">
      <c r="A1713" s="34" t="s">
        <v>3679</v>
      </c>
      <c r="B1713" s="40">
        <v>35</v>
      </c>
      <c r="C1713" s="34" t="s">
        <v>50</v>
      </c>
      <c r="D1713" s="40">
        <v>504</v>
      </c>
      <c r="E1713" s="34" t="s">
        <v>403</v>
      </c>
    </row>
    <row r="1714" spans="1:5" ht="15.75" hidden="1" thickBot="1" x14ac:dyDescent="0.3">
      <c r="A1714" s="34" t="s">
        <v>3679</v>
      </c>
      <c r="B1714" s="40">
        <v>35</v>
      </c>
      <c r="C1714" s="34" t="s">
        <v>50</v>
      </c>
      <c r="D1714" s="40">
        <v>505</v>
      </c>
      <c r="E1714" s="34" t="s">
        <v>404</v>
      </c>
    </row>
    <row r="1715" spans="1:5" ht="15.75" hidden="1" thickBot="1" x14ac:dyDescent="0.3">
      <c r="A1715" s="34" t="s">
        <v>3679</v>
      </c>
      <c r="B1715" s="40">
        <v>35</v>
      </c>
      <c r="C1715" s="34" t="s">
        <v>50</v>
      </c>
      <c r="D1715" s="40">
        <v>502</v>
      </c>
      <c r="E1715" s="34" t="s">
        <v>401</v>
      </c>
    </row>
    <row r="1716" spans="1:5" ht="15.75" hidden="1" thickBot="1" x14ac:dyDescent="0.3">
      <c r="A1716" s="34" t="s">
        <v>3679</v>
      </c>
      <c r="B1716" s="40">
        <v>35</v>
      </c>
      <c r="C1716" s="34" t="s">
        <v>50</v>
      </c>
      <c r="D1716" s="40">
        <v>503</v>
      </c>
      <c r="E1716" s="34" t="s">
        <v>402</v>
      </c>
    </row>
    <row r="1717" spans="1:5" ht="15.75" hidden="1" thickBot="1" x14ac:dyDescent="0.3">
      <c r="A1717" s="34" t="s">
        <v>3679</v>
      </c>
      <c r="B1717" s="40">
        <v>35</v>
      </c>
      <c r="C1717" s="34" t="s">
        <v>50</v>
      </c>
      <c r="D1717" s="40">
        <v>544</v>
      </c>
      <c r="E1717" s="34" t="s">
        <v>405</v>
      </c>
    </row>
    <row r="1718" spans="1:5" ht="15.75" hidden="1" thickBot="1" x14ac:dyDescent="0.3">
      <c r="A1718" s="34" t="s">
        <v>3679</v>
      </c>
      <c r="B1718" s="40">
        <v>35</v>
      </c>
      <c r="C1718" s="34" t="s">
        <v>50</v>
      </c>
      <c r="D1718" s="40">
        <v>632</v>
      </c>
      <c r="E1718" s="34" t="s">
        <v>407</v>
      </c>
    </row>
    <row r="1719" spans="1:5" ht="15.75" hidden="1" thickBot="1" x14ac:dyDescent="0.3">
      <c r="A1719" s="34" t="s">
        <v>3679</v>
      </c>
      <c r="B1719" s="40">
        <v>35</v>
      </c>
      <c r="C1719" s="34" t="s">
        <v>50</v>
      </c>
      <c r="D1719" s="40">
        <v>735</v>
      </c>
      <c r="E1719" s="34" t="s">
        <v>408</v>
      </c>
    </row>
    <row r="1720" spans="1:5" ht="15.75" hidden="1" thickBot="1" x14ac:dyDescent="0.3">
      <c r="A1720" s="34" t="s">
        <v>3679</v>
      </c>
      <c r="B1720" s="40">
        <v>35</v>
      </c>
      <c r="C1720" s="34" t="s">
        <v>50</v>
      </c>
      <c r="D1720" s="40">
        <v>737</v>
      </c>
      <c r="E1720" s="34" t="s">
        <v>410</v>
      </c>
    </row>
    <row r="1721" spans="1:5" ht="15.75" hidden="1" thickBot="1" x14ac:dyDescent="0.3">
      <c r="A1721" s="34" t="s">
        <v>3679</v>
      </c>
      <c r="B1721" s="40">
        <v>35</v>
      </c>
      <c r="C1721" s="34" t="s">
        <v>50</v>
      </c>
      <c r="D1721" s="40">
        <v>867</v>
      </c>
      <c r="E1721" s="34" t="s">
        <v>414</v>
      </c>
    </row>
    <row r="1722" spans="1:5" ht="15.75" hidden="1" thickBot="1" x14ac:dyDescent="0.3">
      <c r="A1722" s="34" t="s">
        <v>3679</v>
      </c>
      <c r="B1722" s="40">
        <v>35</v>
      </c>
      <c r="C1722" s="34" t="s">
        <v>50</v>
      </c>
      <c r="D1722" s="40">
        <v>736</v>
      </c>
      <c r="E1722" s="34" t="s">
        <v>409</v>
      </c>
    </row>
    <row r="1723" spans="1:5" ht="15.75" hidden="1" thickBot="1" x14ac:dyDescent="0.3">
      <c r="A1723" s="34" t="s">
        <v>3679</v>
      </c>
      <c r="B1723" s="40">
        <v>35</v>
      </c>
      <c r="C1723" s="34" t="s">
        <v>50</v>
      </c>
      <c r="D1723" s="40">
        <v>564</v>
      </c>
      <c r="E1723" s="34" t="s">
        <v>406</v>
      </c>
    </row>
    <row r="1724" spans="1:5" ht="15.75" hidden="1" thickBot="1" x14ac:dyDescent="0.3">
      <c r="A1724" s="34" t="s">
        <v>3679</v>
      </c>
      <c r="B1724" s="40">
        <v>35</v>
      </c>
      <c r="C1724" s="34" t="s">
        <v>50</v>
      </c>
      <c r="D1724" s="40">
        <v>780</v>
      </c>
      <c r="E1724" s="34" t="s">
        <v>413</v>
      </c>
    </row>
    <row r="1725" spans="1:5" ht="15.75" hidden="1" thickBot="1" x14ac:dyDescent="0.3">
      <c r="A1725" s="34" t="s">
        <v>3679</v>
      </c>
      <c r="B1725" s="40">
        <v>35</v>
      </c>
      <c r="C1725" s="34" t="s">
        <v>50</v>
      </c>
      <c r="D1725" s="40">
        <v>779</v>
      </c>
      <c r="E1725" s="34" t="s">
        <v>412</v>
      </c>
    </row>
    <row r="1726" spans="1:5" ht="15.75" hidden="1" thickBot="1" x14ac:dyDescent="0.3">
      <c r="A1726" s="34" t="s">
        <v>3679</v>
      </c>
      <c r="B1726" s="40">
        <v>754</v>
      </c>
      <c r="C1726" s="34" t="s">
        <v>51</v>
      </c>
      <c r="D1726" s="40">
        <v>1</v>
      </c>
      <c r="E1726" s="34" t="s">
        <v>1307</v>
      </c>
    </row>
    <row r="1727" spans="1:5" ht="15.75" hidden="1" thickBot="1" x14ac:dyDescent="0.3">
      <c r="A1727" s="34" t="s">
        <v>3679</v>
      </c>
      <c r="B1727" s="40">
        <v>754</v>
      </c>
      <c r="C1727" s="34" t="s">
        <v>51</v>
      </c>
      <c r="D1727" s="40">
        <v>49</v>
      </c>
      <c r="E1727" s="34" t="s">
        <v>1308</v>
      </c>
    </row>
    <row r="1728" spans="1:5" ht="15.75" hidden="1" thickBot="1" x14ac:dyDescent="0.3">
      <c r="A1728" s="34" t="s">
        <v>3679</v>
      </c>
      <c r="B1728" s="40">
        <v>754</v>
      </c>
      <c r="C1728" s="34" t="s">
        <v>51</v>
      </c>
      <c r="D1728" s="40">
        <v>456</v>
      </c>
      <c r="E1728" s="34" t="s">
        <v>1309</v>
      </c>
    </row>
    <row r="1729" spans="1:5" ht="15.75" hidden="1" thickBot="1" x14ac:dyDescent="0.3">
      <c r="A1729" s="34" t="s">
        <v>3679</v>
      </c>
      <c r="B1729" s="40">
        <v>754</v>
      </c>
      <c r="C1729" s="34" t="s">
        <v>51</v>
      </c>
      <c r="D1729" s="40">
        <v>500</v>
      </c>
      <c r="E1729" s="34" t="s">
        <v>1310</v>
      </c>
    </row>
    <row r="1730" spans="1:5" ht="15.75" hidden="1" thickBot="1" x14ac:dyDescent="0.3">
      <c r="A1730" s="34" t="s">
        <v>3679</v>
      </c>
      <c r="B1730" s="40">
        <v>754</v>
      </c>
      <c r="C1730" s="34" t="s">
        <v>51</v>
      </c>
      <c r="D1730" s="40">
        <v>735</v>
      </c>
      <c r="E1730" s="34" t="s">
        <v>1311</v>
      </c>
    </row>
    <row r="1731" spans="1:5" ht="15.75" hidden="1" thickBot="1" x14ac:dyDescent="0.3">
      <c r="A1731" s="34" t="s">
        <v>3679</v>
      </c>
      <c r="B1731" s="40">
        <v>754</v>
      </c>
      <c r="C1731" s="34" t="s">
        <v>51</v>
      </c>
      <c r="D1731" s="40">
        <v>736</v>
      </c>
      <c r="E1731" s="34" t="s">
        <v>1312</v>
      </c>
    </row>
    <row r="1732" spans="1:5" ht="15.75" hidden="1" thickBot="1" x14ac:dyDescent="0.3">
      <c r="A1732" s="34" t="s">
        <v>3679</v>
      </c>
      <c r="B1732" s="40">
        <v>754</v>
      </c>
      <c r="C1732" s="34" t="s">
        <v>51</v>
      </c>
      <c r="D1732" s="40">
        <v>779</v>
      </c>
      <c r="E1732" s="34" t="s">
        <v>1313</v>
      </c>
    </row>
    <row r="1733" spans="1:5" ht="15.75" hidden="1" thickBot="1" x14ac:dyDescent="0.3">
      <c r="A1733" s="34" t="s">
        <v>3679</v>
      </c>
      <c r="B1733" s="40">
        <v>390</v>
      </c>
      <c r="C1733" s="34" t="s">
        <v>52</v>
      </c>
      <c r="D1733" s="40">
        <v>45</v>
      </c>
      <c r="E1733" s="34" t="s">
        <v>845</v>
      </c>
    </row>
    <row r="1734" spans="1:5" ht="15.75" hidden="1" thickBot="1" x14ac:dyDescent="0.3">
      <c r="A1734" s="34" t="s">
        <v>3679</v>
      </c>
      <c r="B1734" s="40">
        <v>390</v>
      </c>
      <c r="C1734" s="34" t="s">
        <v>52</v>
      </c>
      <c r="D1734" s="40">
        <v>89</v>
      </c>
      <c r="E1734" s="34" t="s">
        <v>846</v>
      </c>
    </row>
    <row r="1735" spans="1:5" ht="15.75" hidden="1" thickBot="1" x14ac:dyDescent="0.3">
      <c r="A1735" s="34" t="s">
        <v>3679</v>
      </c>
      <c r="B1735" s="40">
        <v>390</v>
      </c>
      <c r="C1735" s="34" t="s">
        <v>52</v>
      </c>
      <c r="D1735" s="40">
        <v>90</v>
      </c>
      <c r="E1735" s="34" t="s">
        <v>847</v>
      </c>
    </row>
    <row r="1736" spans="1:5" ht="15.75" hidden="1" thickBot="1" x14ac:dyDescent="0.3">
      <c r="A1736" s="34" t="s">
        <v>3679</v>
      </c>
      <c r="B1736" s="40">
        <v>390</v>
      </c>
      <c r="C1736" s="34" t="s">
        <v>52</v>
      </c>
      <c r="D1736" s="40">
        <v>221</v>
      </c>
      <c r="E1736" s="34" t="s">
        <v>848</v>
      </c>
    </row>
    <row r="1737" spans="1:5" ht="15.75" hidden="1" thickBot="1" x14ac:dyDescent="0.3">
      <c r="A1737" s="34" t="s">
        <v>3679</v>
      </c>
      <c r="B1737" s="40">
        <v>390</v>
      </c>
      <c r="C1737" s="34" t="s">
        <v>52</v>
      </c>
      <c r="D1737" s="40">
        <v>265</v>
      </c>
      <c r="E1737" s="34" t="s">
        <v>849</v>
      </c>
    </row>
    <row r="1738" spans="1:5" ht="15.75" hidden="1" thickBot="1" x14ac:dyDescent="0.3">
      <c r="A1738" s="34" t="s">
        <v>3679</v>
      </c>
      <c r="B1738" s="40">
        <v>390</v>
      </c>
      <c r="C1738" s="34" t="s">
        <v>52</v>
      </c>
      <c r="D1738" s="40">
        <v>456</v>
      </c>
      <c r="E1738" s="34" t="s">
        <v>850</v>
      </c>
    </row>
    <row r="1739" spans="1:5" ht="15.75" hidden="1" thickBot="1" x14ac:dyDescent="0.3">
      <c r="A1739" s="34" t="s">
        <v>3679</v>
      </c>
      <c r="B1739" s="40">
        <v>390</v>
      </c>
      <c r="C1739" s="34" t="s">
        <v>52</v>
      </c>
      <c r="D1739" s="40">
        <v>457</v>
      </c>
      <c r="E1739" s="34" t="s">
        <v>851</v>
      </c>
    </row>
    <row r="1740" spans="1:5" ht="15.75" hidden="1" thickBot="1" x14ac:dyDescent="0.3">
      <c r="A1740" s="34" t="s">
        <v>3679</v>
      </c>
      <c r="B1740" s="40">
        <v>390</v>
      </c>
      <c r="C1740" s="34" t="s">
        <v>52</v>
      </c>
      <c r="D1740" s="40">
        <v>460</v>
      </c>
      <c r="E1740" s="34" t="s">
        <v>852</v>
      </c>
    </row>
    <row r="1741" spans="1:5" ht="15.75" hidden="1" thickBot="1" x14ac:dyDescent="0.3">
      <c r="A1741" s="34" t="s">
        <v>3679</v>
      </c>
      <c r="B1741" s="40">
        <v>390</v>
      </c>
      <c r="C1741" s="34" t="s">
        <v>52</v>
      </c>
      <c r="D1741" s="40">
        <v>500</v>
      </c>
      <c r="E1741" s="34" t="s">
        <v>853</v>
      </c>
    </row>
    <row r="1742" spans="1:5" ht="15.75" hidden="1" thickBot="1" x14ac:dyDescent="0.3">
      <c r="A1742" s="34" t="s">
        <v>3679</v>
      </c>
      <c r="B1742" s="40">
        <v>390</v>
      </c>
      <c r="C1742" s="34" t="s">
        <v>52</v>
      </c>
      <c r="D1742" s="40">
        <v>510</v>
      </c>
      <c r="E1742" s="34" t="s">
        <v>760</v>
      </c>
    </row>
    <row r="1743" spans="1:5" ht="15.75" hidden="1" thickBot="1" x14ac:dyDescent="0.3">
      <c r="A1743" s="34" t="s">
        <v>3679</v>
      </c>
      <c r="B1743" s="40">
        <v>390</v>
      </c>
      <c r="C1743" s="34" t="s">
        <v>52</v>
      </c>
      <c r="D1743" s="40">
        <v>691</v>
      </c>
      <c r="E1743" s="34" t="s">
        <v>854</v>
      </c>
    </row>
    <row r="1744" spans="1:5" ht="15.75" hidden="1" thickBot="1" x14ac:dyDescent="0.3">
      <c r="A1744" s="34" t="s">
        <v>3679</v>
      </c>
      <c r="B1744" s="40">
        <v>390</v>
      </c>
      <c r="C1744" s="34" t="s">
        <v>52</v>
      </c>
      <c r="D1744" s="40">
        <v>692</v>
      </c>
      <c r="E1744" s="34" t="s">
        <v>855</v>
      </c>
    </row>
    <row r="1745" spans="1:5" ht="15.75" hidden="1" thickBot="1" x14ac:dyDescent="0.3">
      <c r="A1745" s="34" t="s">
        <v>3679</v>
      </c>
      <c r="B1745" s="40">
        <v>390</v>
      </c>
      <c r="C1745" s="34" t="s">
        <v>52</v>
      </c>
      <c r="D1745" s="40">
        <v>735</v>
      </c>
      <c r="E1745" s="34" t="s">
        <v>856</v>
      </c>
    </row>
    <row r="1746" spans="1:5" ht="15.75" hidden="1" thickBot="1" x14ac:dyDescent="0.3">
      <c r="A1746" s="34" t="s">
        <v>3679</v>
      </c>
      <c r="B1746" s="40">
        <v>565</v>
      </c>
      <c r="C1746" s="34" t="s">
        <v>53</v>
      </c>
      <c r="D1746" s="40">
        <v>1</v>
      </c>
      <c r="E1746" s="34" t="s">
        <v>1206</v>
      </c>
    </row>
    <row r="1747" spans="1:5" ht="15.75" hidden="1" thickBot="1" x14ac:dyDescent="0.3">
      <c r="A1747" s="34" t="s">
        <v>3679</v>
      </c>
      <c r="B1747" s="40">
        <v>565</v>
      </c>
      <c r="C1747" s="34" t="s">
        <v>53</v>
      </c>
      <c r="D1747" s="40">
        <v>90</v>
      </c>
      <c r="E1747" s="34" t="s">
        <v>1208</v>
      </c>
    </row>
    <row r="1748" spans="1:5" ht="15.75" hidden="1" thickBot="1" x14ac:dyDescent="0.3">
      <c r="A1748" s="34" t="s">
        <v>3679</v>
      </c>
      <c r="B1748" s="40">
        <v>565</v>
      </c>
      <c r="C1748" s="34" t="s">
        <v>53</v>
      </c>
      <c r="D1748" s="40">
        <v>89</v>
      </c>
      <c r="E1748" s="34" t="s">
        <v>1207</v>
      </c>
    </row>
    <row r="1749" spans="1:5" ht="15.75" hidden="1" thickBot="1" x14ac:dyDescent="0.3">
      <c r="A1749" s="34" t="s">
        <v>3679</v>
      </c>
      <c r="B1749" s="40">
        <v>565</v>
      </c>
      <c r="C1749" s="34" t="s">
        <v>53</v>
      </c>
      <c r="D1749" s="40">
        <v>177</v>
      </c>
      <c r="E1749" s="34" t="s">
        <v>1209</v>
      </c>
    </row>
    <row r="1750" spans="1:5" ht="15.75" hidden="1" thickBot="1" x14ac:dyDescent="0.3">
      <c r="A1750" s="34" t="s">
        <v>3679</v>
      </c>
      <c r="B1750" s="40">
        <v>290</v>
      </c>
      <c r="C1750" s="34" t="s">
        <v>54</v>
      </c>
      <c r="D1750" s="40">
        <v>1</v>
      </c>
      <c r="E1750" s="34" t="s">
        <v>731</v>
      </c>
    </row>
    <row r="1751" spans="1:5" ht="15.75" hidden="1" thickBot="1" x14ac:dyDescent="0.3">
      <c r="A1751" s="34" t="s">
        <v>3679</v>
      </c>
      <c r="B1751" s="40">
        <v>290</v>
      </c>
      <c r="C1751" s="34" t="s">
        <v>54</v>
      </c>
      <c r="D1751" s="40">
        <v>89</v>
      </c>
      <c r="E1751" s="34" t="s">
        <v>732</v>
      </c>
    </row>
    <row r="1752" spans="1:5" ht="15.75" hidden="1" thickBot="1" x14ac:dyDescent="0.3">
      <c r="A1752" s="34" t="s">
        <v>3679</v>
      </c>
      <c r="B1752" s="40">
        <v>290</v>
      </c>
      <c r="C1752" s="34" t="s">
        <v>54</v>
      </c>
      <c r="D1752" s="40">
        <v>90</v>
      </c>
      <c r="E1752" s="34" t="s">
        <v>733</v>
      </c>
    </row>
    <row r="1753" spans="1:5" ht="15.75" hidden="1" thickBot="1" x14ac:dyDescent="0.3">
      <c r="A1753" s="34" t="s">
        <v>3679</v>
      </c>
      <c r="B1753" s="40">
        <v>290</v>
      </c>
      <c r="C1753" s="34" t="s">
        <v>54</v>
      </c>
      <c r="D1753" s="40">
        <v>177</v>
      </c>
      <c r="E1753" s="34" t="s">
        <v>734</v>
      </c>
    </row>
    <row r="1754" spans="1:5" ht="15.75" hidden="1" thickBot="1" x14ac:dyDescent="0.3">
      <c r="A1754" s="34" t="s">
        <v>3679</v>
      </c>
      <c r="B1754" s="40">
        <v>290</v>
      </c>
      <c r="C1754" s="34" t="s">
        <v>54</v>
      </c>
      <c r="D1754" s="40">
        <v>500</v>
      </c>
      <c r="E1754" s="34" t="s">
        <v>735</v>
      </c>
    </row>
    <row r="1755" spans="1:5" ht="15.75" hidden="1" thickBot="1" x14ac:dyDescent="0.3">
      <c r="A1755" s="34" t="s">
        <v>3679</v>
      </c>
      <c r="B1755" s="40">
        <v>290</v>
      </c>
      <c r="C1755" s="34" t="s">
        <v>54</v>
      </c>
      <c r="D1755" s="40">
        <v>867</v>
      </c>
      <c r="E1755" s="34" t="s">
        <v>736</v>
      </c>
    </row>
    <row r="1756" spans="1:5" ht="15.75" hidden="1" thickBot="1" x14ac:dyDescent="0.3">
      <c r="A1756" s="34" t="s">
        <v>3679</v>
      </c>
      <c r="B1756" s="40">
        <v>405</v>
      </c>
      <c r="C1756" s="34" t="s">
        <v>55</v>
      </c>
      <c r="D1756" s="40">
        <v>45</v>
      </c>
      <c r="E1756" s="34" t="s">
        <v>890</v>
      </c>
    </row>
    <row r="1757" spans="1:5" ht="15.75" hidden="1" thickBot="1" x14ac:dyDescent="0.3">
      <c r="A1757" s="34" t="s">
        <v>3679</v>
      </c>
      <c r="B1757" s="40">
        <v>405</v>
      </c>
      <c r="C1757" s="34" t="s">
        <v>55</v>
      </c>
      <c r="D1757" s="40">
        <v>89</v>
      </c>
      <c r="E1757" s="34" t="s">
        <v>891</v>
      </c>
    </row>
    <row r="1758" spans="1:5" ht="15.75" hidden="1" thickBot="1" x14ac:dyDescent="0.3">
      <c r="A1758" s="34" t="s">
        <v>3679</v>
      </c>
      <c r="B1758" s="40">
        <v>405</v>
      </c>
      <c r="C1758" s="34" t="s">
        <v>55</v>
      </c>
      <c r="D1758" s="40">
        <v>133</v>
      </c>
      <c r="E1758" s="34" t="s">
        <v>892</v>
      </c>
    </row>
    <row r="1759" spans="1:5" ht="15.75" hidden="1" thickBot="1" x14ac:dyDescent="0.3">
      <c r="A1759" s="34" t="s">
        <v>3679</v>
      </c>
      <c r="B1759" s="40">
        <v>405</v>
      </c>
      <c r="C1759" s="34" t="s">
        <v>55</v>
      </c>
      <c r="D1759" s="40">
        <v>134</v>
      </c>
      <c r="E1759" s="34" t="s">
        <v>893</v>
      </c>
    </row>
    <row r="1760" spans="1:5" ht="15.75" hidden="1" thickBot="1" x14ac:dyDescent="0.3">
      <c r="A1760" s="34" t="s">
        <v>3679</v>
      </c>
      <c r="B1760" s="40">
        <v>405</v>
      </c>
      <c r="C1760" s="34" t="s">
        <v>55</v>
      </c>
      <c r="D1760" s="40">
        <v>181</v>
      </c>
      <c r="E1760" s="34" t="s">
        <v>896</v>
      </c>
    </row>
    <row r="1761" spans="1:5" ht="15.75" hidden="1" thickBot="1" x14ac:dyDescent="0.3">
      <c r="A1761" s="34" t="s">
        <v>3679</v>
      </c>
      <c r="B1761" s="40">
        <v>405</v>
      </c>
      <c r="C1761" s="34" t="s">
        <v>55</v>
      </c>
      <c r="D1761" s="40">
        <v>179</v>
      </c>
      <c r="E1761" s="34" t="s">
        <v>895</v>
      </c>
    </row>
    <row r="1762" spans="1:5" ht="15.75" hidden="1" thickBot="1" x14ac:dyDescent="0.3">
      <c r="A1762" s="34" t="s">
        <v>3679</v>
      </c>
      <c r="B1762" s="40">
        <v>405</v>
      </c>
      <c r="C1762" s="34" t="s">
        <v>55</v>
      </c>
      <c r="D1762" s="40">
        <v>177</v>
      </c>
      <c r="E1762" s="34" t="s">
        <v>894</v>
      </c>
    </row>
    <row r="1763" spans="1:5" ht="15.75" hidden="1" thickBot="1" x14ac:dyDescent="0.3">
      <c r="A1763" s="34" t="s">
        <v>3679</v>
      </c>
      <c r="B1763" s="40">
        <v>405</v>
      </c>
      <c r="C1763" s="34" t="s">
        <v>55</v>
      </c>
      <c r="D1763" s="40">
        <v>221</v>
      </c>
      <c r="E1763" s="34" t="s">
        <v>897</v>
      </c>
    </row>
    <row r="1764" spans="1:5" ht="15.75" hidden="1" thickBot="1" x14ac:dyDescent="0.3">
      <c r="A1764" s="34" t="s">
        <v>3679</v>
      </c>
      <c r="B1764" s="40">
        <v>405</v>
      </c>
      <c r="C1764" s="34" t="s">
        <v>55</v>
      </c>
      <c r="D1764" s="40">
        <v>309</v>
      </c>
      <c r="E1764" s="34" t="s">
        <v>898</v>
      </c>
    </row>
    <row r="1765" spans="1:5" ht="15.75" hidden="1" thickBot="1" x14ac:dyDescent="0.3">
      <c r="A1765" s="34" t="s">
        <v>3679</v>
      </c>
      <c r="B1765" s="40">
        <v>405</v>
      </c>
      <c r="C1765" s="34" t="s">
        <v>55</v>
      </c>
      <c r="D1765" s="40">
        <v>380</v>
      </c>
      <c r="E1765" s="34" t="s">
        <v>899</v>
      </c>
    </row>
    <row r="1766" spans="1:5" ht="15.75" hidden="1" thickBot="1" x14ac:dyDescent="0.3">
      <c r="A1766" s="34" t="s">
        <v>3679</v>
      </c>
      <c r="B1766" s="40">
        <v>405</v>
      </c>
      <c r="C1766" s="34" t="s">
        <v>55</v>
      </c>
      <c r="D1766" s="40">
        <v>505</v>
      </c>
      <c r="E1766" s="34" t="s">
        <v>903</v>
      </c>
    </row>
    <row r="1767" spans="1:5" ht="15.75" hidden="1" thickBot="1" x14ac:dyDescent="0.3">
      <c r="A1767" s="34" t="s">
        <v>3679</v>
      </c>
      <c r="B1767" s="40">
        <v>405</v>
      </c>
      <c r="C1767" s="34" t="s">
        <v>55</v>
      </c>
      <c r="D1767" s="40">
        <v>501</v>
      </c>
      <c r="E1767" s="34" t="s">
        <v>901</v>
      </c>
    </row>
    <row r="1768" spans="1:5" ht="15.75" hidden="1" thickBot="1" x14ac:dyDescent="0.3">
      <c r="A1768" s="34" t="s">
        <v>3679</v>
      </c>
      <c r="B1768" s="40">
        <v>405</v>
      </c>
      <c r="C1768" s="34" t="s">
        <v>55</v>
      </c>
      <c r="D1768" s="40">
        <v>502</v>
      </c>
      <c r="E1768" s="34" t="s">
        <v>902</v>
      </c>
    </row>
    <row r="1769" spans="1:5" ht="15.75" hidden="1" thickBot="1" x14ac:dyDescent="0.3">
      <c r="A1769" s="34" t="s">
        <v>3679</v>
      </c>
      <c r="B1769" s="40">
        <v>405</v>
      </c>
      <c r="C1769" s="34" t="s">
        <v>55</v>
      </c>
      <c r="D1769" s="40">
        <v>500</v>
      </c>
      <c r="E1769" s="34" t="s">
        <v>900</v>
      </c>
    </row>
    <row r="1770" spans="1:5" ht="15.75" hidden="1" thickBot="1" x14ac:dyDescent="0.3">
      <c r="A1770" s="34" t="s">
        <v>3679</v>
      </c>
      <c r="B1770" s="40">
        <v>405</v>
      </c>
      <c r="C1770" s="34" t="s">
        <v>55</v>
      </c>
      <c r="D1770" s="40">
        <v>590</v>
      </c>
      <c r="E1770" s="34" t="s">
        <v>905</v>
      </c>
    </row>
    <row r="1771" spans="1:5" ht="15.75" hidden="1" thickBot="1" x14ac:dyDescent="0.3">
      <c r="A1771" s="34" t="s">
        <v>3679</v>
      </c>
      <c r="B1771" s="40">
        <v>405</v>
      </c>
      <c r="C1771" s="34" t="s">
        <v>55</v>
      </c>
      <c r="D1771" s="40">
        <v>588</v>
      </c>
      <c r="E1771" s="34" t="s">
        <v>904</v>
      </c>
    </row>
    <row r="1772" spans="1:5" ht="15.75" hidden="1" thickBot="1" x14ac:dyDescent="0.3">
      <c r="A1772" s="34" t="s">
        <v>3679</v>
      </c>
      <c r="B1772" s="40">
        <v>405</v>
      </c>
      <c r="C1772" s="34" t="s">
        <v>55</v>
      </c>
      <c r="D1772" s="40">
        <v>779</v>
      </c>
      <c r="E1772" s="34" t="s">
        <v>906</v>
      </c>
    </row>
    <row r="1773" spans="1:5" ht="15.75" hidden="1" thickBot="1" x14ac:dyDescent="0.3">
      <c r="A1773" s="34" t="s">
        <v>3679</v>
      </c>
      <c r="B1773" s="40">
        <v>405</v>
      </c>
      <c r="C1773" s="34" t="s">
        <v>55</v>
      </c>
      <c r="D1773" s="40">
        <v>911</v>
      </c>
      <c r="E1773" s="34" t="s">
        <v>907</v>
      </c>
    </row>
    <row r="1774" spans="1:5" ht="15.75" hidden="1" thickBot="1" x14ac:dyDescent="0.3">
      <c r="A1774" s="34" t="s">
        <v>3679</v>
      </c>
      <c r="B1774" s="40">
        <v>397</v>
      </c>
      <c r="C1774" s="34" t="s">
        <v>56</v>
      </c>
      <c r="D1774" s="40">
        <v>89</v>
      </c>
      <c r="E1774" s="34" t="s">
        <v>871</v>
      </c>
    </row>
    <row r="1775" spans="1:5" ht="15.75" hidden="1" thickBot="1" x14ac:dyDescent="0.3">
      <c r="A1775" s="34" t="s">
        <v>3679</v>
      </c>
      <c r="B1775" s="40">
        <v>397</v>
      </c>
      <c r="C1775" s="34" t="s">
        <v>56</v>
      </c>
      <c r="D1775" s="40">
        <v>103</v>
      </c>
      <c r="E1775" s="34" t="s">
        <v>872</v>
      </c>
    </row>
    <row r="1776" spans="1:5" ht="15.75" hidden="1" thickBot="1" x14ac:dyDescent="0.3">
      <c r="A1776" s="34" t="s">
        <v>3679</v>
      </c>
      <c r="B1776" s="40">
        <v>397</v>
      </c>
      <c r="C1776" s="34" t="s">
        <v>56</v>
      </c>
      <c r="D1776" s="40">
        <v>215</v>
      </c>
      <c r="E1776" s="34" t="s">
        <v>877</v>
      </c>
    </row>
    <row r="1777" spans="1:5" ht="15.75" hidden="1" thickBot="1" x14ac:dyDescent="0.3">
      <c r="A1777" s="34" t="s">
        <v>3679</v>
      </c>
      <c r="B1777" s="40">
        <v>397</v>
      </c>
      <c r="C1777" s="34" t="s">
        <v>56</v>
      </c>
      <c r="D1777" s="40">
        <v>145</v>
      </c>
      <c r="E1777" s="34" t="s">
        <v>873</v>
      </c>
    </row>
    <row r="1778" spans="1:5" ht="15.75" hidden="1" thickBot="1" x14ac:dyDescent="0.3">
      <c r="A1778" s="34" t="s">
        <v>3679</v>
      </c>
      <c r="B1778" s="40">
        <v>397</v>
      </c>
      <c r="C1778" s="34" t="s">
        <v>56</v>
      </c>
      <c r="D1778" s="40">
        <v>172</v>
      </c>
      <c r="E1778" s="34" t="s">
        <v>874</v>
      </c>
    </row>
    <row r="1779" spans="1:5" ht="15.75" hidden="1" thickBot="1" x14ac:dyDescent="0.3">
      <c r="A1779" s="34" t="s">
        <v>3679</v>
      </c>
      <c r="B1779" s="40">
        <v>397</v>
      </c>
      <c r="C1779" s="34" t="s">
        <v>56</v>
      </c>
      <c r="D1779" s="40">
        <v>181</v>
      </c>
      <c r="E1779" s="34" t="s">
        <v>875</v>
      </c>
    </row>
    <row r="1780" spans="1:5" ht="15.75" hidden="1" thickBot="1" x14ac:dyDescent="0.3">
      <c r="A1780" s="34" t="s">
        <v>3679</v>
      </c>
      <c r="B1780" s="40">
        <v>397</v>
      </c>
      <c r="C1780" s="34" t="s">
        <v>56</v>
      </c>
      <c r="D1780" s="40">
        <v>198</v>
      </c>
      <c r="E1780" s="34" t="s">
        <v>876</v>
      </c>
    </row>
    <row r="1781" spans="1:5" ht="15.75" hidden="1" thickBot="1" x14ac:dyDescent="0.3">
      <c r="A1781" s="34" t="s">
        <v>3679</v>
      </c>
      <c r="B1781" s="40">
        <v>397</v>
      </c>
      <c r="C1781" s="34" t="s">
        <v>56</v>
      </c>
      <c r="D1781" s="40">
        <v>291</v>
      </c>
      <c r="E1781" s="34" t="s">
        <v>880</v>
      </c>
    </row>
    <row r="1782" spans="1:5" ht="15.75" hidden="1" thickBot="1" x14ac:dyDescent="0.3">
      <c r="A1782" s="34" t="s">
        <v>3679</v>
      </c>
      <c r="B1782" s="40">
        <v>397</v>
      </c>
      <c r="C1782" s="34" t="s">
        <v>56</v>
      </c>
      <c r="D1782" s="40">
        <v>298</v>
      </c>
      <c r="E1782" s="34" t="s">
        <v>881</v>
      </c>
    </row>
    <row r="1783" spans="1:5" ht="15.75" hidden="1" thickBot="1" x14ac:dyDescent="0.3">
      <c r="A1783" s="34" t="s">
        <v>3679</v>
      </c>
      <c r="B1783" s="40">
        <v>397</v>
      </c>
      <c r="C1783" s="34" t="s">
        <v>56</v>
      </c>
      <c r="D1783" s="40">
        <v>235</v>
      </c>
      <c r="E1783" s="34" t="s">
        <v>878</v>
      </c>
    </row>
    <row r="1784" spans="1:5" ht="15.75" hidden="1" thickBot="1" x14ac:dyDescent="0.3">
      <c r="A1784" s="34" t="s">
        <v>3679</v>
      </c>
      <c r="B1784" s="40">
        <v>397</v>
      </c>
      <c r="C1784" s="34" t="s">
        <v>56</v>
      </c>
      <c r="D1784" s="40">
        <v>269</v>
      </c>
      <c r="E1784" s="34" t="s">
        <v>879</v>
      </c>
    </row>
    <row r="1785" spans="1:5" ht="15.75" hidden="1" thickBot="1" x14ac:dyDescent="0.3">
      <c r="A1785" s="34" t="s">
        <v>3679</v>
      </c>
      <c r="B1785" s="40">
        <v>395</v>
      </c>
      <c r="C1785" s="34" t="s">
        <v>57</v>
      </c>
      <c r="D1785" s="40">
        <v>1</v>
      </c>
      <c r="E1785" s="34" t="s">
        <v>857</v>
      </c>
    </row>
    <row r="1786" spans="1:5" ht="15.75" hidden="1" thickBot="1" x14ac:dyDescent="0.3">
      <c r="A1786" s="34" t="s">
        <v>3679</v>
      </c>
      <c r="B1786" s="40">
        <v>395</v>
      </c>
      <c r="C1786" s="34" t="s">
        <v>57</v>
      </c>
      <c r="D1786" s="40">
        <v>2</v>
      </c>
      <c r="E1786" s="34" t="s">
        <v>858</v>
      </c>
    </row>
    <row r="1787" spans="1:5" ht="15.75" hidden="1" thickBot="1" x14ac:dyDescent="0.3">
      <c r="A1787" s="34" t="s">
        <v>3679</v>
      </c>
      <c r="B1787" s="40">
        <v>395</v>
      </c>
      <c r="C1787" s="34" t="s">
        <v>57</v>
      </c>
      <c r="D1787" s="40">
        <v>3</v>
      </c>
      <c r="E1787" s="34" t="s">
        <v>859</v>
      </c>
    </row>
    <row r="1788" spans="1:5" ht="15.75" hidden="1" thickBot="1" x14ac:dyDescent="0.3">
      <c r="A1788" s="34" t="s">
        <v>3679</v>
      </c>
      <c r="B1788" s="40">
        <v>395</v>
      </c>
      <c r="C1788" s="34" t="s">
        <v>57</v>
      </c>
      <c r="D1788" s="40">
        <v>45</v>
      </c>
      <c r="E1788" s="34" t="s">
        <v>861</v>
      </c>
    </row>
    <row r="1789" spans="1:5" ht="15.75" hidden="1" thickBot="1" x14ac:dyDescent="0.3">
      <c r="A1789" s="34" t="s">
        <v>3679</v>
      </c>
      <c r="B1789" s="40">
        <v>395</v>
      </c>
      <c r="C1789" s="34" t="s">
        <v>57</v>
      </c>
      <c r="D1789" s="40">
        <v>90</v>
      </c>
      <c r="E1789" s="34" t="s">
        <v>862</v>
      </c>
    </row>
    <row r="1790" spans="1:5" ht="15.75" hidden="1" thickBot="1" x14ac:dyDescent="0.3">
      <c r="A1790" s="34" t="s">
        <v>3679</v>
      </c>
      <c r="B1790" s="40">
        <v>395</v>
      </c>
      <c r="C1790" s="34" t="s">
        <v>57</v>
      </c>
      <c r="D1790" s="40">
        <v>133</v>
      </c>
      <c r="E1790" s="34" t="s">
        <v>863</v>
      </c>
    </row>
    <row r="1791" spans="1:5" ht="15.75" hidden="1" thickBot="1" x14ac:dyDescent="0.3">
      <c r="A1791" s="34" t="s">
        <v>3679</v>
      </c>
      <c r="B1791" s="40">
        <v>395</v>
      </c>
      <c r="C1791" s="34" t="s">
        <v>57</v>
      </c>
      <c r="D1791" s="40">
        <v>221</v>
      </c>
      <c r="E1791" s="34" t="s">
        <v>864</v>
      </c>
    </row>
    <row r="1792" spans="1:5" ht="15.75" hidden="1" thickBot="1" x14ac:dyDescent="0.3">
      <c r="A1792" s="34" t="s">
        <v>3679</v>
      </c>
      <c r="B1792" s="40">
        <v>395</v>
      </c>
      <c r="C1792" s="34" t="s">
        <v>57</v>
      </c>
      <c r="D1792" s="40">
        <v>265</v>
      </c>
      <c r="E1792" s="34" t="s">
        <v>865</v>
      </c>
    </row>
    <row r="1793" spans="1:5" ht="15.75" hidden="1" thickBot="1" x14ac:dyDescent="0.3">
      <c r="A1793" s="34" t="s">
        <v>3679</v>
      </c>
      <c r="B1793" s="40">
        <v>395</v>
      </c>
      <c r="C1793" s="34" t="s">
        <v>57</v>
      </c>
      <c r="D1793" s="40">
        <v>779</v>
      </c>
      <c r="E1793" s="34" t="s">
        <v>870</v>
      </c>
    </row>
    <row r="1794" spans="1:5" ht="15.75" hidden="1" thickBot="1" x14ac:dyDescent="0.3">
      <c r="A1794" s="34" t="s">
        <v>3679</v>
      </c>
      <c r="B1794" s="40">
        <v>395</v>
      </c>
      <c r="C1794" s="34" t="s">
        <v>57</v>
      </c>
      <c r="D1794" s="40">
        <v>4</v>
      </c>
      <c r="E1794" s="34" t="s">
        <v>860</v>
      </c>
    </row>
    <row r="1795" spans="1:5" ht="15.75" hidden="1" thickBot="1" x14ac:dyDescent="0.3">
      <c r="A1795" s="34" t="s">
        <v>3679</v>
      </c>
      <c r="B1795" s="40">
        <v>395</v>
      </c>
      <c r="C1795" s="34" t="s">
        <v>57</v>
      </c>
      <c r="D1795" s="40">
        <v>505</v>
      </c>
      <c r="E1795" s="34" t="s">
        <v>867</v>
      </c>
    </row>
    <row r="1796" spans="1:5" ht="15.75" hidden="1" thickBot="1" x14ac:dyDescent="0.3">
      <c r="A1796" s="34" t="s">
        <v>3679</v>
      </c>
      <c r="B1796" s="40">
        <v>395</v>
      </c>
      <c r="C1796" s="34" t="s">
        <v>57</v>
      </c>
      <c r="D1796" s="40">
        <v>266</v>
      </c>
      <c r="E1796" s="34" t="s">
        <v>866</v>
      </c>
    </row>
    <row r="1797" spans="1:5" ht="15.75" hidden="1" thickBot="1" x14ac:dyDescent="0.3">
      <c r="A1797" s="34" t="s">
        <v>3679</v>
      </c>
      <c r="B1797" s="40">
        <v>395</v>
      </c>
      <c r="C1797" s="34" t="s">
        <v>57</v>
      </c>
      <c r="D1797" s="40">
        <v>691</v>
      </c>
      <c r="E1797" s="34" t="s">
        <v>868</v>
      </c>
    </row>
    <row r="1798" spans="1:5" ht="15.75" hidden="1" thickBot="1" x14ac:dyDescent="0.3">
      <c r="A1798" s="34" t="s">
        <v>3679</v>
      </c>
      <c r="B1798" s="40">
        <v>395</v>
      </c>
      <c r="C1798" s="34" t="s">
        <v>57</v>
      </c>
      <c r="D1798" s="40">
        <v>692</v>
      </c>
      <c r="E1798" s="34" t="s">
        <v>869</v>
      </c>
    </row>
    <row r="1799" spans="1:5" ht="15.75" hidden="1" thickBot="1" x14ac:dyDescent="0.3">
      <c r="A1799" s="34" t="s">
        <v>3679</v>
      </c>
      <c r="B1799" s="40">
        <v>435</v>
      </c>
      <c r="C1799" s="34" t="s">
        <v>58</v>
      </c>
      <c r="D1799" s="40">
        <v>1</v>
      </c>
      <c r="E1799" s="34" t="s">
        <v>943</v>
      </c>
    </row>
    <row r="1800" spans="1:5" ht="15.75" hidden="1" thickBot="1" x14ac:dyDescent="0.3">
      <c r="A1800" s="34" t="s">
        <v>3679</v>
      </c>
      <c r="B1800" s="40">
        <v>435</v>
      </c>
      <c r="C1800" s="34" t="s">
        <v>58</v>
      </c>
      <c r="D1800" s="40">
        <v>177</v>
      </c>
      <c r="E1800" s="34" t="s">
        <v>944</v>
      </c>
    </row>
    <row r="1801" spans="1:5" ht="15.75" hidden="1" thickBot="1" x14ac:dyDescent="0.3">
      <c r="A1801" s="34" t="s">
        <v>3679</v>
      </c>
      <c r="B1801" s="40">
        <v>435</v>
      </c>
      <c r="C1801" s="34" t="s">
        <v>58</v>
      </c>
      <c r="D1801" s="40">
        <v>178</v>
      </c>
      <c r="E1801" s="34" t="s">
        <v>945</v>
      </c>
    </row>
    <row r="1802" spans="1:5" ht="15.75" hidden="1" thickBot="1" x14ac:dyDescent="0.3">
      <c r="A1802" s="34" t="s">
        <v>3679</v>
      </c>
      <c r="B1802" s="40">
        <v>435</v>
      </c>
      <c r="C1802" s="34" t="s">
        <v>58</v>
      </c>
      <c r="D1802" s="40">
        <v>500</v>
      </c>
      <c r="E1802" s="34" t="s">
        <v>946</v>
      </c>
    </row>
    <row r="1803" spans="1:5" ht="15.75" hidden="1" thickBot="1" x14ac:dyDescent="0.3">
      <c r="A1803" s="34" t="s">
        <v>3679</v>
      </c>
      <c r="B1803" s="40">
        <v>400</v>
      </c>
      <c r="C1803" s="34" t="s">
        <v>59</v>
      </c>
      <c r="D1803" s="40">
        <v>3</v>
      </c>
      <c r="E1803" s="34" t="s">
        <v>883</v>
      </c>
    </row>
    <row r="1804" spans="1:5" ht="15.75" hidden="1" thickBot="1" x14ac:dyDescent="0.3">
      <c r="A1804" s="34" t="s">
        <v>3679</v>
      </c>
      <c r="B1804" s="40">
        <v>400</v>
      </c>
      <c r="C1804" s="34" t="s">
        <v>59</v>
      </c>
      <c r="D1804" s="40">
        <v>1</v>
      </c>
      <c r="E1804" s="34" t="s">
        <v>882</v>
      </c>
    </row>
    <row r="1805" spans="1:5" ht="15.75" hidden="1" thickBot="1" x14ac:dyDescent="0.3">
      <c r="A1805" s="34" t="s">
        <v>3679</v>
      </c>
      <c r="B1805" s="40">
        <v>400</v>
      </c>
      <c r="C1805" s="34" t="s">
        <v>59</v>
      </c>
      <c r="D1805" s="40">
        <v>89</v>
      </c>
      <c r="E1805" s="34" t="s">
        <v>884</v>
      </c>
    </row>
    <row r="1806" spans="1:5" ht="15.75" hidden="1" thickBot="1" x14ac:dyDescent="0.3">
      <c r="A1806" s="34" t="s">
        <v>3679</v>
      </c>
      <c r="B1806" s="40">
        <v>400</v>
      </c>
      <c r="C1806" s="34" t="s">
        <v>59</v>
      </c>
      <c r="D1806" s="40">
        <v>133</v>
      </c>
      <c r="E1806" s="34" t="s">
        <v>885</v>
      </c>
    </row>
    <row r="1807" spans="1:5" ht="15.75" hidden="1" thickBot="1" x14ac:dyDescent="0.3">
      <c r="A1807" s="34" t="s">
        <v>3679</v>
      </c>
      <c r="B1807" s="40">
        <v>400</v>
      </c>
      <c r="C1807" s="34" t="s">
        <v>59</v>
      </c>
      <c r="D1807" s="40">
        <v>177</v>
      </c>
      <c r="E1807" s="34" t="s">
        <v>886</v>
      </c>
    </row>
    <row r="1808" spans="1:5" ht="15.75" hidden="1" thickBot="1" x14ac:dyDescent="0.3">
      <c r="A1808" s="34" t="s">
        <v>3679</v>
      </c>
      <c r="B1808" s="40">
        <v>400</v>
      </c>
      <c r="C1808" s="34" t="s">
        <v>59</v>
      </c>
      <c r="D1808" s="40">
        <v>221</v>
      </c>
      <c r="E1808" s="34" t="s">
        <v>887</v>
      </c>
    </row>
    <row r="1809" spans="1:5" ht="15.75" hidden="1" thickBot="1" x14ac:dyDescent="0.3">
      <c r="A1809" s="34" t="s">
        <v>3679</v>
      </c>
      <c r="B1809" s="40">
        <v>400</v>
      </c>
      <c r="C1809" s="34" t="s">
        <v>59</v>
      </c>
      <c r="D1809" s="40">
        <v>735</v>
      </c>
      <c r="E1809" s="34" t="s">
        <v>888</v>
      </c>
    </row>
    <row r="1810" spans="1:5" ht="15.75" hidden="1" thickBot="1" x14ac:dyDescent="0.3">
      <c r="A1810" s="34" t="s">
        <v>3679</v>
      </c>
      <c r="B1810" s="40">
        <v>400</v>
      </c>
      <c r="C1810" s="34" t="s">
        <v>59</v>
      </c>
      <c r="D1810" s="40">
        <v>779</v>
      </c>
      <c r="E1810" s="34" t="s">
        <v>889</v>
      </c>
    </row>
    <row r="1811" spans="1:5" ht="15.75" hidden="1" thickBot="1" x14ac:dyDescent="0.3">
      <c r="A1811" s="34" t="s">
        <v>3679</v>
      </c>
      <c r="B1811" s="40">
        <v>515</v>
      </c>
      <c r="C1811" s="34" t="s">
        <v>60</v>
      </c>
      <c r="D1811" s="40">
        <v>1</v>
      </c>
      <c r="E1811" s="34" t="s">
        <v>1149</v>
      </c>
    </row>
    <row r="1812" spans="1:5" ht="15.75" hidden="1" thickBot="1" x14ac:dyDescent="0.3">
      <c r="A1812" s="34" t="s">
        <v>3679</v>
      </c>
      <c r="B1812" s="40">
        <v>515</v>
      </c>
      <c r="C1812" s="34" t="s">
        <v>60</v>
      </c>
      <c r="D1812" s="40">
        <v>45</v>
      </c>
      <c r="E1812" s="34" t="s">
        <v>1150</v>
      </c>
    </row>
    <row r="1813" spans="1:5" ht="15.75" hidden="1" thickBot="1" x14ac:dyDescent="0.3">
      <c r="A1813" s="34" t="s">
        <v>3679</v>
      </c>
      <c r="B1813" s="40">
        <v>515</v>
      </c>
      <c r="C1813" s="34" t="s">
        <v>60</v>
      </c>
      <c r="D1813" s="40">
        <v>95</v>
      </c>
      <c r="E1813" s="34" t="s">
        <v>1156</v>
      </c>
    </row>
    <row r="1814" spans="1:5" ht="15.75" hidden="1" thickBot="1" x14ac:dyDescent="0.3">
      <c r="A1814" s="34" t="s">
        <v>3679</v>
      </c>
      <c r="B1814" s="40">
        <v>515</v>
      </c>
      <c r="C1814" s="34" t="s">
        <v>60</v>
      </c>
      <c r="D1814" s="40">
        <v>94</v>
      </c>
      <c r="E1814" s="34" t="s">
        <v>1155</v>
      </c>
    </row>
    <row r="1815" spans="1:5" ht="15.75" hidden="1" thickBot="1" x14ac:dyDescent="0.3">
      <c r="A1815" s="34" t="s">
        <v>3679</v>
      </c>
      <c r="B1815" s="40">
        <v>515</v>
      </c>
      <c r="C1815" s="34" t="s">
        <v>60</v>
      </c>
      <c r="D1815" s="40">
        <v>91</v>
      </c>
      <c r="E1815" s="34" t="s">
        <v>1153</v>
      </c>
    </row>
    <row r="1816" spans="1:5" ht="15.75" hidden="1" thickBot="1" x14ac:dyDescent="0.3">
      <c r="A1816" s="34" t="s">
        <v>3679</v>
      </c>
      <c r="B1816" s="40">
        <v>515</v>
      </c>
      <c r="C1816" s="34" t="s">
        <v>60</v>
      </c>
      <c r="D1816" s="40">
        <v>90</v>
      </c>
      <c r="E1816" s="34" t="s">
        <v>1152</v>
      </c>
    </row>
    <row r="1817" spans="1:5" ht="15.75" hidden="1" thickBot="1" x14ac:dyDescent="0.3">
      <c r="A1817" s="34" t="s">
        <v>3679</v>
      </c>
      <c r="B1817" s="40">
        <v>515</v>
      </c>
      <c r="C1817" s="34" t="s">
        <v>60</v>
      </c>
      <c r="D1817" s="40">
        <v>89</v>
      </c>
      <c r="E1817" s="34" t="s">
        <v>1151</v>
      </c>
    </row>
    <row r="1818" spans="1:5" ht="15.75" hidden="1" thickBot="1" x14ac:dyDescent="0.3">
      <c r="A1818" s="34" t="s">
        <v>3679</v>
      </c>
      <c r="B1818" s="40">
        <v>515</v>
      </c>
      <c r="C1818" s="34" t="s">
        <v>60</v>
      </c>
      <c r="D1818" s="40">
        <v>92</v>
      </c>
      <c r="E1818" s="34" t="s">
        <v>1154</v>
      </c>
    </row>
    <row r="1819" spans="1:5" ht="15.75" hidden="1" thickBot="1" x14ac:dyDescent="0.3">
      <c r="A1819" s="34" t="s">
        <v>3679</v>
      </c>
      <c r="B1819" s="40">
        <v>515</v>
      </c>
      <c r="C1819" s="34" t="s">
        <v>60</v>
      </c>
      <c r="D1819" s="40">
        <v>133</v>
      </c>
      <c r="E1819" s="34" t="s">
        <v>1157</v>
      </c>
    </row>
    <row r="1820" spans="1:5" ht="15.75" hidden="1" thickBot="1" x14ac:dyDescent="0.3">
      <c r="A1820" s="34" t="s">
        <v>3679</v>
      </c>
      <c r="B1820" s="40">
        <v>515</v>
      </c>
      <c r="C1820" s="34" t="s">
        <v>60</v>
      </c>
      <c r="D1820" s="40">
        <v>183</v>
      </c>
      <c r="E1820" s="34" t="s">
        <v>1164</v>
      </c>
    </row>
    <row r="1821" spans="1:5" ht="15.75" hidden="1" thickBot="1" x14ac:dyDescent="0.3">
      <c r="A1821" s="34" t="s">
        <v>3679</v>
      </c>
      <c r="B1821" s="40">
        <v>515</v>
      </c>
      <c r="C1821" s="34" t="s">
        <v>60</v>
      </c>
      <c r="D1821" s="40">
        <v>177</v>
      </c>
      <c r="E1821" s="34" t="s">
        <v>1158</v>
      </c>
    </row>
    <row r="1822" spans="1:5" ht="15.75" hidden="1" thickBot="1" x14ac:dyDescent="0.3">
      <c r="A1822" s="34" t="s">
        <v>3679</v>
      </c>
      <c r="B1822" s="40">
        <v>515</v>
      </c>
      <c r="C1822" s="34" t="s">
        <v>60</v>
      </c>
      <c r="D1822" s="40">
        <v>179</v>
      </c>
      <c r="E1822" s="34" t="s">
        <v>1160</v>
      </c>
    </row>
    <row r="1823" spans="1:5" ht="15.75" hidden="1" thickBot="1" x14ac:dyDescent="0.3">
      <c r="A1823" s="34" t="s">
        <v>3679</v>
      </c>
      <c r="B1823" s="40">
        <v>515</v>
      </c>
      <c r="C1823" s="34" t="s">
        <v>60</v>
      </c>
      <c r="D1823" s="40">
        <v>182</v>
      </c>
      <c r="E1823" s="34" t="s">
        <v>1163</v>
      </c>
    </row>
    <row r="1824" spans="1:5" ht="15.75" hidden="1" thickBot="1" x14ac:dyDescent="0.3">
      <c r="A1824" s="34" t="s">
        <v>3679</v>
      </c>
      <c r="B1824" s="40">
        <v>515</v>
      </c>
      <c r="C1824" s="34" t="s">
        <v>60</v>
      </c>
      <c r="D1824" s="40">
        <v>181</v>
      </c>
      <c r="E1824" s="34" t="s">
        <v>1162</v>
      </c>
    </row>
    <row r="1825" spans="1:5" ht="15.75" hidden="1" thickBot="1" x14ac:dyDescent="0.3">
      <c r="A1825" s="34" t="s">
        <v>3679</v>
      </c>
      <c r="B1825" s="40">
        <v>515</v>
      </c>
      <c r="C1825" s="34" t="s">
        <v>60</v>
      </c>
      <c r="D1825" s="40">
        <v>180</v>
      </c>
      <c r="E1825" s="34" t="s">
        <v>1161</v>
      </c>
    </row>
    <row r="1826" spans="1:5" ht="15.75" hidden="1" thickBot="1" x14ac:dyDescent="0.3">
      <c r="A1826" s="34" t="s">
        <v>3679</v>
      </c>
      <c r="B1826" s="40">
        <v>515</v>
      </c>
      <c r="C1826" s="34" t="s">
        <v>60</v>
      </c>
      <c r="D1826" s="40">
        <v>178</v>
      </c>
      <c r="E1826" s="34" t="s">
        <v>1159</v>
      </c>
    </row>
    <row r="1827" spans="1:5" ht="15.75" hidden="1" thickBot="1" x14ac:dyDescent="0.3">
      <c r="A1827" s="34" t="s">
        <v>3679</v>
      </c>
      <c r="B1827" s="40">
        <v>515</v>
      </c>
      <c r="C1827" s="34" t="s">
        <v>60</v>
      </c>
      <c r="D1827" s="40">
        <v>221</v>
      </c>
      <c r="E1827" s="34" t="s">
        <v>1165</v>
      </c>
    </row>
    <row r="1828" spans="1:5" ht="15.75" hidden="1" thickBot="1" x14ac:dyDescent="0.3">
      <c r="A1828" s="34" t="s">
        <v>3679</v>
      </c>
      <c r="B1828" s="40">
        <v>515</v>
      </c>
      <c r="C1828" s="34" t="s">
        <v>60</v>
      </c>
      <c r="D1828" s="40">
        <v>456</v>
      </c>
      <c r="E1828" s="34" t="s">
        <v>1167</v>
      </c>
    </row>
    <row r="1829" spans="1:5" ht="15.75" hidden="1" thickBot="1" x14ac:dyDescent="0.3">
      <c r="A1829" s="34" t="s">
        <v>3679</v>
      </c>
      <c r="B1829" s="40">
        <v>515</v>
      </c>
      <c r="C1829" s="34" t="s">
        <v>60</v>
      </c>
      <c r="D1829" s="40">
        <v>285</v>
      </c>
      <c r="E1829" s="34" t="s">
        <v>1166</v>
      </c>
    </row>
    <row r="1830" spans="1:5" ht="15.75" hidden="1" thickBot="1" x14ac:dyDescent="0.3">
      <c r="A1830" s="34" t="s">
        <v>3679</v>
      </c>
      <c r="B1830" s="40">
        <v>515</v>
      </c>
      <c r="C1830" s="34" t="s">
        <v>60</v>
      </c>
      <c r="D1830" s="40">
        <v>511</v>
      </c>
      <c r="E1830" s="34" t="s">
        <v>1173</v>
      </c>
    </row>
    <row r="1831" spans="1:5" ht="15.75" hidden="1" thickBot="1" x14ac:dyDescent="0.3">
      <c r="A1831" s="34" t="s">
        <v>3679</v>
      </c>
      <c r="B1831" s="40">
        <v>515</v>
      </c>
      <c r="C1831" s="34" t="s">
        <v>60</v>
      </c>
      <c r="D1831" s="40">
        <v>510</v>
      </c>
      <c r="E1831" s="34" t="s">
        <v>1172</v>
      </c>
    </row>
    <row r="1832" spans="1:5" ht="15.75" hidden="1" thickBot="1" x14ac:dyDescent="0.3">
      <c r="A1832" s="34" t="s">
        <v>3679</v>
      </c>
      <c r="B1832" s="40">
        <v>515</v>
      </c>
      <c r="C1832" s="34" t="s">
        <v>60</v>
      </c>
      <c r="D1832" s="40">
        <v>500</v>
      </c>
      <c r="E1832" s="34" t="s">
        <v>1168</v>
      </c>
    </row>
    <row r="1833" spans="1:5" ht="15.75" hidden="1" thickBot="1" x14ac:dyDescent="0.3">
      <c r="A1833" s="34" t="s">
        <v>3679</v>
      </c>
      <c r="B1833" s="40">
        <v>515</v>
      </c>
      <c r="C1833" s="34" t="s">
        <v>60</v>
      </c>
      <c r="D1833" s="40">
        <v>515</v>
      </c>
      <c r="E1833" s="34" t="s">
        <v>1174</v>
      </c>
    </row>
    <row r="1834" spans="1:5" ht="15.75" hidden="1" thickBot="1" x14ac:dyDescent="0.3">
      <c r="A1834" s="34" t="s">
        <v>3679</v>
      </c>
      <c r="B1834" s="40">
        <v>515</v>
      </c>
      <c r="C1834" s="34" t="s">
        <v>60</v>
      </c>
      <c r="D1834" s="40">
        <v>507</v>
      </c>
      <c r="E1834" s="34" t="s">
        <v>1171</v>
      </c>
    </row>
    <row r="1835" spans="1:5" ht="15.75" hidden="1" thickBot="1" x14ac:dyDescent="0.3">
      <c r="A1835" s="34" t="s">
        <v>3679</v>
      </c>
      <c r="B1835" s="40">
        <v>515</v>
      </c>
      <c r="C1835" s="34" t="s">
        <v>60</v>
      </c>
      <c r="D1835" s="40">
        <v>501</v>
      </c>
      <c r="E1835" s="34" t="s">
        <v>1169</v>
      </c>
    </row>
    <row r="1836" spans="1:5" ht="15.75" hidden="1" thickBot="1" x14ac:dyDescent="0.3">
      <c r="A1836" s="34" t="s">
        <v>3679</v>
      </c>
      <c r="B1836" s="40">
        <v>515</v>
      </c>
      <c r="C1836" s="34" t="s">
        <v>60</v>
      </c>
      <c r="D1836" s="40">
        <v>505</v>
      </c>
      <c r="E1836" s="34" t="s">
        <v>1170</v>
      </c>
    </row>
    <row r="1837" spans="1:5" ht="15.75" hidden="1" thickBot="1" x14ac:dyDescent="0.3">
      <c r="A1837" s="34" t="s">
        <v>3679</v>
      </c>
      <c r="B1837" s="40">
        <v>515</v>
      </c>
      <c r="C1837" s="34" t="s">
        <v>60</v>
      </c>
      <c r="D1837" s="40">
        <v>691</v>
      </c>
      <c r="E1837" s="34" t="s">
        <v>1175</v>
      </c>
    </row>
    <row r="1838" spans="1:5" ht="15.75" hidden="1" thickBot="1" x14ac:dyDescent="0.3">
      <c r="A1838" s="34" t="s">
        <v>3679</v>
      </c>
      <c r="B1838" s="40">
        <v>515</v>
      </c>
      <c r="C1838" s="34" t="s">
        <v>60</v>
      </c>
      <c r="D1838" s="40">
        <v>750</v>
      </c>
      <c r="E1838" s="34" t="s">
        <v>1176</v>
      </c>
    </row>
    <row r="1839" spans="1:5" ht="15.75" hidden="1" thickBot="1" x14ac:dyDescent="0.3">
      <c r="A1839" s="34" t="s">
        <v>3679</v>
      </c>
      <c r="B1839" s="40">
        <v>515</v>
      </c>
      <c r="C1839" s="34" t="s">
        <v>60</v>
      </c>
      <c r="D1839" s="40">
        <v>868</v>
      </c>
      <c r="E1839" s="34" t="s">
        <v>1177</v>
      </c>
    </row>
    <row r="1840" spans="1:5" ht="15.75" hidden="1" thickBot="1" x14ac:dyDescent="0.3">
      <c r="A1840" s="34" t="s">
        <v>3679</v>
      </c>
      <c r="B1840" s="40">
        <v>160</v>
      </c>
      <c r="C1840" s="34" t="s">
        <v>61</v>
      </c>
      <c r="D1840" s="40">
        <v>45</v>
      </c>
      <c r="E1840" s="34" t="s">
        <v>623</v>
      </c>
    </row>
    <row r="1841" spans="1:5" ht="15.75" hidden="1" thickBot="1" x14ac:dyDescent="0.3">
      <c r="A1841" s="34" t="s">
        <v>3679</v>
      </c>
      <c r="B1841" s="40">
        <v>160</v>
      </c>
      <c r="C1841" s="34" t="s">
        <v>61</v>
      </c>
      <c r="D1841" s="40">
        <v>177</v>
      </c>
      <c r="E1841" s="34" t="s">
        <v>624</v>
      </c>
    </row>
    <row r="1842" spans="1:5" ht="15.75" hidden="1" thickBot="1" x14ac:dyDescent="0.3">
      <c r="A1842" s="34" t="s">
        <v>3679</v>
      </c>
      <c r="B1842" s="40">
        <v>160</v>
      </c>
      <c r="C1842" s="34" t="s">
        <v>61</v>
      </c>
      <c r="D1842" s="40">
        <v>178</v>
      </c>
      <c r="E1842" s="34" t="s">
        <v>625</v>
      </c>
    </row>
    <row r="1843" spans="1:5" ht="15.75" hidden="1" thickBot="1" x14ac:dyDescent="0.3">
      <c r="A1843" s="34" t="s">
        <v>3679</v>
      </c>
      <c r="B1843" s="40">
        <v>160</v>
      </c>
      <c r="C1843" s="34" t="s">
        <v>61</v>
      </c>
      <c r="D1843" s="40">
        <v>179</v>
      </c>
      <c r="E1843" s="34" t="s">
        <v>626</v>
      </c>
    </row>
    <row r="1844" spans="1:5" ht="15.75" hidden="1" thickBot="1" x14ac:dyDescent="0.3">
      <c r="A1844" s="34" t="s">
        <v>3679</v>
      </c>
      <c r="B1844" s="40">
        <v>160</v>
      </c>
      <c r="C1844" s="34" t="s">
        <v>61</v>
      </c>
      <c r="D1844" s="40">
        <v>180</v>
      </c>
      <c r="E1844" s="34" t="s">
        <v>627</v>
      </c>
    </row>
    <row r="1845" spans="1:5" ht="15.75" hidden="1" thickBot="1" x14ac:dyDescent="0.3">
      <c r="A1845" s="34" t="s">
        <v>3679</v>
      </c>
      <c r="B1845" s="40">
        <v>160</v>
      </c>
      <c r="C1845" s="34" t="s">
        <v>61</v>
      </c>
      <c r="D1845" s="40">
        <v>501</v>
      </c>
      <c r="E1845" s="34" t="s">
        <v>629</v>
      </c>
    </row>
    <row r="1846" spans="1:5" ht="15.75" hidden="1" thickBot="1" x14ac:dyDescent="0.3">
      <c r="A1846" s="34" t="s">
        <v>3679</v>
      </c>
      <c r="B1846" s="40">
        <v>160</v>
      </c>
      <c r="C1846" s="34" t="s">
        <v>61</v>
      </c>
      <c r="D1846" s="40">
        <v>500</v>
      </c>
      <c r="E1846" s="34" t="s">
        <v>628</v>
      </c>
    </row>
    <row r="1847" spans="1:5" ht="15.75" hidden="1" thickBot="1" x14ac:dyDescent="0.3">
      <c r="A1847" s="34" t="s">
        <v>3679</v>
      </c>
      <c r="B1847" s="40">
        <v>160</v>
      </c>
      <c r="C1847" s="34" t="s">
        <v>61</v>
      </c>
      <c r="D1847" s="40">
        <v>779</v>
      </c>
      <c r="E1847" s="34" t="s">
        <v>630</v>
      </c>
    </row>
    <row r="1848" spans="1:5" ht="15.75" hidden="1" thickBot="1" x14ac:dyDescent="0.3">
      <c r="A1848" s="34" t="s">
        <v>3679</v>
      </c>
      <c r="B1848" s="40">
        <v>870</v>
      </c>
      <c r="C1848" s="34" t="s">
        <v>62</v>
      </c>
      <c r="D1848" s="40">
        <v>1</v>
      </c>
      <c r="E1848" s="34" t="s">
        <v>181</v>
      </c>
    </row>
    <row r="1849" spans="1:5" ht="15.75" hidden="1" thickBot="1" x14ac:dyDescent="0.3">
      <c r="A1849" s="34" t="s">
        <v>3679</v>
      </c>
      <c r="B1849" s="40">
        <v>870</v>
      </c>
      <c r="C1849" s="34" t="s">
        <v>62</v>
      </c>
      <c r="D1849" s="40">
        <v>2</v>
      </c>
      <c r="E1849" s="34" t="s">
        <v>182</v>
      </c>
    </row>
    <row r="1850" spans="1:5" ht="15.75" hidden="1" thickBot="1" x14ac:dyDescent="0.3">
      <c r="A1850" s="34" t="s">
        <v>3679</v>
      </c>
      <c r="B1850" s="40">
        <v>870</v>
      </c>
      <c r="C1850" s="34" t="s">
        <v>62</v>
      </c>
      <c r="D1850" s="40">
        <v>9</v>
      </c>
      <c r="E1850" s="34" t="s">
        <v>1426</v>
      </c>
    </row>
    <row r="1851" spans="1:5" ht="15.75" hidden="1" thickBot="1" x14ac:dyDescent="0.3">
      <c r="A1851" s="34" t="s">
        <v>3679</v>
      </c>
      <c r="B1851" s="40">
        <v>870</v>
      </c>
      <c r="C1851" s="34" t="s">
        <v>62</v>
      </c>
      <c r="D1851" s="40">
        <v>3</v>
      </c>
      <c r="E1851" s="34" t="s">
        <v>183</v>
      </c>
    </row>
    <row r="1852" spans="1:5" ht="15.75" hidden="1" thickBot="1" x14ac:dyDescent="0.3">
      <c r="A1852" s="34" t="s">
        <v>3679</v>
      </c>
      <c r="B1852" s="40">
        <v>870</v>
      </c>
      <c r="C1852" s="34" t="s">
        <v>62</v>
      </c>
      <c r="D1852" s="40">
        <v>4</v>
      </c>
      <c r="E1852" s="34" t="s">
        <v>1421</v>
      </c>
    </row>
    <row r="1853" spans="1:5" ht="15.75" hidden="1" thickBot="1" x14ac:dyDescent="0.3">
      <c r="A1853" s="34" t="s">
        <v>3679</v>
      </c>
      <c r="B1853" s="40">
        <v>870</v>
      </c>
      <c r="C1853" s="34" t="s">
        <v>62</v>
      </c>
      <c r="D1853" s="40">
        <v>5</v>
      </c>
      <c r="E1853" s="34" t="s">
        <v>1422</v>
      </c>
    </row>
    <row r="1854" spans="1:5" ht="15.75" hidden="1" thickBot="1" x14ac:dyDescent="0.3">
      <c r="A1854" s="34" t="s">
        <v>3679</v>
      </c>
      <c r="B1854" s="40">
        <v>870</v>
      </c>
      <c r="C1854" s="34" t="s">
        <v>62</v>
      </c>
      <c r="D1854" s="40">
        <v>10</v>
      </c>
      <c r="E1854" s="34" t="s">
        <v>1427</v>
      </c>
    </row>
    <row r="1855" spans="1:5" ht="15.75" hidden="1" thickBot="1" x14ac:dyDescent="0.3">
      <c r="A1855" s="34" t="s">
        <v>3679</v>
      </c>
      <c r="B1855" s="40">
        <v>870</v>
      </c>
      <c r="C1855" s="34" t="s">
        <v>62</v>
      </c>
      <c r="D1855" s="40">
        <v>6</v>
      </c>
      <c r="E1855" s="34" t="s">
        <v>1423</v>
      </c>
    </row>
    <row r="1856" spans="1:5" ht="15.75" hidden="1" thickBot="1" x14ac:dyDescent="0.3">
      <c r="A1856" s="34" t="s">
        <v>3679</v>
      </c>
      <c r="B1856" s="40">
        <v>870</v>
      </c>
      <c r="C1856" s="34" t="s">
        <v>62</v>
      </c>
      <c r="D1856" s="40">
        <v>7</v>
      </c>
      <c r="E1856" s="34" t="s">
        <v>1424</v>
      </c>
    </row>
    <row r="1857" spans="1:5" ht="15.75" hidden="1" thickBot="1" x14ac:dyDescent="0.3">
      <c r="A1857" s="34" t="s">
        <v>3679</v>
      </c>
      <c r="B1857" s="40">
        <v>870</v>
      </c>
      <c r="C1857" s="34" t="s">
        <v>62</v>
      </c>
      <c r="D1857" s="40">
        <v>8</v>
      </c>
      <c r="E1857" s="34" t="s">
        <v>1425</v>
      </c>
    </row>
    <row r="1858" spans="1:5" ht="15.75" hidden="1" thickBot="1" x14ac:dyDescent="0.3">
      <c r="A1858" s="34" t="s">
        <v>3679</v>
      </c>
      <c r="B1858" s="40">
        <v>870</v>
      </c>
      <c r="C1858" s="34" t="s">
        <v>62</v>
      </c>
      <c r="D1858" s="40">
        <v>45</v>
      </c>
      <c r="E1858" s="34" t="s">
        <v>890</v>
      </c>
    </row>
    <row r="1859" spans="1:5" ht="15.75" hidden="1" thickBot="1" x14ac:dyDescent="0.3">
      <c r="A1859" s="34" t="s">
        <v>3679</v>
      </c>
      <c r="B1859" s="40">
        <v>870</v>
      </c>
      <c r="C1859" s="34" t="s">
        <v>62</v>
      </c>
      <c r="D1859" s="40">
        <v>46</v>
      </c>
      <c r="E1859" s="34" t="s">
        <v>829</v>
      </c>
    </row>
    <row r="1860" spans="1:5" ht="15.75" hidden="1" thickBot="1" x14ac:dyDescent="0.3">
      <c r="A1860" s="34" t="s">
        <v>3679</v>
      </c>
      <c r="B1860" s="40">
        <v>870</v>
      </c>
      <c r="C1860" s="34" t="s">
        <v>62</v>
      </c>
      <c r="D1860" s="40">
        <v>53</v>
      </c>
      <c r="E1860" s="34" t="s">
        <v>1434</v>
      </c>
    </row>
    <row r="1861" spans="1:5" ht="15.75" hidden="1" thickBot="1" x14ac:dyDescent="0.3">
      <c r="A1861" s="34" t="s">
        <v>3679</v>
      </c>
      <c r="B1861" s="40">
        <v>870</v>
      </c>
      <c r="C1861" s="34" t="s">
        <v>62</v>
      </c>
      <c r="D1861" s="40">
        <v>47</v>
      </c>
      <c r="E1861" s="34" t="s">
        <v>1428</v>
      </c>
    </row>
    <row r="1862" spans="1:5" ht="15.75" hidden="1" thickBot="1" x14ac:dyDescent="0.3">
      <c r="A1862" s="34" t="s">
        <v>3679</v>
      </c>
      <c r="B1862" s="40">
        <v>870</v>
      </c>
      <c r="C1862" s="34" t="s">
        <v>62</v>
      </c>
      <c r="D1862" s="40">
        <v>52</v>
      </c>
      <c r="E1862" s="34" t="s">
        <v>1433</v>
      </c>
    </row>
    <row r="1863" spans="1:5" ht="15.75" hidden="1" thickBot="1" x14ac:dyDescent="0.3">
      <c r="A1863" s="34" t="s">
        <v>3679</v>
      </c>
      <c r="B1863" s="40">
        <v>870</v>
      </c>
      <c r="C1863" s="34" t="s">
        <v>62</v>
      </c>
      <c r="D1863" s="40">
        <v>60</v>
      </c>
      <c r="E1863" s="34" t="s">
        <v>1298</v>
      </c>
    </row>
    <row r="1864" spans="1:5" ht="15.75" hidden="1" thickBot="1" x14ac:dyDescent="0.3">
      <c r="A1864" s="34" t="s">
        <v>3679</v>
      </c>
      <c r="B1864" s="40">
        <v>870</v>
      </c>
      <c r="C1864" s="34" t="s">
        <v>62</v>
      </c>
      <c r="D1864" s="40">
        <v>48</v>
      </c>
      <c r="E1864" s="34" t="s">
        <v>1429</v>
      </c>
    </row>
    <row r="1865" spans="1:5" ht="15.75" hidden="1" thickBot="1" x14ac:dyDescent="0.3">
      <c r="A1865" s="34" t="s">
        <v>3679</v>
      </c>
      <c r="B1865" s="40">
        <v>870</v>
      </c>
      <c r="C1865" s="34" t="s">
        <v>62</v>
      </c>
      <c r="D1865" s="40">
        <v>49</v>
      </c>
      <c r="E1865" s="34" t="s">
        <v>1430</v>
      </c>
    </row>
    <row r="1866" spans="1:5" ht="15.75" hidden="1" thickBot="1" x14ac:dyDescent="0.3">
      <c r="A1866" s="34" t="s">
        <v>3679</v>
      </c>
      <c r="B1866" s="40">
        <v>870</v>
      </c>
      <c r="C1866" s="34" t="s">
        <v>62</v>
      </c>
      <c r="D1866" s="40">
        <v>50</v>
      </c>
      <c r="E1866" s="34" t="s">
        <v>1431</v>
      </c>
    </row>
    <row r="1867" spans="1:5" ht="15.75" hidden="1" thickBot="1" x14ac:dyDescent="0.3">
      <c r="A1867" s="34" t="s">
        <v>3679</v>
      </c>
      <c r="B1867" s="40">
        <v>870</v>
      </c>
      <c r="C1867" s="34" t="s">
        <v>62</v>
      </c>
      <c r="D1867" s="40">
        <v>54</v>
      </c>
      <c r="E1867" s="34" t="s">
        <v>1435</v>
      </c>
    </row>
    <row r="1868" spans="1:5" ht="15.75" hidden="1" thickBot="1" x14ac:dyDescent="0.3">
      <c r="A1868" s="34" t="s">
        <v>3679</v>
      </c>
      <c r="B1868" s="40">
        <v>870</v>
      </c>
      <c r="C1868" s="34" t="s">
        <v>62</v>
      </c>
      <c r="D1868" s="40">
        <v>51</v>
      </c>
      <c r="E1868" s="34" t="s">
        <v>1432</v>
      </c>
    </row>
    <row r="1869" spans="1:5" ht="15.75" hidden="1" thickBot="1" x14ac:dyDescent="0.3">
      <c r="A1869" s="34" t="s">
        <v>3679</v>
      </c>
      <c r="B1869" s="40">
        <v>870</v>
      </c>
      <c r="C1869" s="34" t="s">
        <v>62</v>
      </c>
      <c r="D1869" s="40">
        <v>55</v>
      </c>
      <c r="E1869" s="34" t="s">
        <v>1436</v>
      </c>
    </row>
    <row r="1870" spans="1:5" ht="15.75" hidden="1" thickBot="1" x14ac:dyDescent="0.3">
      <c r="A1870" s="34" t="s">
        <v>3679</v>
      </c>
      <c r="B1870" s="40">
        <v>870</v>
      </c>
      <c r="C1870" s="34" t="s">
        <v>62</v>
      </c>
      <c r="D1870" s="40">
        <v>89</v>
      </c>
      <c r="E1870" s="34" t="s">
        <v>1438</v>
      </c>
    </row>
    <row r="1871" spans="1:5" ht="15.75" hidden="1" thickBot="1" x14ac:dyDescent="0.3">
      <c r="A1871" s="34" t="s">
        <v>3679</v>
      </c>
      <c r="B1871" s="40">
        <v>870</v>
      </c>
      <c r="C1871" s="34" t="s">
        <v>62</v>
      </c>
      <c r="D1871" s="40">
        <v>90</v>
      </c>
      <c r="E1871" s="34" t="s">
        <v>1439</v>
      </c>
    </row>
    <row r="1872" spans="1:5" ht="15.75" hidden="1" thickBot="1" x14ac:dyDescent="0.3">
      <c r="A1872" s="34" t="s">
        <v>3679</v>
      </c>
      <c r="B1872" s="40">
        <v>870</v>
      </c>
      <c r="C1872" s="34" t="s">
        <v>62</v>
      </c>
      <c r="D1872" s="40">
        <v>65</v>
      </c>
      <c r="E1872" s="34" t="s">
        <v>1437</v>
      </c>
    </row>
    <row r="1873" spans="1:5" ht="15.75" hidden="1" thickBot="1" x14ac:dyDescent="0.3">
      <c r="A1873" s="34" t="s">
        <v>3679</v>
      </c>
      <c r="B1873" s="40">
        <v>870</v>
      </c>
      <c r="C1873" s="34" t="s">
        <v>62</v>
      </c>
      <c r="D1873" s="40">
        <v>91</v>
      </c>
      <c r="E1873" s="34" t="s">
        <v>1440</v>
      </c>
    </row>
    <row r="1874" spans="1:5" ht="15.75" hidden="1" thickBot="1" x14ac:dyDescent="0.3">
      <c r="A1874" s="34" t="s">
        <v>3679</v>
      </c>
      <c r="B1874" s="40">
        <v>870</v>
      </c>
      <c r="C1874" s="34" t="s">
        <v>62</v>
      </c>
      <c r="D1874" s="40">
        <v>93</v>
      </c>
      <c r="E1874" s="34" t="s">
        <v>1441</v>
      </c>
    </row>
    <row r="1875" spans="1:5" ht="15.75" hidden="1" thickBot="1" x14ac:dyDescent="0.3">
      <c r="A1875" s="34" t="s">
        <v>3679</v>
      </c>
      <c r="B1875" s="40">
        <v>870</v>
      </c>
      <c r="C1875" s="34" t="s">
        <v>62</v>
      </c>
      <c r="D1875" s="40">
        <v>104</v>
      </c>
      <c r="E1875" s="34" t="s">
        <v>1452</v>
      </c>
    </row>
    <row r="1876" spans="1:5" ht="15.75" hidden="1" thickBot="1" x14ac:dyDescent="0.3">
      <c r="A1876" s="34" t="s">
        <v>3679</v>
      </c>
      <c r="B1876" s="40">
        <v>870</v>
      </c>
      <c r="C1876" s="34" t="s">
        <v>62</v>
      </c>
      <c r="D1876" s="40">
        <v>94</v>
      </c>
      <c r="E1876" s="34" t="s">
        <v>1442</v>
      </c>
    </row>
    <row r="1877" spans="1:5" ht="15.75" hidden="1" thickBot="1" x14ac:dyDescent="0.3">
      <c r="A1877" s="34" t="s">
        <v>3679</v>
      </c>
      <c r="B1877" s="40">
        <v>870</v>
      </c>
      <c r="C1877" s="34" t="s">
        <v>62</v>
      </c>
      <c r="D1877" s="40">
        <v>95</v>
      </c>
      <c r="E1877" s="34" t="s">
        <v>1443</v>
      </c>
    </row>
    <row r="1878" spans="1:5" ht="15.75" hidden="1" thickBot="1" x14ac:dyDescent="0.3">
      <c r="A1878" s="34" t="s">
        <v>3679</v>
      </c>
      <c r="B1878" s="40">
        <v>870</v>
      </c>
      <c r="C1878" s="34" t="s">
        <v>62</v>
      </c>
      <c r="D1878" s="40">
        <v>96</v>
      </c>
      <c r="E1878" s="34" t="s">
        <v>1444</v>
      </c>
    </row>
    <row r="1879" spans="1:5" ht="15.75" hidden="1" thickBot="1" x14ac:dyDescent="0.3">
      <c r="A1879" s="34" t="s">
        <v>3679</v>
      </c>
      <c r="B1879" s="40">
        <v>870</v>
      </c>
      <c r="C1879" s="34" t="s">
        <v>62</v>
      </c>
      <c r="D1879" s="40">
        <v>97</v>
      </c>
      <c r="E1879" s="34" t="s">
        <v>1445</v>
      </c>
    </row>
    <row r="1880" spans="1:5" ht="15.75" hidden="1" thickBot="1" x14ac:dyDescent="0.3">
      <c r="A1880" s="34" t="s">
        <v>3679</v>
      </c>
      <c r="B1880" s="40">
        <v>870</v>
      </c>
      <c r="C1880" s="34" t="s">
        <v>62</v>
      </c>
      <c r="D1880" s="40">
        <v>98</v>
      </c>
      <c r="E1880" s="34" t="s">
        <v>1446</v>
      </c>
    </row>
    <row r="1881" spans="1:5" ht="15.75" hidden="1" thickBot="1" x14ac:dyDescent="0.3">
      <c r="A1881" s="34" t="s">
        <v>3679</v>
      </c>
      <c r="B1881" s="40">
        <v>870</v>
      </c>
      <c r="C1881" s="34" t="s">
        <v>62</v>
      </c>
      <c r="D1881" s="40">
        <v>99</v>
      </c>
      <c r="E1881" s="34" t="s">
        <v>1447</v>
      </c>
    </row>
    <row r="1882" spans="1:5" ht="15.75" hidden="1" thickBot="1" x14ac:dyDescent="0.3">
      <c r="A1882" s="34" t="s">
        <v>3679</v>
      </c>
      <c r="B1882" s="40">
        <v>870</v>
      </c>
      <c r="C1882" s="34" t="s">
        <v>62</v>
      </c>
      <c r="D1882" s="40">
        <v>100</v>
      </c>
      <c r="E1882" s="34" t="s">
        <v>1448</v>
      </c>
    </row>
    <row r="1883" spans="1:5" ht="15.75" hidden="1" thickBot="1" x14ac:dyDescent="0.3">
      <c r="A1883" s="34" t="s">
        <v>3679</v>
      </c>
      <c r="B1883" s="40">
        <v>870</v>
      </c>
      <c r="C1883" s="34" t="s">
        <v>62</v>
      </c>
      <c r="D1883" s="40">
        <v>106</v>
      </c>
      <c r="E1883" s="34" t="s">
        <v>1454</v>
      </c>
    </row>
    <row r="1884" spans="1:5" ht="15.75" hidden="1" thickBot="1" x14ac:dyDescent="0.3">
      <c r="A1884" s="34" t="s">
        <v>3679</v>
      </c>
      <c r="B1884" s="40">
        <v>870</v>
      </c>
      <c r="C1884" s="34" t="s">
        <v>62</v>
      </c>
      <c r="D1884" s="40">
        <v>101</v>
      </c>
      <c r="E1884" s="34" t="s">
        <v>1449</v>
      </c>
    </row>
    <row r="1885" spans="1:5" ht="15.75" hidden="1" thickBot="1" x14ac:dyDescent="0.3">
      <c r="A1885" s="34" t="s">
        <v>3679</v>
      </c>
      <c r="B1885" s="40">
        <v>870</v>
      </c>
      <c r="C1885" s="34" t="s">
        <v>62</v>
      </c>
      <c r="D1885" s="40">
        <v>102</v>
      </c>
      <c r="E1885" s="34" t="s">
        <v>1450</v>
      </c>
    </row>
    <row r="1886" spans="1:5" ht="15.75" hidden="1" thickBot="1" x14ac:dyDescent="0.3">
      <c r="A1886" s="34" t="s">
        <v>3679</v>
      </c>
      <c r="B1886" s="40">
        <v>870</v>
      </c>
      <c r="C1886" s="34" t="s">
        <v>62</v>
      </c>
      <c r="D1886" s="40">
        <v>103</v>
      </c>
      <c r="E1886" s="34" t="s">
        <v>1451</v>
      </c>
    </row>
    <row r="1887" spans="1:5" ht="15.75" hidden="1" thickBot="1" x14ac:dyDescent="0.3">
      <c r="A1887" s="34" t="s">
        <v>3679</v>
      </c>
      <c r="B1887" s="40">
        <v>870</v>
      </c>
      <c r="C1887" s="34" t="s">
        <v>62</v>
      </c>
      <c r="D1887" s="40">
        <v>105</v>
      </c>
      <c r="E1887" s="34" t="s">
        <v>1453</v>
      </c>
    </row>
    <row r="1888" spans="1:5" ht="15.75" hidden="1" thickBot="1" x14ac:dyDescent="0.3">
      <c r="A1888" s="34" t="s">
        <v>3679</v>
      </c>
      <c r="B1888" s="40">
        <v>870</v>
      </c>
      <c r="C1888" s="34" t="s">
        <v>62</v>
      </c>
      <c r="D1888" s="40">
        <v>136</v>
      </c>
      <c r="E1888" s="34" t="s">
        <v>1458</v>
      </c>
    </row>
    <row r="1889" spans="1:5" ht="15.75" hidden="1" thickBot="1" x14ac:dyDescent="0.3">
      <c r="A1889" s="34" t="s">
        <v>3679</v>
      </c>
      <c r="B1889" s="40">
        <v>870</v>
      </c>
      <c r="C1889" s="34" t="s">
        <v>62</v>
      </c>
      <c r="D1889" s="40">
        <v>133</v>
      </c>
      <c r="E1889" s="34" t="s">
        <v>1455</v>
      </c>
    </row>
    <row r="1890" spans="1:5" ht="15.75" hidden="1" thickBot="1" x14ac:dyDescent="0.3">
      <c r="A1890" s="34" t="s">
        <v>3679</v>
      </c>
      <c r="B1890" s="40">
        <v>870</v>
      </c>
      <c r="C1890" s="34" t="s">
        <v>62</v>
      </c>
      <c r="D1890" s="40">
        <v>134</v>
      </c>
      <c r="E1890" s="34" t="s">
        <v>1456</v>
      </c>
    </row>
    <row r="1891" spans="1:5" ht="15.75" hidden="1" thickBot="1" x14ac:dyDescent="0.3">
      <c r="A1891" s="34" t="s">
        <v>3679</v>
      </c>
      <c r="B1891" s="40">
        <v>870</v>
      </c>
      <c r="C1891" s="34" t="s">
        <v>62</v>
      </c>
      <c r="D1891" s="40">
        <v>135</v>
      </c>
      <c r="E1891" s="34" t="s">
        <v>1457</v>
      </c>
    </row>
    <row r="1892" spans="1:5" ht="15.75" hidden="1" thickBot="1" x14ac:dyDescent="0.3">
      <c r="A1892" s="34" t="s">
        <v>3679</v>
      </c>
      <c r="B1892" s="40">
        <v>870</v>
      </c>
      <c r="C1892" s="34" t="s">
        <v>62</v>
      </c>
      <c r="D1892" s="40">
        <v>702</v>
      </c>
      <c r="E1892" s="34" t="s">
        <v>1524</v>
      </c>
    </row>
    <row r="1893" spans="1:5" ht="15.75" hidden="1" thickBot="1" x14ac:dyDescent="0.3">
      <c r="A1893" s="34" t="s">
        <v>3679</v>
      </c>
      <c r="B1893" s="40">
        <v>870</v>
      </c>
      <c r="C1893" s="34" t="s">
        <v>62</v>
      </c>
      <c r="D1893" s="40">
        <v>177</v>
      </c>
      <c r="E1893" s="34" t="s">
        <v>1459</v>
      </c>
    </row>
    <row r="1894" spans="1:5" ht="15.75" hidden="1" thickBot="1" x14ac:dyDescent="0.3">
      <c r="A1894" s="34" t="s">
        <v>3679</v>
      </c>
      <c r="B1894" s="40">
        <v>870</v>
      </c>
      <c r="C1894" s="34" t="s">
        <v>62</v>
      </c>
      <c r="D1894" s="40">
        <v>178</v>
      </c>
      <c r="E1894" s="34" t="s">
        <v>1460</v>
      </c>
    </row>
    <row r="1895" spans="1:5" ht="15.75" hidden="1" thickBot="1" x14ac:dyDescent="0.3">
      <c r="A1895" s="34" t="s">
        <v>3679</v>
      </c>
      <c r="B1895" s="40">
        <v>870</v>
      </c>
      <c r="C1895" s="34" t="s">
        <v>62</v>
      </c>
      <c r="D1895" s="40">
        <v>179</v>
      </c>
      <c r="E1895" s="34" t="s">
        <v>1461</v>
      </c>
    </row>
    <row r="1896" spans="1:5" ht="15.75" hidden="1" thickBot="1" x14ac:dyDescent="0.3">
      <c r="A1896" s="34" t="s">
        <v>3679</v>
      </c>
      <c r="B1896" s="40">
        <v>870</v>
      </c>
      <c r="C1896" s="34" t="s">
        <v>62</v>
      </c>
      <c r="D1896" s="40">
        <v>192</v>
      </c>
      <c r="E1896" s="34" t="s">
        <v>1473</v>
      </c>
    </row>
    <row r="1897" spans="1:5" ht="15.75" hidden="1" thickBot="1" x14ac:dyDescent="0.3">
      <c r="A1897" s="34" t="s">
        <v>3679</v>
      </c>
      <c r="B1897" s="40">
        <v>870</v>
      </c>
      <c r="C1897" s="34" t="s">
        <v>62</v>
      </c>
      <c r="D1897" s="40">
        <v>190</v>
      </c>
      <c r="E1897" s="34" t="s">
        <v>1471</v>
      </c>
    </row>
    <row r="1898" spans="1:5" ht="15.75" hidden="1" thickBot="1" x14ac:dyDescent="0.3">
      <c r="A1898" s="34" t="s">
        <v>3679</v>
      </c>
      <c r="B1898" s="40">
        <v>870</v>
      </c>
      <c r="C1898" s="34" t="s">
        <v>62</v>
      </c>
      <c r="D1898" s="40">
        <v>191</v>
      </c>
      <c r="E1898" s="34" t="s">
        <v>1472</v>
      </c>
    </row>
    <row r="1899" spans="1:5" ht="15.75" hidden="1" thickBot="1" x14ac:dyDescent="0.3">
      <c r="A1899" s="34" t="s">
        <v>3679</v>
      </c>
      <c r="B1899" s="40">
        <v>870</v>
      </c>
      <c r="C1899" s="34" t="s">
        <v>62</v>
      </c>
      <c r="D1899" s="40">
        <v>180</v>
      </c>
      <c r="E1899" s="34" t="s">
        <v>1462</v>
      </c>
    </row>
    <row r="1900" spans="1:5" ht="15.75" hidden="1" thickBot="1" x14ac:dyDescent="0.3">
      <c r="A1900" s="34" t="s">
        <v>3679</v>
      </c>
      <c r="B1900" s="40">
        <v>870</v>
      </c>
      <c r="C1900" s="34" t="s">
        <v>62</v>
      </c>
      <c r="D1900" s="40">
        <v>181</v>
      </c>
      <c r="E1900" s="34" t="s">
        <v>1463</v>
      </c>
    </row>
    <row r="1901" spans="1:5" ht="15.75" hidden="1" thickBot="1" x14ac:dyDescent="0.3">
      <c r="A1901" s="34" t="s">
        <v>3679</v>
      </c>
      <c r="B1901" s="40">
        <v>870</v>
      </c>
      <c r="C1901" s="34" t="s">
        <v>62</v>
      </c>
      <c r="D1901" s="40">
        <v>182</v>
      </c>
      <c r="E1901" s="34" t="s">
        <v>1464</v>
      </c>
    </row>
    <row r="1902" spans="1:5" ht="15.75" hidden="1" thickBot="1" x14ac:dyDescent="0.3">
      <c r="A1902" s="34" t="s">
        <v>3679</v>
      </c>
      <c r="B1902" s="40">
        <v>870</v>
      </c>
      <c r="C1902" s="34" t="s">
        <v>62</v>
      </c>
      <c r="D1902" s="40">
        <v>183</v>
      </c>
      <c r="E1902" s="34" t="s">
        <v>1465</v>
      </c>
    </row>
    <row r="1903" spans="1:5" ht="15.75" hidden="1" thickBot="1" x14ac:dyDescent="0.3">
      <c r="A1903" s="34" t="s">
        <v>3679</v>
      </c>
      <c r="B1903" s="40">
        <v>870</v>
      </c>
      <c r="C1903" s="34" t="s">
        <v>62</v>
      </c>
      <c r="D1903" s="40">
        <v>184</v>
      </c>
      <c r="E1903" s="34" t="s">
        <v>1466</v>
      </c>
    </row>
    <row r="1904" spans="1:5" ht="15.75" hidden="1" thickBot="1" x14ac:dyDescent="0.3">
      <c r="A1904" s="34" t="s">
        <v>3679</v>
      </c>
      <c r="B1904" s="40">
        <v>870</v>
      </c>
      <c r="C1904" s="34" t="s">
        <v>62</v>
      </c>
      <c r="D1904" s="40">
        <v>185</v>
      </c>
      <c r="E1904" s="34" t="s">
        <v>1467</v>
      </c>
    </row>
    <row r="1905" spans="1:5" ht="15.75" hidden="1" thickBot="1" x14ac:dyDescent="0.3">
      <c r="A1905" s="34" t="s">
        <v>3679</v>
      </c>
      <c r="B1905" s="40">
        <v>870</v>
      </c>
      <c r="C1905" s="34" t="s">
        <v>62</v>
      </c>
      <c r="D1905" s="40">
        <v>186</v>
      </c>
      <c r="E1905" s="34" t="s">
        <v>1468</v>
      </c>
    </row>
    <row r="1906" spans="1:5" ht="15.75" hidden="1" thickBot="1" x14ac:dyDescent="0.3">
      <c r="A1906" s="34" t="s">
        <v>3679</v>
      </c>
      <c r="B1906" s="40">
        <v>870</v>
      </c>
      <c r="C1906" s="34" t="s">
        <v>62</v>
      </c>
      <c r="D1906" s="40">
        <v>187</v>
      </c>
      <c r="E1906" s="34" t="s">
        <v>1469</v>
      </c>
    </row>
    <row r="1907" spans="1:5" ht="15.75" hidden="1" thickBot="1" x14ac:dyDescent="0.3">
      <c r="A1907" s="34" t="s">
        <v>3679</v>
      </c>
      <c r="B1907" s="40">
        <v>870</v>
      </c>
      <c r="C1907" s="34" t="s">
        <v>62</v>
      </c>
      <c r="D1907" s="40">
        <v>189</v>
      </c>
      <c r="E1907" s="34" t="s">
        <v>1332</v>
      </c>
    </row>
    <row r="1908" spans="1:5" ht="15.75" hidden="1" thickBot="1" x14ac:dyDescent="0.3">
      <c r="A1908" s="34" t="s">
        <v>3679</v>
      </c>
      <c r="B1908" s="40">
        <v>870</v>
      </c>
      <c r="C1908" s="34" t="s">
        <v>62</v>
      </c>
      <c r="D1908" s="40">
        <v>188</v>
      </c>
      <c r="E1908" s="34" t="s">
        <v>1470</v>
      </c>
    </row>
    <row r="1909" spans="1:5" ht="15.75" hidden="1" thickBot="1" x14ac:dyDescent="0.3">
      <c r="A1909" s="34" t="s">
        <v>3679</v>
      </c>
      <c r="B1909" s="40">
        <v>870</v>
      </c>
      <c r="C1909" s="34" t="s">
        <v>62</v>
      </c>
      <c r="D1909" s="40">
        <v>221</v>
      </c>
      <c r="E1909" s="34" t="s">
        <v>1474</v>
      </c>
    </row>
    <row r="1910" spans="1:5" ht="15.75" hidden="1" thickBot="1" x14ac:dyDescent="0.3">
      <c r="A1910" s="34" t="s">
        <v>3679</v>
      </c>
      <c r="B1910" s="40">
        <v>870</v>
      </c>
      <c r="C1910" s="34" t="s">
        <v>62</v>
      </c>
      <c r="D1910" s="40">
        <v>222</v>
      </c>
      <c r="E1910" s="34" t="s">
        <v>1475</v>
      </c>
    </row>
    <row r="1911" spans="1:5" ht="15.75" hidden="1" thickBot="1" x14ac:dyDescent="0.3">
      <c r="A1911" s="34" t="s">
        <v>3679</v>
      </c>
      <c r="B1911" s="40">
        <v>870</v>
      </c>
      <c r="C1911" s="34" t="s">
        <v>62</v>
      </c>
      <c r="D1911" s="40">
        <v>223</v>
      </c>
      <c r="E1911" s="34" t="s">
        <v>1476</v>
      </c>
    </row>
    <row r="1912" spans="1:5" ht="15.75" hidden="1" thickBot="1" x14ac:dyDescent="0.3">
      <c r="A1912" s="34" t="s">
        <v>3679</v>
      </c>
      <c r="B1912" s="40">
        <v>870</v>
      </c>
      <c r="C1912" s="34" t="s">
        <v>62</v>
      </c>
      <c r="D1912" s="40">
        <v>224</v>
      </c>
      <c r="E1912" s="34" t="s">
        <v>1477</v>
      </c>
    </row>
    <row r="1913" spans="1:5" ht="15.75" hidden="1" thickBot="1" x14ac:dyDescent="0.3">
      <c r="A1913" s="34" t="s">
        <v>3679</v>
      </c>
      <c r="B1913" s="40">
        <v>870</v>
      </c>
      <c r="C1913" s="34" t="s">
        <v>62</v>
      </c>
      <c r="D1913" s="40">
        <v>267</v>
      </c>
      <c r="E1913" s="34" t="s">
        <v>1480</v>
      </c>
    </row>
    <row r="1914" spans="1:5" ht="15.75" hidden="1" thickBot="1" x14ac:dyDescent="0.3">
      <c r="A1914" s="34" t="s">
        <v>3679</v>
      </c>
      <c r="B1914" s="40">
        <v>870</v>
      </c>
      <c r="C1914" s="34" t="s">
        <v>62</v>
      </c>
      <c r="D1914" s="40">
        <v>269</v>
      </c>
      <c r="E1914" s="34" t="s">
        <v>1482</v>
      </c>
    </row>
    <row r="1915" spans="1:5" ht="15.75" hidden="1" thickBot="1" x14ac:dyDescent="0.3">
      <c r="A1915" s="34" t="s">
        <v>3679</v>
      </c>
      <c r="B1915" s="40">
        <v>870</v>
      </c>
      <c r="C1915" s="34" t="s">
        <v>62</v>
      </c>
      <c r="D1915" s="40">
        <v>268</v>
      </c>
      <c r="E1915" s="34" t="s">
        <v>1481</v>
      </c>
    </row>
    <row r="1916" spans="1:5" ht="15.75" hidden="1" thickBot="1" x14ac:dyDescent="0.3">
      <c r="A1916" s="34" t="s">
        <v>3679</v>
      </c>
      <c r="B1916" s="40">
        <v>870</v>
      </c>
      <c r="C1916" s="34" t="s">
        <v>62</v>
      </c>
      <c r="D1916" s="40">
        <v>265</v>
      </c>
      <c r="E1916" s="34" t="s">
        <v>1478</v>
      </c>
    </row>
    <row r="1917" spans="1:5" ht="15.75" hidden="1" thickBot="1" x14ac:dyDescent="0.3">
      <c r="A1917" s="34" t="s">
        <v>3679</v>
      </c>
      <c r="B1917" s="40">
        <v>870</v>
      </c>
      <c r="C1917" s="34" t="s">
        <v>62</v>
      </c>
      <c r="D1917" s="40">
        <v>266</v>
      </c>
      <c r="E1917" s="34" t="s">
        <v>1479</v>
      </c>
    </row>
    <row r="1918" spans="1:5" ht="15.75" hidden="1" thickBot="1" x14ac:dyDescent="0.3">
      <c r="A1918" s="34" t="s">
        <v>3679</v>
      </c>
      <c r="B1918" s="40">
        <v>870</v>
      </c>
      <c r="C1918" s="34" t="s">
        <v>62</v>
      </c>
      <c r="D1918" s="40">
        <v>309</v>
      </c>
      <c r="E1918" s="34" t="s">
        <v>1483</v>
      </c>
    </row>
    <row r="1919" spans="1:5" ht="15.75" hidden="1" thickBot="1" x14ac:dyDescent="0.3">
      <c r="A1919" s="34" t="s">
        <v>3679</v>
      </c>
      <c r="B1919" s="40">
        <v>870</v>
      </c>
      <c r="C1919" s="34" t="s">
        <v>62</v>
      </c>
      <c r="D1919" s="40">
        <v>310</v>
      </c>
      <c r="E1919" s="34" t="s">
        <v>1484</v>
      </c>
    </row>
    <row r="1920" spans="1:5" ht="15.75" hidden="1" thickBot="1" x14ac:dyDescent="0.3">
      <c r="A1920" s="34" t="s">
        <v>3679</v>
      </c>
      <c r="B1920" s="40">
        <v>870</v>
      </c>
      <c r="C1920" s="34" t="s">
        <v>62</v>
      </c>
      <c r="D1920" s="40">
        <v>355</v>
      </c>
      <c r="E1920" s="34" t="s">
        <v>1487</v>
      </c>
    </row>
    <row r="1921" spans="1:5" ht="15.75" hidden="1" thickBot="1" x14ac:dyDescent="0.3">
      <c r="A1921" s="34" t="s">
        <v>3679</v>
      </c>
      <c r="B1921" s="40">
        <v>870</v>
      </c>
      <c r="C1921" s="34" t="s">
        <v>62</v>
      </c>
      <c r="D1921" s="40">
        <v>353</v>
      </c>
      <c r="E1921" s="34" t="s">
        <v>1485</v>
      </c>
    </row>
    <row r="1922" spans="1:5" ht="15.75" hidden="1" thickBot="1" x14ac:dyDescent="0.3">
      <c r="A1922" s="34" t="s">
        <v>3679</v>
      </c>
      <c r="B1922" s="40">
        <v>870</v>
      </c>
      <c r="C1922" s="34" t="s">
        <v>62</v>
      </c>
      <c r="D1922" s="40">
        <v>354</v>
      </c>
      <c r="E1922" s="34" t="s">
        <v>1486</v>
      </c>
    </row>
    <row r="1923" spans="1:5" ht="15.75" hidden="1" thickBot="1" x14ac:dyDescent="0.3">
      <c r="A1923" s="34" t="s">
        <v>3679</v>
      </c>
      <c r="B1923" s="40">
        <v>870</v>
      </c>
      <c r="C1923" s="34" t="s">
        <v>62</v>
      </c>
      <c r="D1923" s="40">
        <v>441</v>
      </c>
      <c r="E1923" s="34" t="s">
        <v>1488</v>
      </c>
    </row>
    <row r="1924" spans="1:5" ht="15.75" hidden="1" thickBot="1" x14ac:dyDescent="0.3">
      <c r="A1924" s="34" t="s">
        <v>3679</v>
      </c>
      <c r="B1924" s="40">
        <v>870</v>
      </c>
      <c r="C1924" s="34" t="s">
        <v>62</v>
      </c>
      <c r="D1924" s="40">
        <v>456</v>
      </c>
      <c r="E1924" s="34" t="s">
        <v>1489</v>
      </c>
    </row>
    <row r="1925" spans="1:5" ht="15.75" hidden="1" thickBot="1" x14ac:dyDescent="0.3">
      <c r="A1925" s="34" t="s">
        <v>3679</v>
      </c>
      <c r="B1925" s="40">
        <v>870</v>
      </c>
      <c r="C1925" s="34" t="s">
        <v>62</v>
      </c>
      <c r="D1925" s="40">
        <v>457</v>
      </c>
      <c r="E1925" s="34" t="s">
        <v>1490</v>
      </c>
    </row>
    <row r="1926" spans="1:5" ht="15.75" hidden="1" thickBot="1" x14ac:dyDescent="0.3">
      <c r="A1926" s="34" t="s">
        <v>3679</v>
      </c>
      <c r="B1926" s="40">
        <v>870</v>
      </c>
      <c r="C1926" s="34" t="s">
        <v>62</v>
      </c>
      <c r="D1926" s="40">
        <v>458</v>
      </c>
      <c r="E1926" s="34" t="s">
        <v>1491</v>
      </c>
    </row>
    <row r="1927" spans="1:5" ht="15.75" hidden="1" thickBot="1" x14ac:dyDescent="0.3">
      <c r="A1927" s="34" t="s">
        <v>3679</v>
      </c>
      <c r="B1927" s="40">
        <v>870</v>
      </c>
      <c r="C1927" s="34" t="s">
        <v>62</v>
      </c>
      <c r="D1927" s="40">
        <v>459</v>
      </c>
      <c r="E1927" s="34" t="s">
        <v>1492</v>
      </c>
    </row>
    <row r="1928" spans="1:5" ht="15.75" hidden="1" thickBot="1" x14ac:dyDescent="0.3">
      <c r="A1928" s="34" t="s">
        <v>3679</v>
      </c>
      <c r="B1928" s="40">
        <v>870</v>
      </c>
      <c r="C1928" s="34" t="s">
        <v>62</v>
      </c>
      <c r="D1928" s="40">
        <v>460</v>
      </c>
      <c r="E1928" s="34" t="s">
        <v>1493</v>
      </c>
    </row>
    <row r="1929" spans="1:5" ht="15.75" hidden="1" thickBot="1" x14ac:dyDescent="0.3">
      <c r="A1929" s="34" t="s">
        <v>3679</v>
      </c>
      <c r="B1929" s="40">
        <v>870</v>
      </c>
      <c r="C1929" s="34" t="s">
        <v>62</v>
      </c>
      <c r="D1929" s="40">
        <v>461</v>
      </c>
      <c r="E1929" s="34" t="s">
        <v>1494</v>
      </c>
    </row>
    <row r="1930" spans="1:5" ht="15.75" hidden="1" thickBot="1" x14ac:dyDescent="0.3">
      <c r="A1930" s="34" t="s">
        <v>3679</v>
      </c>
      <c r="B1930" s="40">
        <v>870</v>
      </c>
      <c r="C1930" s="34" t="s">
        <v>62</v>
      </c>
      <c r="D1930" s="40">
        <v>500</v>
      </c>
      <c r="E1930" s="34" t="s">
        <v>1495</v>
      </c>
    </row>
    <row r="1931" spans="1:5" ht="15.75" hidden="1" thickBot="1" x14ac:dyDescent="0.3">
      <c r="A1931" s="34" t="s">
        <v>3679</v>
      </c>
      <c r="B1931" s="40">
        <v>870</v>
      </c>
      <c r="C1931" s="34" t="s">
        <v>62</v>
      </c>
      <c r="D1931" s="40">
        <v>501</v>
      </c>
      <c r="E1931" s="34" t="s">
        <v>1496</v>
      </c>
    </row>
    <row r="1932" spans="1:5" ht="15.75" hidden="1" thickBot="1" x14ac:dyDescent="0.3">
      <c r="A1932" s="34" t="s">
        <v>3679</v>
      </c>
      <c r="B1932" s="40">
        <v>870</v>
      </c>
      <c r="C1932" s="34" t="s">
        <v>62</v>
      </c>
      <c r="D1932" s="40">
        <v>503</v>
      </c>
      <c r="E1932" s="34" t="s">
        <v>1497</v>
      </c>
    </row>
    <row r="1933" spans="1:5" ht="15.75" hidden="1" thickBot="1" x14ac:dyDescent="0.3">
      <c r="A1933" s="34" t="s">
        <v>3679</v>
      </c>
      <c r="B1933" s="40">
        <v>870</v>
      </c>
      <c r="C1933" s="34" t="s">
        <v>62</v>
      </c>
      <c r="D1933" s="40">
        <v>504</v>
      </c>
      <c r="E1933" s="34" t="s">
        <v>1498</v>
      </c>
    </row>
    <row r="1934" spans="1:5" ht="15.75" hidden="1" thickBot="1" x14ac:dyDescent="0.3">
      <c r="A1934" s="34" t="s">
        <v>3679</v>
      </c>
      <c r="B1934" s="40">
        <v>870</v>
      </c>
      <c r="C1934" s="34" t="s">
        <v>62</v>
      </c>
      <c r="D1934" s="40">
        <v>510</v>
      </c>
      <c r="E1934" s="34" t="s">
        <v>1503</v>
      </c>
    </row>
    <row r="1935" spans="1:5" ht="15.75" hidden="1" thickBot="1" x14ac:dyDescent="0.3">
      <c r="A1935" s="34" t="s">
        <v>3679</v>
      </c>
      <c r="B1935" s="40">
        <v>870</v>
      </c>
      <c r="C1935" s="34" t="s">
        <v>62</v>
      </c>
      <c r="D1935" s="40">
        <v>507</v>
      </c>
      <c r="E1935" s="34" t="s">
        <v>1500</v>
      </c>
    </row>
    <row r="1936" spans="1:5" ht="15.75" hidden="1" thickBot="1" x14ac:dyDescent="0.3">
      <c r="A1936" s="34" t="s">
        <v>3679</v>
      </c>
      <c r="B1936" s="40">
        <v>870</v>
      </c>
      <c r="C1936" s="34" t="s">
        <v>62</v>
      </c>
      <c r="D1936" s="40">
        <v>509</v>
      </c>
      <c r="E1936" s="34" t="s">
        <v>1502</v>
      </c>
    </row>
    <row r="1937" spans="1:5" ht="15.75" hidden="1" thickBot="1" x14ac:dyDescent="0.3">
      <c r="A1937" s="34" t="s">
        <v>3679</v>
      </c>
      <c r="B1937" s="40">
        <v>870</v>
      </c>
      <c r="C1937" s="34" t="s">
        <v>62</v>
      </c>
      <c r="D1937" s="40">
        <v>508</v>
      </c>
      <c r="E1937" s="34" t="s">
        <v>1501</v>
      </c>
    </row>
    <row r="1938" spans="1:5" ht="15.75" hidden="1" thickBot="1" x14ac:dyDescent="0.3">
      <c r="A1938" s="34" t="s">
        <v>3679</v>
      </c>
      <c r="B1938" s="40">
        <v>870</v>
      </c>
      <c r="C1938" s="34" t="s">
        <v>62</v>
      </c>
      <c r="D1938" s="40">
        <v>506</v>
      </c>
      <c r="E1938" s="34" t="s">
        <v>1499</v>
      </c>
    </row>
    <row r="1939" spans="1:5" ht="15.75" hidden="1" thickBot="1" x14ac:dyDescent="0.3">
      <c r="A1939" s="34" t="s">
        <v>3679</v>
      </c>
      <c r="B1939" s="40">
        <v>870</v>
      </c>
      <c r="C1939" s="34" t="s">
        <v>62</v>
      </c>
      <c r="D1939" s="40">
        <v>505</v>
      </c>
      <c r="E1939" s="34" t="s">
        <v>867</v>
      </c>
    </row>
    <row r="1940" spans="1:5" ht="15.75" hidden="1" thickBot="1" x14ac:dyDescent="0.3">
      <c r="A1940" s="34" t="s">
        <v>3679</v>
      </c>
      <c r="B1940" s="40">
        <v>870</v>
      </c>
      <c r="C1940" s="34" t="s">
        <v>62</v>
      </c>
      <c r="D1940" s="40">
        <v>544</v>
      </c>
      <c r="E1940" s="34" t="s">
        <v>1504</v>
      </c>
    </row>
    <row r="1941" spans="1:5" ht="15.75" hidden="1" thickBot="1" x14ac:dyDescent="0.3">
      <c r="A1941" s="34" t="s">
        <v>3679</v>
      </c>
      <c r="B1941" s="40">
        <v>870</v>
      </c>
      <c r="C1941" s="34" t="s">
        <v>62</v>
      </c>
      <c r="D1941" s="40">
        <v>588</v>
      </c>
      <c r="E1941" s="34" t="s">
        <v>1505</v>
      </c>
    </row>
    <row r="1942" spans="1:5" ht="15.75" hidden="1" thickBot="1" x14ac:dyDescent="0.3">
      <c r="A1942" s="34" t="s">
        <v>3679</v>
      </c>
      <c r="B1942" s="40">
        <v>870</v>
      </c>
      <c r="C1942" s="34" t="s">
        <v>62</v>
      </c>
      <c r="D1942" s="40">
        <v>589</v>
      </c>
      <c r="E1942" s="34" t="s">
        <v>1506</v>
      </c>
    </row>
    <row r="1943" spans="1:5" ht="15.75" hidden="1" thickBot="1" x14ac:dyDescent="0.3">
      <c r="A1943" s="34" t="s">
        <v>3679</v>
      </c>
      <c r="B1943" s="40">
        <v>870</v>
      </c>
      <c r="C1943" s="34" t="s">
        <v>62</v>
      </c>
      <c r="D1943" s="40">
        <v>590</v>
      </c>
      <c r="E1943" s="34" t="s">
        <v>1507</v>
      </c>
    </row>
    <row r="1944" spans="1:5" ht="15.75" hidden="1" thickBot="1" x14ac:dyDescent="0.3">
      <c r="A1944" s="34" t="s">
        <v>3679</v>
      </c>
      <c r="B1944" s="40">
        <v>870</v>
      </c>
      <c r="C1944" s="34" t="s">
        <v>62</v>
      </c>
      <c r="D1944" s="40">
        <v>591</v>
      </c>
      <c r="E1944" s="34" t="s">
        <v>1508</v>
      </c>
    </row>
    <row r="1945" spans="1:5" ht="15.75" hidden="1" thickBot="1" x14ac:dyDescent="0.3">
      <c r="A1945" s="34" t="s">
        <v>3679</v>
      </c>
      <c r="B1945" s="40">
        <v>870</v>
      </c>
      <c r="C1945" s="34" t="s">
        <v>62</v>
      </c>
      <c r="D1945" s="40">
        <v>593</v>
      </c>
      <c r="E1945" s="34" t="s">
        <v>1510</v>
      </c>
    </row>
    <row r="1946" spans="1:5" ht="15.75" hidden="1" thickBot="1" x14ac:dyDescent="0.3">
      <c r="A1946" s="34" t="s">
        <v>3679</v>
      </c>
      <c r="B1946" s="40">
        <v>870</v>
      </c>
      <c r="C1946" s="34" t="s">
        <v>62</v>
      </c>
      <c r="D1946" s="40">
        <v>592</v>
      </c>
      <c r="E1946" s="34" t="s">
        <v>1509</v>
      </c>
    </row>
    <row r="1947" spans="1:5" ht="15.75" hidden="1" thickBot="1" x14ac:dyDescent="0.3">
      <c r="A1947" s="34" t="s">
        <v>3679</v>
      </c>
      <c r="B1947" s="40">
        <v>870</v>
      </c>
      <c r="C1947" s="34" t="s">
        <v>62</v>
      </c>
      <c r="D1947" s="40">
        <v>632</v>
      </c>
      <c r="E1947" s="34" t="s">
        <v>1511</v>
      </c>
    </row>
    <row r="1948" spans="1:5" ht="15.75" hidden="1" thickBot="1" x14ac:dyDescent="0.3">
      <c r="A1948" s="34" t="s">
        <v>3679</v>
      </c>
      <c r="B1948" s="40">
        <v>870</v>
      </c>
      <c r="C1948" s="34" t="s">
        <v>62</v>
      </c>
      <c r="D1948" s="40">
        <v>637</v>
      </c>
      <c r="E1948" s="34" t="s">
        <v>1515</v>
      </c>
    </row>
    <row r="1949" spans="1:5" ht="15.75" hidden="1" thickBot="1" x14ac:dyDescent="0.3">
      <c r="A1949" s="34" t="s">
        <v>3679</v>
      </c>
      <c r="B1949" s="40">
        <v>870</v>
      </c>
      <c r="C1949" s="34" t="s">
        <v>62</v>
      </c>
      <c r="D1949" s="40">
        <v>633</v>
      </c>
      <c r="E1949" s="34" t="s">
        <v>976</v>
      </c>
    </row>
    <row r="1950" spans="1:5" ht="15.75" hidden="1" thickBot="1" x14ac:dyDescent="0.3">
      <c r="A1950" s="34" t="s">
        <v>3679</v>
      </c>
      <c r="B1950" s="40">
        <v>870</v>
      </c>
      <c r="C1950" s="34" t="s">
        <v>62</v>
      </c>
      <c r="D1950" s="40">
        <v>638</v>
      </c>
      <c r="E1950" s="34" t="s">
        <v>1516</v>
      </c>
    </row>
    <row r="1951" spans="1:5" ht="15.75" hidden="1" thickBot="1" x14ac:dyDescent="0.3">
      <c r="A1951" s="34" t="s">
        <v>3679</v>
      </c>
      <c r="B1951" s="40">
        <v>870</v>
      </c>
      <c r="C1951" s="34" t="s">
        <v>62</v>
      </c>
      <c r="D1951" s="40">
        <v>634</v>
      </c>
      <c r="E1951" s="34" t="s">
        <v>1512</v>
      </c>
    </row>
    <row r="1952" spans="1:5" ht="15.75" hidden="1" thickBot="1" x14ac:dyDescent="0.3">
      <c r="A1952" s="34" t="s">
        <v>3679</v>
      </c>
      <c r="B1952" s="40">
        <v>870</v>
      </c>
      <c r="C1952" s="34" t="s">
        <v>62</v>
      </c>
      <c r="D1952" s="40">
        <v>636</v>
      </c>
      <c r="E1952" s="34" t="s">
        <v>1514</v>
      </c>
    </row>
    <row r="1953" spans="1:5" ht="15.75" hidden="1" thickBot="1" x14ac:dyDescent="0.3">
      <c r="A1953" s="34" t="s">
        <v>3679</v>
      </c>
      <c r="B1953" s="40">
        <v>870</v>
      </c>
      <c r="C1953" s="34" t="s">
        <v>62</v>
      </c>
      <c r="D1953" s="40">
        <v>635</v>
      </c>
      <c r="E1953" s="34" t="s">
        <v>1513</v>
      </c>
    </row>
    <row r="1954" spans="1:5" ht="15.75" hidden="1" thickBot="1" x14ac:dyDescent="0.3">
      <c r="A1954" s="34" t="s">
        <v>3679</v>
      </c>
      <c r="B1954" s="40">
        <v>870</v>
      </c>
      <c r="C1954" s="34" t="s">
        <v>62</v>
      </c>
      <c r="D1954" s="40">
        <v>691</v>
      </c>
      <c r="E1954" s="34" t="s">
        <v>1517</v>
      </c>
    </row>
    <row r="1955" spans="1:5" ht="15.75" hidden="1" thickBot="1" x14ac:dyDescent="0.3">
      <c r="A1955" s="34" t="s">
        <v>3679</v>
      </c>
      <c r="B1955" s="40">
        <v>870</v>
      </c>
      <c r="C1955" s="34" t="s">
        <v>62</v>
      </c>
      <c r="D1955" s="40">
        <v>692</v>
      </c>
      <c r="E1955" s="34" t="s">
        <v>1518</v>
      </c>
    </row>
    <row r="1956" spans="1:5" ht="15.75" hidden="1" thickBot="1" x14ac:dyDescent="0.3">
      <c r="A1956" s="34" t="s">
        <v>3679</v>
      </c>
      <c r="B1956" s="40">
        <v>870</v>
      </c>
      <c r="C1956" s="34" t="s">
        <v>62</v>
      </c>
      <c r="D1956" s="40">
        <v>693</v>
      </c>
      <c r="E1956" s="34" t="s">
        <v>1519</v>
      </c>
    </row>
    <row r="1957" spans="1:5" ht="15.75" hidden="1" thickBot="1" x14ac:dyDescent="0.3">
      <c r="A1957" s="34" t="s">
        <v>3679</v>
      </c>
      <c r="B1957" s="40">
        <v>870</v>
      </c>
      <c r="C1957" s="34" t="s">
        <v>62</v>
      </c>
      <c r="D1957" s="40">
        <v>694</v>
      </c>
      <c r="E1957" s="34" t="s">
        <v>1520</v>
      </c>
    </row>
    <row r="1958" spans="1:5" ht="15.75" hidden="1" thickBot="1" x14ac:dyDescent="0.3">
      <c r="A1958" s="34" t="s">
        <v>3679</v>
      </c>
      <c r="B1958" s="40">
        <v>870</v>
      </c>
      <c r="C1958" s="34" t="s">
        <v>62</v>
      </c>
      <c r="D1958" s="40">
        <v>695</v>
      </c>
      <c r="E1958" s="34" t="s">
        <v>1521</v>
      </c>
    </row>
    <row r="1959" spans="1:5" ht="15.75" hidden="1" thickBot="1" x14ac:dyDescent="0.3">
      <c r="A1959" s="34" t="s">
        <v>3679</v>
      </c>
      <c r="B1959" s="40">
        <v>870</v>
      </c>
      <c r="C1959" s="34" t="s">
        <v>62</v>
      </c>
      <c r="D1959" s="40">
        <v>696</v>
      </c>
      <c r="E1959" s="34" t="s">
        <v>1522</v>
      </c>
    </row>
    <row r="1960" spans="1:5" ht="15.75" hidden="1" thickBot="1" x14ac:dyDescent="0.3">
      <c r="A1960" s="34" t="s">
        <v>3679</v>
      </c>
      <c r="B1960" s="40">
        <v>870</v>
      </c>
      <c r="C1960" s="34" t="s">
        <v>62</v>
      </c>
      <c r="D1960" s="40">
        <v>700</v>
      </c>
      <c r="E1960" s="34" t="s">
        <v>1523</v>
      </c>
    </row>
    <row r="1961" spans="1:5" ht="15.75" hidden="1" thickBot="1" x14ac:dyDescent="0.3">
      <c r="A1961" s="34" t="s">
        <v>3679</v>
      </c>
      <c r="B1961" s="40">
        <v>870</v>
      </c>
      <c r="C1961" s="34" t="s">
        <v>62</v>
      </c>
      <c r="D1961" s="40">
        <v>735</v>
      </c>
      <c r="E1961" s="34" t="s">
        <v>1525</v>
      </c>
    </row>
    <row r="1962" spans="1:5" ht="15.75" hidden="1" thickBot="1" x14ac:dyDescent="0.3">
      <c r="A1962" s="34" t="s">
        <v>3679</v>
      </c>
      <c r="B1962" s="40">
        <v>870</v>
      </c>
      <c r="C1962" s="34" t="s">
        <v>62</v>
      </c>
      <c r="D1962" s="40">
        <v>736</v>
      </c>
      <c r="E1962" s="34" t="s">
        <v>1002</v>
      </c>
    </row>
    <row r="1963" spans="1:5" ht="15.75" hidden="1" thickBot="1" x14ac:dyDescent="0.3">
      <c r="A1963" s="34" t="s">
        <v>3679</v>
      </c>
      <c r="B1963" s="40">
        <v>870</v>
      </c>
      <c r="C1963" s="34" t="s">
        <v>62</v>
      </c>
      <c r="D1963" s="40">
        <v>737</v>
      </c>
      <c r="E1963" s="34" t="s">
        <v>1526</v>
      </c>
    </row>
    <row r="1964" spans="1:5" ht="15.75" hidden="1" thickBot="1" x14ac:dyDescent="0.3">
      <c r="A1964" s="34" t="s">
        <v>3679</v>
      </c>
      <c r="B1964" s="40">
        <v>870</v>
      </c>
      <c r="C1964" s="34" t="s">
        <v>62</v>
      </c>
      <c r="D1964" s="40">
        <v>738</v>
      </c>
      <c r="E1964" s="34" t="s">
        <v>1527</v>
      </c>
    </row>
    <row r="1965" spans="1:5" ht="15.75" hidden="1" thickBot="1" x14ac:dyDescent="0.3">
      <c r="A1965" s="34" t="s">
        <v>3679</v>
      </c>
      <c r="B1965" s="40">
        <v>870</v>
      </c>
      <c r="C1965" s="34" t="s">
        <v>62</v>
      </c>
      <c r="D1965" s="40">
        <v>739</v>
      </c>
      <c r="E1965" s="34" t="s">
        <v>1528</v>
      </c>
    </row>
    <row r="1966" spans="1:5" ht="15.75" hidden="1" thickBot="1" x14ac:dyDescent="0.3">
      <c r="A1966" s="34" t="s">
        <v>3679</v>
      </c>
      <c r="B1966" s="40">
        <v>870</v>
      </c>
      <c r="C1966" s="34" t="s">
        <v>62</v>
      </c>
      <c r="D1966" s="40">
        <v>740</v>
      </c>
      <c r="E1966" s="34" t="s">
        <v>1529</v>
      </c>
    </row>
    <row r="1967" spans="1:5" ht="15.75" hidden="1" thickBot="1" x14ac:dyDescent="0.3">
      <c r="A1967" s="34" t="s">
        <v>3679</v>
      </c>
      <c r="B1967" s="40">
        <v>870</v>
      </c>
      <c r="C1967" s="34" t="s">
        <v>62</v>
      </c>
      <c r="D1967" s="40">
        <v>779</v>
      </c>
      <c r="E1967" s="34" t="s">
        <v>1530</v>
      </c>
    </row>
    <row r="1968" spans="1:5" ht="15.75" hidden="1" thickBot="1" x14ac:dyDescent="0.3">
      <c r="A1968" s="34" t="s">
        <v>3679</v>
      </c>
      <c r="B1968" s="40">
        <v>870</v>
      </c>
      <c r="C1968" s="34" t="s">
        <v>62</v>
      </c>
      <c r="D1968" s="40">
        <v>783</v>
      </c>
      <c r="E1968" s="34" t="s">
        <v>1533</v>
      </c>
    </row>
    <row r="1969" spans="1:5" ht="15.75" hidden="1" thickBot="1" x14ac:dyDescent="0.3">
      <c r="A1969" s="34" t="s">
        <v>3679</v>
      </c>
      <c r="B1969" s="40">
        <v>870</v>
      </c>
      <c r="C1969" s="34" t="s">
        <v>62</v>
      </c>
      <c r="D1969" s="40">
        <v>781</v>
      </c>
      <c r="E1969" s="34" t="s">
        <v>1531</v>
      </c>
    </row>
    <row r="1970" spans="1:5" ht="15.75" hidden="1" thickBot="1" x14ac:dyDescent="0.3">
      <c r="A1970" s="34" t="s">
        <v>3679</v>
      </c>
      <c r="B1970" s="40">
        <v>870</v>
      </c>
      <c r="C1970" s="34" t="s">
        <v>62</v>
      </c>
      <c r="D1970" s="40">
        <v>782</v>
      </c>
      <c r="E1970" s="34" t="s">
        <v>1532</v>
      </c>
    </row>
    <row r="1971" spans="1:5" ht="15.75" hidden="1" thickBot="1" x14ac:dyDescent="0.3">
      <c r="A1971" s="34" t="s">
        <v>3679</v>
      </c>
      <c r="B1971" s="40">
        <v>870</v>
      </c>
      <c r="C1971" s="34" t="s">
        <v>62</v>
      </c>
      <c r="D1971" s="40">
        <v>784</v>
      </c>
      <c r="E1971" s="34" t="s">
        <v>1534</v>
      </c>
    </row>
    <row r="1972" spans="1:5" ht="15.75" hidden="1" thickBot="1" x14ac:dyDescent="0.3">
      <c r="A1972" s="34" t="s">
        <v>3679</v>
      </c>
      <c r="B1972" s="40">
        <v>870</v>
      </c>
      <c r="C1972" s="34" t="s">
        <v>62</v>
      </c>
      <c r="D1972" s="40">
        <v>825</v>
      </c>
      <c r="E1972" s="34" t="s">
        <v>1535</v>
      </c>
    </row>
    <row r="1973" spans="1:5" ht="15.75" hidden="1" thickBot="1" x14ac:dyDescent="0.3">
      <c r="A1973" s="34" t="s">
        <v>3679</v>
      </c>
      <c r="B1973" s="40">
        <v>870</v>
      </c>
      <c r="C1973" s="34" t="s">
        <v>62</v>
      </c>
      <c r="D1973" s="40">
        <v>867</v>
      </c>
      <c r="E1973" s="34" t="s">
        <v>930</v>
      </c>
    </row>
    <row r="1974" spans="1:5" ht="15.75" hidden="1" thickBot="1" x14ac:dyDescent="0.3">
      <c r="A1974" s="34" t="s">
        <v>3679</v>
      </c>
      <c r="B1974" s="40">
        <v>870</v>
      </c>
      <c r="C1974" s="34" t="s">
        <v>62</v>
      </c>
      <c r="D1974" s="40">
        <v>869</v>
      </c>
      <c r="E1974" s="34" t="s">
        <v>1537</v>
      </c>
    </row>
    <row r="1975" spans="1:5" ht="15.75" hidden="1" thickBot="1" x14ac:dyDescent="0.3">
      <c r="A1975" s="34" t="s">
        <v>3679</v>
      </c>
      <c r="B1975" s="40">
        <v>870</v>
      </c>
      <c r="C1975" s="34" t="s">
        <v>62</v>
      </c>
      <c r="D1975" s="40">
        <v>868</v>
      </c>
      <c r="E1975" s="34" t="s">
        <v>1536</v>
      </c>
    </row>
    <row r="1976" spans="1:5" ht="15.75" hidden="1" thickBot="1" x14ac:dyDescent="0.3">
      <c r="A1976" s="34" t="s">
        <v>3679</v>
      </c>
      <c r="B1976" s="40">
        <v>910</v>
      </c>
      <c r="C1976" s="34" t="s">
        <v>63</v>
      </c>
      <c r="D1976" s="40">
        <v>1</v>
      </c>
      <c r="E1976" s="34" t="s">
        <v>1727</v>
      </c>
    </row>
    <row r="1977" spans="1:5" ht="15.75" hidden="1" thickBot="1" x14ac:dyDescent="0.3">
      <c r="A1977" s="34" t="s">
        <v>3679</v>
      </c>
      <c r="B1977" s="40">
        <v>910</v>
      </c>
      <c r="C1977" s="34" t="s">
        <v>63</v>
      </c>
      <c r="D1977" s="40">
        <v>2</v>
      </c>
      <c r="E1977" s="34" t="s">
        <v>1728</v>
      </c>
    </row>
    <row r="1978" spans="1:5" ht="15.75" hidden="1" thickBot="1" x14ac:dyDescent="0.3">
      <c r="A1978" s="34" t="s">
        <v>3679</v>
      </c>
      <c r="B1978" s="40">
        <v>910</v>
      </c>
      <c r="C1978" s="34" t="s">
        <v>63</v>
      </c>
      <c r="D1978" s="40">
        <v>3</v>
      </c>
      <c r="E1978" s="34" t="s">
        <v>1729</v>
      </c>
    </row>
    <row r="1979" spans="1:5" ht="15.75" hidden="1" thickBot="1" x14ac:dyDescent="0.3">
      <c r="A1979" s="34" t="s">
        <v>3679</v>
      </c>
      <c r="B1979" s="40">
        <v>910</v>
      </c>
      <c r="C1979" s="34" t="s">
        <v>63</v>
      </c>
      <c r="D1979" s="40">
        <v>4</v>
      </c>
      <c r="E1979" s="34" t="s">
        <v>1730</v>
      </c>
    </row>
    <row r="1980" spans="1:5" ht="15.75" hidden="1" thickBot="1" x14ac:dyDescent="0.3">
      <c r="A1980" s="34" t="s">
        <v>3679</v>
      </c>
      <c r="B1980" s="40">
        <v>910</v>
      </c>
      <c r="C1980" s="34" t="s">
        <v>63</v>
      </c>
      <c r="D1980" s="40">
        <v>5</v>
      </c>
      <c r="E1980" s="34" t="s">
        <v>1731</v>
      </c>
    </row>
    <row r="1981" spans="1:5" ht="15.75" hidden="1" thickBot="1" x14ac:dyDescent="0.3">
      <c r="A1981" s="34" t="s">
        <v>3679</v>
      </c>
      <c r="B1981" s="40">
        <v>910</v>
      </c>
      <c r="C1981" s="34" t="s">
        <v>63</v>
      </c>
      <c r="D1981" s="40">
        <v>6</v>
      </c>
      <c r="E1981" s="34" t="s">
        <v>1732</v>
      </c>
    </row>
    <row r="1982" spans="1:5" ht="15.75" hidden="1" thickBot="1" x14ac:dyDescent="0.3">
      <c r="A1982" s="34" t="s">
        <v>3679</v>
      </c>
      <c r="B1982" s="40">
        <v>910</v>
      </c>
      <c r="C1982" s="34" t="s">
        <v>63</v>
      </c>
      <c r="D1982" s="40">
        <v>8</v>
      </c>
      <c r="E1982" s="34" t="s">
        <v>1733</v>
      </c>
    </row>
    <row r="1983" spans="1:5" ht="15.75" hidden="1" thickBot="1" x14ac:dyDescent="0.3">
      <c r="A1983" s="34" t="s">
        <v>3679</v>
      </c>
      <c r="B1983" s="40">
        <v>910</v>
      </c>
      <c r="C1983" s="34" t="s">
        <v>63</v>
      </c>
      <c r="D1983" s="40">
        <v>10</v>
      </c>
      <c r="E1983" s="34" t="s">
        <v>1735</v>
      </c>
    </row>
    <row r="1984" spans="1:5" ht="15.75" hidden="1" thickBot="1" x14ac:dyDescent="0.3">
      <c r="A1984" s="34" t="s">
        <v>3679</v>
      </c>
      <c r="B1984" s="40">
        <v>910</v>
      </c>
      <c r="C1984" s="34" t="s">
        <v>63</v>
      </c>
      <c r="D1984" s="40">
        <v>9</v>
      </c>
      <c r="E1984" s="34" t="s">
        <v>1734</v>
      </c>
    </row>
    <row r="1985" spans="1:5" ht="15.75" hidden="1" thickBot="1" x14ac:dyDescent="0.3">
      <c r="A1985" s="34" t="s">
        <v>3679</v>
      </c>
      <c r="B1985" s="40">
        <v>910</v>
      </c>
      <c r="C1985" s="34" t="s">
        <v>63</v>
      </c>
      <c r="D1985" s="40">
        <v>48</v>
      </c>
      <c r="E1985" s="34" t="s">
        <v>1739</v>
      </c>
    </row>
    <row r="1986" spans="1:5" ht="15.75" hidden="1" thickBot="1" x14ac:dyDescent="0.3">
      <c r="A1986" s="34" t="s">
        <v>3679</v>
      </c>
      <c r="B1986" s="40">
        <v>910</v>
      </c>
      <c r="C1986" s="34" t="s">
        <v>63</v>
      </c>
      <c r="D1986" s="40">
        <v>45</v>
      </c>
      <c r="E1986" s="34" t="s">
        <v>1736</v>
      </c>
    </row>
    <row r="1987" spans="1:5" ht="15.75" hidden="1" thickBot="1" x14ac:dyDescent="0.3">
      <c r="A1987" s="34" t="s">
        <v>3679</v>
      </c>
      <c r="B1987" s="40">
        <v>910</v>
      </c>
      <c r="C1987" s="34" t="s">
        <v>63</v>
      </c>
      <c r="D1987" s="40">
        <v>46</v>
      </c>
      <c r="E1987" s="34" t="s">
        <v>1737</v>
      </c>
    </row>
    <row r="1988" spans="1:5" ht="15.75" hidden="1" thickBot="1" x14ac:dyDescent="0.3">
      <c r="A1988" s="34" t="s">
        <v>3679</v>
      </c>
      <c r="B1988" s="40">
        <v>910</v>
      </c>
      <c r="C1988" s="34" t="s">
        <v>63</v>
      </c>
      <c r="D1988" s="40">
        <v>47</v>
      </c>
      <c r="E1988" s="34" t="s">
        <v>1738</v>
      </c>
    </row>
    <row r="1989" spans="1:5" ht="15.75" hidden="1" thickBot="1" x14ac:dyDescent="0.3">
      <c r="A1989" s="34" t="s">
        <v>3679</v>
      </c>
      <c r="B1989" s="40">
        <v>910</v>
      </c>
      <c r="C1989" s="34" t="s">
        <v>63</v>
      </c>
      <c r="D1989" s="40">
        <v>89</v>
      </c>
      <c r="E1989" s="34" t="s">
        <v>1740</v>
      </c>
    </row>
    <row r="1990" spans="1:5" ht="15.75" hidden="1" thickBot="1" x14ac:dyDescent="0.3">
      <c r="A1990" s="34" t="s">
        <v>3679</v>
      </c>
      <c r="B1990" s="40">
        <v>910</v>
      </c>
      <c r="C1990" s="34" t="s">
        <v>63</v>
      </c>
      <c r="D1990" s="40">
        <v>90</v>
      </c>
      <c r="E1990" s="34" t="s">
        <v>1741</v>
      </c>
    </row>
    <row r="1991" spans="1:5" ht="15.75" hidden="1" thickBot="1" x14ac:dyDescent="0.3">
      <c r="A1991" s="34" t="s">
        <v>3679</v>
      </c>
      <c r="B1991" s="40">
        <v>910</v>
      </c>
      <c r="C1991" s="34" t="s">
        <v>63</v>
      </c>
      <c r="D1991" s="40">
        <v>91</v>
      </c>
      <c r="E1991" s="34" t="s">
        <v>1742</v>
      </c>
    </row>
    <row r="1992" spans="1:5" ht="15.75" hidden="1" thickBot="1" x14ac:dyDescent="0.3">
      <c r="A1992" s="34" t="s">
        <v>3679</v>
      </c>
      <c r="B1992" s="40">
        <v>910</v>
      </c>
      <c r="C1992" s="34" t="s">
        <v>63</v>
      </c>
      <c r="D1992" s="40">
        <v>92</v>
      </c>
      <c r="E1992" s="34" t="s">
        <v>1743</v>
      </c>
    </row>
    <row r="1993" spans="1:5" ht="15.75" hidden="1" thickBot="1" x14ac:dyDescent="0.3">
      <c r="A1993" s="34" t="s">
        <v>3679</v>
      </c>
      <c r="B1993" s="40">
        <v>910</v>
      </c>
      <c r="C1993" s="34" t="s">
        <v>63</v>
      </c>
      <c r="D1993" s="40">
        <v>93</v>
      </c>
      <c r="E1993" s="34" t="s">
        <v>1744</v>
      </c>
    </row>
    <row r="1994" spans="1:5" ht="15.75" hidden="1" thickBot="1" x14ac:dyDescent="0.3">
      <c r="A1994" s="34" t="s">
        <v>3679</v>
      </c>
      <c r="B1994" s="40">
        <v>910</v>
      </c>
      <c r="C1994" s="34" t="s">
        <v>63</v>
      </c>
      <c r="D1994" s="40">
        <v>101</v>
      </c>
      <c r="E1994" s="34" t="s">
        <v>1750</v>
      </c>
    </row>
    <row r="1995" spans="1:5" ht="15.75" hidden="1" thickBot="1" x14ac:dyDescent="0.3">
      <c r="A1995" s="34" t="s">
        <v>3679</v>
      </c>
      <c r="B1995" s="40">
        <v>910</v>
      </c>
      <c r="C1995" s="34" t="s">
        <v>63</v>
      </c>
      <c r="D1995" s="40">
        <v>102</v>
      </c>
      <c r="E1995" s="34" t="s">
        <v>1751</v>
      </c>
    </row>
    <row r="1996" spans="1:5" ht="15.75" hidden="1" thickBot="1" x14ac:dyDescent="0.3">
      <c r="A1996" s="34" t="s">
        <v>3679</v>
      </c>
      <c r="B1996" s="40">
        <v>910</v>
      </c>
      <c r="C1996" s="34" t="s">
        <v>63</v>
      </c>
      <c r="D1996" s="40">
        <v>94</v>
      </c>
      <c r="E1996" s="34" t="s">
        <v>1745</v>
      </c>
    </row>
    <row r="1997" spans="1:5" ht="15.75" hidden="1" thickBot="1" x14ac:dyDescent="0.3">
      <c r="A1997" s="34" t="s">
        <v>3679</v>
      </c>
      <c r="B1997" s="40">
        <v>910</v>
      </c>
      <c r="C1997" s="34" t="s">
        <v>63</v>
      </c>
      <c r="D1997" s="40">
        <v>95</v>
      </c>
      <c r="E1997" s="34" t="s">
        <v>1454</v>
      </c>
    </row>
    <row r="1998" spans="1:5" ht="15.75" hidden="1" thickBot="1" x14ac:dyDescent="0.3">
      <c r="A1998" s="34" t="s">
        <v>3679</v>
      </c>
      <c r="B1998" s="40">
        <v>910</v>
      </c>
      <c r="C1998" s="34" t="s">
        <v>63</v>
      </c>
      <c r="D1998" s="40">
        <v>96</v>
      </c>
      <c r="E1998" s="34" t="s">
        <v>1746</v>
      </c>
    </row>
    <row r="1999" spans="1:5" ht="15.75" hidden="1" thickBot="1" x14ac:dyDescent="0.3">
      <c r="A1999" s="34" t="s">
        <v>3679</v>
      </c>
      <c r="B1999" s="40">
        <v>910</v>
      </c>
      <c r="C1999" s="34" t="s">
        <v>63</v>
      </c>
      <c r="D1999" s="40">
        <v>97</v>
      </c>
      <c r="E1999" s="34" t="s">
        <v>1747</v>
      </c>
    </row>
    <row r="2000" spans="1:5" ht="15.75" hidden="1" thickBot="1" x14ac:dyDescent="0.3">
      <c r="A2000" s="34" t="s">
        <v>3679</v>
      </c>
      <c r="B2000" s="40">
        <v>910</v>
      </c>
      <c r="C2000" s="34" t="s">
        <v>63</v>
      </c>
      <c r="D2000" s="40">
        <v>98</v>
      </c>
      <c r="E2000" s="34" t="s">
        <v>1748</v>
      </c>
    </row>
    <row r="2001" spans="1:5" ht="15.75" hidden="1" thickBot="1" x14ac:dyDescent="0.3">
      <c r="A2001" s="34" t="s">
        <v>3679</v>
      </c>
      <c r="B2001" s="40">
        <v>910</v>
      </c>
      <c r="C2001" s="34" t="s">
        <v>63</v>
      </c>
      <c r="D2001" s="40">
        <v>99</v>
      </c>
      <c r="E2001" s="34" t="s">
        <v>1453</v>
      </c>
    </row>
    <row r="2002" spans="1:5" ht="15.75" hidden="1" thickBot="1" x14ac:dyDescent="0.3">
      <c r="A2002" s="34" t="s">
        <v>3679</v>
      </c>
      <c r="B2002" s="40">
        <v>910</v>
      </c>
      <c r="C2002" s="34" t="s">
        <v>63</v>
      </c>
      <c r="D2002" s="40">
        <v>100</v>
      </c>
      <c r="E2002" s="34" t="s">
        <v>1749</v>
      </c>
    </row>
    <row r="2003" spans="1:5" ht="15.75" hidden="1" thickBot="1" x14ac:dyDescent="0.3">
      <c r="A2003" s="34" t="s">
        <v>3679</v>
      </c>
      <c r="B2003" s="40">
        <v>910</v>
      </c>
      <c r="C2003" s="34" t="s">
        <v>63</v>
      </c>
      <c r="D2003" s="40">
        <v>133</v>
      </c>
      <c r="E2003" s="34" t="s">
        <v>1752</v>
      </c>
    </row>
    <row r="2004" spans="1:5" ht="15.75" hidden="1" thickBot="1" x14ac:dyDescent="0.3">
      <c r="A2004" s="34" t="s">
        <v>3679</v>
      </c>
      <c r="B2004" s="40">
        <v>910</v>
      </c>
      <c r="C2004" s="34" t="s">
        <v>63</v>
      </c>
      <c r="D2004" s="40">
        <v>135</v>
      </c>
      <c r="E2004" s="34" t="s">
        <v>1754</v>
      </c>
    </row>
    <row r="2005" spans="1:5" ht="15.75" hidden="1" thickBot="1" x14ac:dyDescent="0.3">
      <c r="A2005" s="34" t="s">
        <v>3679</v>
      </c>
      <c r="B2005" s="40">
        <v>910</v>
      </c>
      <c r="C2005" s="34" t="s">
        <v>63</v>
      </c>
      <c r="D2005" s="40">
        <v>136</v>
      </c>
      <c r="E2005" s="34" t="s">
        <v>1755</v>
      </c>
    </row>
    <row r="2006" spans="1:5" ht="15.75" hidden="1" thickBot="1" x14ac:dyDescent="0.3">
      <c r="A2006" s="34" t="s">
        <v>3679</v>
      </c>
      <c r="B2006" s="40">
        <v>910</v>
      </c>
      <c r="C2006" s="34" t="s">
        <v>63</v>
      </c>
      <c r="D2006" s="40">
        <v>134</v>
      </c>
      <c r="E2006" s="34" t="s">
        <v>1753</v>
      </c>
    </row>
    <row r="2007" spans="1:5" ht="15.75" hidden="1" thickBot="1" x14ac:dyDescent="0.3">
      <c r="A2007" s="34" t="s">
        <v>3679</v>
      </c>
      <c r="B2007" s="40">
        <v>910</v>
      </c>
      <c r="C2007" s="34" t="s">
        <v>63</v>
      </c>
      <c r="D2007" s="40">
        <v>643</v>
      </c>
      <c r="E2007" s="34" t="s">
        <v>1798</v>
      </c>
    </row>
    <row r="2008" spans="1:5" ht="15.75" hidden="1" thickBot="1" x14ac:dyDescent="0.3">
      <c r="A2008" s="34" t="s">
        <v>3679</v>
      </c>
      <c r="B2008" s="40">
        <v>910</v>
      </c>
      <c r="C2008" s="34" t="s">
        <v>63</v>
      </c>
      <c r="D2008" s="40">
        <v>177</v>
      </c>
      <c r="E2008" s="34" t="s">
        <v>1756</v>
      </c>
    </row>
    <row r="2009" spans="1:5" ht="15.75" hidden="1" thickBot="1" x14ac:dyDescent="0.3">
      <c r="A2009" s="34" t="s">
        <v>3679</v>
      </c>
      <c r="B2009" s="40">
        <v>910</v>
      </c>
      <c r="C2009" s="34" t="s">
        <v>63</v>
      </c>
      <c r="D2009" s="40">
        <v>178</v>
      </c>
      <c r="E2009" s="34" t="s">
        <v>1757</v>
      </c>
    </row>
    <row r="2010" spans="1:5" ht="15.75" hidden="1" thickBot="1" x14ac:dyDescent="0.3">
      <c r="A2010" s="34" t="s">
        <v>3679</v>
      </c>
      <c r="B2010" s="40">
        <v>910</v>
      </c>
      <c r="C2010" s="34" t="s">
        <v>63</v>
      </c>
      <c r="D2010" s="40">
        <v>184</v>
      </c>
      <c r="E2010" s="34" t="s">
        <v>1762</v>
      </c>
    </row>
    <row r="2011" spans="1:5" ht="15.75" hidden="1" thickBot="1" x14ac:dyDescent="0.3">
      <c r="A2011" s="34" t="s">
        <v>3679</v>
      </c>
      <c r="B2011" s="40">
        <v>910</v>
      </c>
      <c r="C2011" s="34" t="s">
        <v>63</v>
      </c>
      <c r="D2011" s="40">
        <v>181</v>
      </c>
      <c r="E2011" s="34" t="s">
        <v>1760</v>
      </c>
    </row>
    <row r="2012" spans="1:5" ht="15.75" hidden="1" thickBot="1" x14ac:dyDescent="0.3">
      <c r="A2012" s="34" t="s">
        <v>3679</v>
      </c>
      <c r="B2012" s="40">
        <v>910</v>
      </c>
      <c r="C2012" s="34" t="s">
        <v>63</v>
      </c>
      <c r="D2012" s="40">
        <v>179</v>
      </c>
      <c r="E2012" s="34" t="s">
        <v>1758</v>
      </c>
    </row>
    <row r="2013" spans="1:5" ht="15.75" hidden="1" thickBot="1" x14ac:dyDescent="0.3">
      <c r="A2013" s="34" t="s">
        <v>3679</v>
      </c>
      <c r="B2013" s="40">
        <v>910</v>
      </c>
      <c r="C2013" s="34" t="s">
        <v>63</v>
      </c>
      <c r="D2013" s="40">
        <v>180</v>
      </c>
      <c r="E2013" s="34" t="s">
        <v>1759</v>
      </c>
    </row>
    <row r="2014" spans="1:5" ht="15.75" hidden="1" thickBot="1" x14ac:dyDescent="0.3">
      <c r="A2014" s="34" t="s">
        <v>3679</v>
      </c>
      <c r="B2014" s="40">
        <v>910</v>
      </c>
      <c r="C2014" s="34" t="s">
        <v>63</v>
      </c>
      <c r="D2014" s="40">
        <v>185</v>
      </c>
      <c r="E2014" s="34" t="s">
        <v>1763</v>
      </c>
    </row>
    <row r="2015" spans="1:5" ht="15.75" hidden="1" thickBot="1" x14ac:dyDescent="0.3">
      <c r="A2015" s="34" t="s">
        <v>3679</v>
      </c>
      <c r="B2015" s="40">
        <v>910</v>
      </c>
      <c r="C2015" s="34" t="s">
        <v>63</v>
      </c>
      <c r="D2015" s="40">
        <v>186</v>
      </c>
      <c r="E2015" s="34" t="s">
        <v>1135</v>
      </c>
    </row>
    <row r="2016" spans="1:5" ht="15.75" hidden="1" thickBot="1" x14ac:dyDescent="0.3">
      <c r="A2016" s="34" t="s">
        <v>3679</v>
      </c>
      <c r="B2016" s="40">
        <v>910</v>
      </c>
      <c r="C2016" s="34" t="s">
        <v>63</v>
      </c>
      <c r="D2016" s="40">
        <v>183</v>
      </c>
      <c r="E2016" s="34" t="s">
        <v>1332</v>
      </c>
    </row>
    <row r="2017" spans="1:5" ht="15.75" hidden="1" thickBot="1" x14ac:dyDescent="0.3">
      <c r="A2017" s="34" t="s">
        <v>3679</v>
      </c>
      <c r="B2017" s="40">
        <v>910</v>
      </c>
      <c r="C2017" s="34" t="s">
        <v>63</v>
      </c>
      <c r="D2017" s="40">
        <v>182</v>
      </c>
      <c r="E2017" s="34" t="s">
        <v>1761</v>
      </c>
    </row>
    <row r="2018" spans="1:5" ht="15.75" hidden="1" thickBot="1" x14ac:dyDescent="0.3">
      <c r="A2018" s="34" t="s">
        <v>3679</v>
      </c>
      <c r="B2018" s="40">
        <v>910</v>
      </c>
      <c r="C2018" s="34" t="s">
        <v>63</v>
      </c>
      <c r="D2018" s="40">
        <v>221</v>
      </c>
      <c r="E2018" s="34" t="s">
        <v>1764</v>
      </c>
    </row>
    <row r="2019" spans="1:5" ht="15.75" hidden="1" thickBot="1" x14ac:dyDescent="0.3">
      <c r="A2019" s="34" t="s">
        <v>3679</v>
      </c>
      <c r="B2019" s="40">
        <v>910</v>
      </c>
      <c r="C2019" s="34" t="s">
        <v>63</v>
      </c>
      <c r="D2019" s="40">
        <v>226</v>
      </c>
      <c r="E2019" s="34" t="s">
        <v>1767</v>
      </c>
    </row>
    <row r="2020" spans="1:5" ht="15.75" hidden="1" thickBot="1" x14ac:dyDescent="0.3">
      <c r="A2020" s="34" t="s">
        <v>3679</v>
      </c>
      <c r="B2020" s="40">
        <v>910</v>
      </c>
      <c r="C2020" s="34" t="s">
        <v>63</v>
      </c>
      <c r="D2020" s="40">
        <v>229</v>
      </c>
      <c r="E2020" s="34" t="s">
        <v>1770</v>
      </c>
    </row>
    <row r="2021" spans="1:5" ht="15.75" hidden="1" thickBot="1" x14ac:dyDescent="0.3">
      <c r="A2021" s="34" t="s">
        <v>3679</v>
      </c>
      <c r="B2021" s="40">
        <v>910</v>
      </c>
      <c r="C2021" s="34" t="s">
        <v>63</v>
      </c>
      <c r="D2021" s="40">
        <v>227</v>
      </c>
      <c r="E2021" s="34" t="s">
        <v>1768</v>
      </c>
    </row>
    <row r="2022" spans="1:5" ht="15.75" hidden="1" thickBot="1" x14ac:dyDescent="0.3">
      <c r="A2022" s="34" t="s">
        <v>3679</v>
      </c>
      <c r="B2022" s="40">
        <v>910</v>
      </c>
      <c r="C2022" s="34" t="s">
        <v>63</v>
      </c>
      <c r="D2022" s="40">
        <v>222</v>
      </c>
      <c r="E2022" s="34" t="s">
        <v>1476</v>
      </c>
    </row>
    <row r="2023" spans="1:5" ht="15.75" hidden="1" thickBot="1" x14ac:dyDescent="0.3">
      <c r="A2023" s="34" t="s">
        <v>3679</v>
      </c>
      <c r="B2023" s="40">
        <v>910</v>
      </c>
      <c r="C2023" s="34" t="s">
        <v>63</v>
      </c>
      <c r="D2023" s="40">
        <v>225</v>
      </c>
      <c r="E2023" s="34" t="s">
        <v>990</v>
      </c>
    </row>
    <row r="2024" spans="1:5" ht="15.75" hidden="1" thickBot="1" x14ac:dyDescent="0.3">
      <c r="A2024" s="34" t="s">
        <v>3679</v>
      </c>
      <c r="B2024" s="40">
        <v>910</v>
      </c>
      <c r="C2024" s="34" t="s">
        <v>63</v>
      </c>
      <c r="D2024" s="40">
        <v>223</v>
      </c>
      <c r="E2024" s="34" t="s">
        <v>1765</v>
      </c>
    </row>
    <row r="2025" spans="1:5" ht="15.75" hidden="1" thickBot="1" x14ac:dyDescent="0.3">
      <c r="A2025" s="34" t="s">
        <v>3679</v>
      </c>
      <c r="B2025" s="40">
        <v>910</v>
      </c>
      <c r="C2025" s="34" t="s">
        <v>63</v>
      </c>
      <c r="D2025" s="40">
        <v>228</v>
      </c>
      <c r="E2025" s="34" t="s">
        <v>1769</v>
      </c>
    </row>
    <row r="2026" spans="1:5" ht="15.75" hidden="1" thickBot="1" x14ac:dyDescent="0.3">
      <c r="A2026" s="34" t="s">
        <v>3679</v>
      </c>
      <c r="B2026" s="40">
        <v>910</v>
      </c>
      <c r="C2026" s="34" t="s">
        <v>63</v>
      </c>
      <c r="D2026" s="40">
        <v>224</v>
      </c>
      <c r="E2026" s="34" t="s">
        <v>1766</v>
      </c>
    </row>
    <row r="2027" spans="1:5" ht="15.75" hidden="1" thickBot="1" x14ac:dyDescent="0.3">
      <c r="A2027" s="34" t="s">
        <v>3679</v>
      </c>
      <c r="B2027" s="40">
        <v>910</v>
      </c>
      <c r="C2027" s="34" t="s">
        <v>63</v>
      </c>
      <c r="D2027" s="40">
        <v>265</v>
      </c>
      <c r="E2027" s="34" t="s">
        <v>1771</v>
      </c>
    </row>
    <row r="2028" spans="1:5" ht="15.75" hidden="1" thickBot="1" x14ac:dyDescent="0.3">
      <c r="A2028" s="34" t="s">
        <v>3679</v>
      </c>
      <c r="B2028" s="40">
        <v>910</v>
      </c>
      <c r="C2028" s="34" t="s">
        <v>63</v>
      </c>
      <c r="D2028" s="40">
        <v>269</v>
      </c>
      <c r="E2028" s="34" t="s">
        <v>1774</v>
      </c>
    </row>
    <row r="2029" spans="1:5" ht="15.75" hidden="1" thickBot="1" x14ac:dyDescent="0.3">
      <c r="A2029" s="34" t="s">
        <v>3679</v>
      </c>
      <c r="B2029" s="40">
        <v>910</v>
      </c>
      <c r="C2029" s="34" t="s">
        <v>63</v>
      </c>
      <c r="D2029" s="40">
        <v>268</v>
      </c>
      <c r="E2029" s="34" t="s">
        <v>1773</v>
      </c>
    </row>
    <row r="2030" spans="1:5" ht="15.75" hidden="1" thickBot="1" x14ac:dyDescent="0.3">
      <c r="A2030" s="34" t="s">
        <v>3679</v>
      </c>
      <c r="B2030" s="40">
        <v>910</v>
      </c>
      <c r="C2030" s="34" t="s">
        <v>63</v>
      </c>
      <c r="D2030" s="40">
        <v>266</v>
      </c>
      <c r="E2030" s="34" t="s">
        <v>965</v>
      </c>
    </row>
    <row r="2031" spans="1:5" ht="15.75" hidden="1" thickBot="1" x14ac:dyDescent="0.3">
      <c r="A2031" s="34" t="s">
        <v>3679</v>
      </c>
      <c r="B2031" s="40">
        <v>910</v>
      </c>
      <c r="C2031" s="34" t="s">
        <v>63</v>
      </c>
      <c r="D2031" s="40">
        <v>267</v>
      </c>
      <c r="E2031" s="34" t="s">
        <v>1772</v>
      </c>
    </row>
    <row r="2032" spans="1:5" ht="15.75" hidden="1" thickBot="1" x14ac:dyDescent="0.3">
      <c r="A2032" s="34" t="s">
        <v>3679</v>
      </c>
      <c r="B2032" s="40">
        <v>910</v>
      </c>
      <c r="C2032" s="34" t="s">
        <v>63</v>
      </c>
      <c r="D2032" s="40">
        <v>353</v>
      </c>
      <c r="E2032" s="34" t="s">
        <v>1486</v>
      </c>
    </row>
    <row r="2033" spans="1:5" ht="15.75" hidden="1" thickBot="1" x14ac:dyDescent="0.3">
      <c r="A2033" s="34" t="s">
        <v>3679</v>
      </c>
      <c r="B2033" s="40">
        <v>910</v>
      </c>
      <c r="C2033" s="34" t="s">
        <v>63</v>
      </c>
      <c r="D2033" s="40">
        <v>397</v>
      </c>
      <c r="E2033" s="34" t="s">
        <v>1775</v>
      </c>
    </row>
    <row r="2034" spans="1:5" ht="15.75" hidden="1" thickBot="1" x14ac:dyDescent="0.3">
      <c r="A2034" s="34" t="s">
        <v>3679</v>
      </c>
      <c r="B2034" s="40">
        <v>910</v>
      </c>
      <c r="C2034" s="34" t="s">
        <v>63</v>
      </c>
      <c r="D2034" s="40">
        <v>445</v>
      </c>
      <c r="E2034" s="34" t="s">
        <v>1776</v>
      </c>
    </row>
    <row r="2035" spans="1:5" ht="15.75" hidden="1" thickBot="1" x14ac:dyDescent="0.3">
      <c r="A2035" s="34" t="s">
        <v>3679</v>
      </c>
      <c r="B2035" s="40">
        <v>910</v>
      </c>
      <c r="C2035" s="34" t="s">
        <v>63</v>
      </c>
      <c r="D2035" s="40">
        <v>456</v>
      </c>
      <c r="E2035" s="34" t="s">
        <v>1777</v>
      </c>
    </row>
    <row r="2036" spans="1:5" ht="15.75" hidden="1" thickBot="1" x14ac:dyDescent="0.3">
      <c r="A2036" s="34" t="s">
        <v>3679</v>
      </c>
      <c r="B2036" s="40">
        <v>910</v>
      </c>
      <c r="C2036" s="34" t="s">
        <v>63</v>
      </c>
      <c r="D2036" s="40">
        <v>457</v>
      </c>
      <c r="E2036" s="34" t="s">
        <v>1778</v>
      </c>
    </row>
    <row r="2037" spans="1:5" ht="15.75" hidden="1" thickBot="1" x14ac:dyDescent="0.3">
      <c r="A2037" s="34" t="s">
        <v>3679</v>
      </c>
      <c r="B2037" s="40">
        <v>910</v>
      </c>
      <c r="C2037" s="34" t="s">
        <v>63</v>
      </c>
      <c r="D2037" s="40">
        <v>505</v>
      </c>
      <c r="E2037" s="34" t="s">
        <v>1783</v>
      </c>
    </row>
    <row r="2038" spans="1:5" ht="15.75" hidden="1" thickBot="1" x14ac:dyDescent="0.3">
      <c r="A2038" s="34" t="s">
        <v>3679</v>
      </c>
      <c r="B2038" s="40">
        <v>910</v>
      </c>
      <c r="C2038" s="34" t="s">
        <v>63</v>
      </c>
      <c r="D2038" s="40">
        <v>500</v>
      </c>
      <c r="E2038" s="34" t="s">
        <v>1496</v>
      </c>
    </row>
    <row r="2039" spans="1:5" ht="15.75" hidden="1" thickBot="1" x14ac:dyDescent="0.3">
      <c r="A2039" s="34" t="s">
        <v>3679</v>
      </c>
      <c r="B2039" s="40">
        <v>910</v>
      </c>
      <c r="C2039" s="34" t="s">
        <v>63</v>
      </c>
      <c r="D2039" s="40">
        <v>507</v>
      </c>
      <c r="E2039" s="34" t="s">
        <v>1785</v>
      </c>
    </row>
    <row r="2040" spans="1:5" ht="15.75" hidden="1" thickBot="1" x14ac:dyDescent="0.3">
      <c r="A2040" s="34" t="s">
        <v>3679</v>
      </c>
      <c r="B2040" s="40">
        <v>910</v>
      </c>
      <c r="C2040" s="34" t="s">
        <v>63</v>
      </c>
      <c r="D2040" s="40">
        <v>508</v>
      </c>
      <c r="E2040" s="34" t="s">
        <v>1786</v>
      </c>
    </row>
    <row r="2041" spans="1:5" ht="15.75" hidden="1" thickBot="1" x14ac:dyDescent="0.3">
      <c r="A2041" s="34" t="s">
        <v>3679</v>
      </c>
      <c r="B2041" s="40">
        <v>910</v>
      </c>
      <c r="C2041" s="34" t="s">
        <v>63</v>
      </c>
      <c r="D2041" s="40">
        <v>501</v>
      </c>
      <c r="E2041" s="34" t="s">
        <v>1779</v>
      </c>
    </row>
    <row r="2042" spans="1:5" ht="15.75" hidden="1" thickBot="1" x14ac:dyDescent="0.3">
      <c r="A2042" s="34" t="s">
        <v>3679</v>
      </c>
      <c r="B2042" s="40">
        <v>910</v>
      </c>
      <c r="C2042" s="34" t="s">
        <v>63</v>
      </c>
      <c r="D2042" s="40">
        <v>502</v>
      </c>
      <c r="E2042" s="34" t="s">
        <v>1780</v>
      </c>
    </row>
    <row r="2043" spans="1:5" ht="15.75" hidden="1" thickBot="1" x14ac:dyDescent="0.3">
      <c r="A2043" s="34" t="s">
        <v>3679</v>
      </c>
      <c r="B2043" s="40">
        <v>910</v>
      </c>
      <c r="C2043" s="34" t="s">
        <v>63</v>
      </c>
      <c r="D2043" s="40">
        <v>509</v>
      </c>
      <c r="E2043" s="34" t="s">
        <v>1787</v>
      </c>
    </row>
    <row r="2044" spans="1:5" ht="15.75" hidden="1" thickBot="1" x14ac:dyDescent="0.3">
      <c r="A2044" s="34" t="s">
        <v>3679</v>
      </c>
      <c r="B2044" s="40">
        <v>910</v>
      </c>
      <c r="C2044" s="34" t="s">
        <v>63</v>
      </c>
      <c r="D2044" s="40">
        <v>503</v>
      </c>
      <c r="E2044" s="34" t="s">
        <v>1781</v>
      </c>
    </row>
    <row r="2045" spans="1:5" ht="15.75" hidden="1" thickBot="1" x14ac:dyDescent="0.3">
      <c r="A2045" s="34" t="s">
        <v>3679</v>
      </c>
      <c r="B2045" s="40">
        <v>910</v>
      </c>
      <c r="C2045" s="34" t="s">
        <v>63</v>
      </c>
      <c r="D2045" s="40">
        <v>506</v>
      </c>
      <c r="E2045" s="34" t="s">
        <v>1784</v>
      </c>
    </row>
    <row r="2046" spans="1:5" ht="15.75" hidden="1" thickBot="1" x14ac:dyDescent="0.3">
      <c r="A2046" s="34" t="s">
        <v>3679</v>
      </c>
      <c r="B2046" s="40">
        <v>910</v>
      </c>
      <c r="C2046" s="34" t="s">
        <v>63</v>
      </c>
      <c r="D2046" s="40">
        <v>504</v>
      </c>
      <c r="E2046" s="34" t="s">
        <v>1782</v>
      </c>
    </row>
    <row r="2047" spans="1:5" ht="15.75" hidden="1" thickBot="1" x14ac:dyDescent="0.3">
      <c r="A2047" s="34" t="s">
        <v>3679</v>
      </c>
      <c r="B2047" s="40">
        <v>910</v>
      </c>
      <c r="C2047" s="34" t="s">
        <v>63</v>
      </c>
      <c r="D2047" s="40">
        <v>632</v>
      </c>
      <c r="E2047" s="34" t="s">
        <v>1788</v>
      </c>
    </row>
    <row r="2048" spans="1:5" ht="15.75" hidden="1" thickBot="1" x14ac:dyDescent="0.3">
      <c r="A2048" s="34" t="s">
        <v>3679</v>
      </c>
      <c r="B2048" s="40">
        <v>910</v>
      </c>
      <c r="C2048" s="34" t="s">
        <v>63</v>
      </c>
      <c r="D2048" s="40">
        <v>641</v>
      </c>
      <c r="E2048" s="34" t="s">
        <v>1797</v>
      </c>
    </row>
    <row r="2049" spans="1:5" ht="15.75" hidden="1" thickBot="1" x14ac:dyDescent="0.3">
      <c r="A2049" s="34" t="s">
        <v>3679</v>
      </c>
      <c r="B2049" s="40">
        <v>910</v>
      </c>
      <c r="C2049" s="34" t="s">
        <v>63</v>
      </c>
      <c r="D2049" s="40">
        <v>633</v>
      </c>
      <c r="E2049" s="34" t="s">
        <v>1789</v>
      </c>
    </row>
    <row r="2050" spans="1:5" ht="15.75" hidden="1" thickBot="1" x14ac:dyDescent="0.3">
      <c r="A2050" s="34" t="s">
        <v>3679</v>
      </c>
      <c r="B2050" s="40">
        <v>910</v>
      </c>
      <c r="C2050" s="34" t="s">
        <v>63</v>
      </c>
      <c r="D2050" s="40">
        <v>640</v>
      </c>
      <c r="E2050" s="34" t="s">
        <v>1796</v>
      </c>
    </row>
    <row r="2051" spans="1:5" ht="15.75" hidden="1" thickBot="1" x14ac:dyDescent="0.3">
      <c r="A2051" s="34" t="s">
        <v>3679</v>
      </c>
      <c r="B2051" s="40">
        <v>910</v>
      </c>
      <c r="C2051" s="34" t="s">
        <v>63</v>
      </c>
      <c r="D2051" s="40">
        <v>634</v>
      </c>
      <c r="E2051" s="34" t="s">
        <v>1790</v>
      </c>
    </row>
    <row r="2052" spans="1:5" ht="15.75" hidden="1" thickBot="1" x14ac:dyDescent="0.3">
      <c r="A2052" s="34" t="s">
        <v>3679</v>
      </c>
      <c r="B2052" s="40">
        <v>910</v>
      </c>
      <c r="C2052" s="34" t="s">
        <v>63</v>
      </c>
      <c r="D2052" s="40">
        <v>635</v>
      </c>
      <c r="E2052" s="34" t="s">
        <v>1791</v>
      </c>
    </row>
    <row r="2053" spans="1:5" ht="15.75" hidden="1" thickBot="1" x14ac:dyDescent="0.3">
      <c r="A2053" s="34" t="s">
        <v>3679</v>
      </c>
      <c r="B2053" s="40">
        <v>910</v>
      </c>
      <c r="C2053" s="34" t="s">
        <v>63</v>
      </c>
      <c r="D2053" s="40">
        <v>636</v>
      </c>
      <c r="E2053" s="34" t="s">
        <v>1792</v>
      </c>
    </row>
    <row r="2054" spans="1:5" ht="15.75" hidden="1" thickBot="1" x14ac:dyDescent="0.3">
      <c r="A2054" s="34" t="s">
        <v>3679</v>
      </c>
      <c r="B2054" s="40">
        <v>910</v>
      </c>
      <c r="C2054" s="34" t="s">
        <v>63</v>
      </c>
      <c r="D2054" s="40">
        <v>637</v>
      </c>
      <c r="E2054" s="34" t="s">
        <v>1793</v>
      </c>
    </row>
    <row r="2055" spans="1:5" ht="15.75" hidden="1" thickBot="1" x14ac:dyDescent="0.3">
      <c r="A2055" s="34" t="s">
        <v>3679</v>
      </c>
      <c r="B2055" s="40">
        <v>910</v>
      </c>
      <c r="C2055" s="34" t="s">
        <v>63</v>
      </c>
      <c r="D2055" s="40">
        <v>638</v>
      </c>
      <c r="E2055" s="34" t="s">
        <v>1794</v>
      </c>
    </row>
    <row r="2056" spans="1:5" ht="15.75" hidden="1" thickBot="1" x14ac:dyDescent="0.3">
      <c r="A2056" s="34" t="s">
        <v>3679</v>
      </c>
      <c r="B2056" s="40">
        <v>910</v>
      </c>
      <c r="C2056" s="34" t="s">
        <v>63</v>
      </c>
      <c r="D2056" s="40">
        <v>639</v>
      </c>
      <c r="E2056" s="34" t="s">
        <v>1795</v>
      </c>
    </row>
    <row r="2057" spans="1:5" ht="15.75" hidden="1" thickBot="1" x14ac:dyDescent="0.3">
      <c r="A2057" s="34" t="s">
        <v>3679</v>
      </c>
      <c r="B2057" s="40">
        <v>910</v>
      </c>
      <c r="C2057" s="34" t="s">
        <v>63</v>
      </c>
      <c r="D2057" s="40">
        <v>691</v>
      </c>
      <c r="E2057" s="34" t="s">
        <v>1799</v>
      </c>
    </row>
    <row r="2058" spans="1:5" ht="15.75" hidden="1" thickBot="1" x14ac:dyDescent="0.3">
      <c r="A2058" s="34" t="s">
        <v>3679</v>
      </c>
      <c r="B2058" s="40">
        <v>910</v>
      </c>
      <c r="C2058" s="34" t="s">
        <v>63</v>
      </c>
      <c r="D2058" s="40">
        <v>693</v>
      </c>
      <c r="E2058" s="34" t="s">
        <v>1801</v>
      </c>
    </row>
    <row r="2059" spans="1:5" ht="15.75" hidden="1" thickBot="1" x14ac:dyDescent="0.3">
      <c r="A2059" s="34" t="s">
        <v>3679</v>
      </c>
      <c r="B2059" s="40">
        <v>910</v>
      </c>
      <c r="C2059" s="34" t="s">
        <v>63</v>
      </c>
      <c r="D2059" s="40">
        <v>694</v>
      </c>
      <c r="E2059" s="34" t="s">
        <v>1802</v>
      </c>
    </row>
    <row r="2060" spans="1:5" ht="15.75" hidden="1" thickBot="1" x14ac:dyDescent="0.3">
      <c r="A2060" s="34" t="s">
        <v>3679</v>
      </c>
      <c r="B2060" s="40">
        <v>910</v>
      </c>
      <c r="C2060" s="34" t="s">
        <v>63</v>
      </c>
      <c r="D2060" s="40">
        <v>692</v>
      </c>
      <c r="E2060" s="34" t="s">
        <v>1800</v>
      </c>
    </row>
    <row r="2061" spans="1:5" ht="15.75" hidden="1" thickBot="1" x14ac:dyDescent="0.3">
      <c r="A2061" s="34" t="s">
        <v>3679</v>
      </c>
      <c r="B2061" s="40">
        <v>910</v>
      </c>
      <c r="C2061" s="34" t="s">
        <v>63</v>
      </c>
      <c r="D2061" s="40">
        <v>735</v>
      </c>
      <c r="E2061" s="34" t="s">
        <v>1803</v>
      </c>
    </row>
    <row r="2062" spans="1:5" ht="15.75" hidden="1" thickBot="1" x14ac:dyDescent="0.3">
      <c r="A2062" s="34" t="s">
        <v>3679</v>
      </c>
      <c r="B2062" s="40">
        <v>910</v>
      </c>
      <c r="C2062" s="34" t="s">
        <v>63</v>
      </c>
      <c r="D2062" s="40">
        <v>736</v>
      </c>
      <c r="E2062" s="34" t="s">
        <v>1804</v>
      </c>
    </row>
    <row r="2063" spans="1:5" ht="15.75" hidden="1" thickBot="1" x14ac:dyDescent="0.3">
      <c r="A2063" s="34" t="s">
        <v>3679</v>
      </c>
      <c r="B2063" s="40">
        <v>910</v>
      </c>
      <c r="C2063" s="34" t="s">
        <v>63</v>
      </c>
      <c r="D2063" s="40">
        <v>737</v>
      </c>
      <c r="E2063" s="34" t="s">
        <v>1805</v>
      </c>
    </row>
    <row r="2064" spans="1:5" ht="15.75" hidden="1" thickBot="1" x14ac:dyDescent="0.3">
      <c r="A2064" s="34" t="s">
        <v>3679</v>
      </c>
      <c r="B2064" s="40">
        <v>910</v>
      </c>
      <c r="C2064" s="34" t="s">
        <v>63</v>
      </c>
      <c r="D2064" s="40">
        <v>779</v>
      </c>
      <c r="E2064" s="34" t="s">
        <v>1531</v>
      </c>
    </row>
    <row r="2065" spans="1:5" ht="15.75" hidden="1" thickBot="1" x14ac:dyDescent="0.3">
      <c r="A2065" s="34" t="s">
        <v>3679</v>
      </c>
      <c r="B2065" s="40">
        <v>910</v>
      </c>
      <c r="C2065" s="34" t="s">
        <v>63</v>
      </c>
      <c r="D2065" s="40">
        <v>781</v>
      </c>
      <c r="E2065" s="34" t="s">
        <v>1806</v>
      </c>
    </row>
    <row r="2066" spans="1:5" ht="15.75" hidden="1" thickBot="1" x14ac:dyDescent="0.3">
      <c r="A2066" s="34" t="s">
        <v>3679</v>
      </c>
      <c r="B2066" s="40">
        <v>910</v>
      </c>
      <c r="C2066" s="34" t="s">
        <v>63</v>
      </c>
      <c r="D2066" s="40">
        <v>780</v>
      </c>
      <c r="E2066" s="34" t="s">
        <v>912</v>
      </c>
    </row>
    <row r="2067" spans="1:5" ht="15.75" hidden="1" thickBot="1" x14ac:dyDescent="0.3">
      <c r="A2067" s="34" t="s">
        <v>3679</v>
      </c>
      <c r="B2067" s="40">
        <v>910</v>
      </c>
      <c r="C2067" s="34" t="s">
        <v>63</v>
      </c>
      <c r="D2067" s="40">
        <v>823</v>
      </c>
      <c r="E2067" s="34" t="s">
        <v>1807</v>
      </c>
    </row>
    <row r="2068" spans="1:5" ht="15.75" hidden="1" thickBot="1" x14ac:dyDescent="0.3">
      <c r="A2068" s="34" t="s">
        <v>3679</v>
      </c>
      <c r="B2068" s="40">
        <v>910</v>
      </c>
      <c r="C2068" s="34" t="s">
        <v>63</v>
      </c>
      <c r="D2068" s="40">
        <v>738</v>
      </c>
      <c r="E2068" s="34" t="s">
        <v>1005</v>
      </c>
    </row>
    <row r="2069" spans="1:5" ht="15.75" hidden="1" thickBot="1" x14ac:dyDescent="0.3">
      <c r="A2069" s="34" t="s">
        <v>3679</v>
      </c>
      <c r="B2069" s="40">
        <v>465</v>
      </c>
      <c r="C2069" s="34" t="s">
        <v>64</v>
      </c>
      <c r="D2069" s="40">
        <v>5</v>
      </c>
      <c r="E2069" s="34" t="s">
        <v>1066</v>
      </c>
    </row>
    <row r="2070" spans="1:5" ht="15.75" hidden="1" thickBot="1" x14ac:dyDescent="0.3">
      <c r="A2070" s="34" t="s">
        <v>3679</v>
      </c>
      <c r="B2070" s="40">
        <v>465</v>
      </c>
      <c r="C2070" s="34" t="s">
        <v>64</v>
      </c>
      <c r="D2070" s="40">
        <v>3</v>
      </c>
      <c r="E2070" s="34" t="s">
        <v>1064</v>
      </c>
    </row>
    <row r="2071" spans="1:5" ht="15.75" hidden="1" thickBot="1" x14ac:dyDescent="0.3">
      <c r="A2071" s="34" t="s">
        <v>3679</v>
      </c>
      <c r="B2071" s="40">
        <v>465</v>
      </c>
      <c r="C2071" s="34" t="s">
        <v>64</v>
      </c>
      <c r="D2071" s="40">
        <v>4</v>
      </c>
      <c r="E2071" s="34" t="s">
        <v>1065</v>
      </c>
    </row>
    <row r="2072" spans="1:5" ht="15.75" hidden="1" thickBot="1" x14ac:dyDescent="0.3">
      <c r="A2072" s="34" t="s">
        <v>3679</v>
      </c>
      <c r="B2072" s="40">
        <v>465</v>
      </c>
      <c r="C2072" s="34" t="s">
        <v>64</v>
      </c>
      <c r="D2072" s="40">
        <v>1</v>
      </c>
      <c r="E2072" s="34" t="s">
        <v>1062</v>
      </c>
    </row>
    <row r="2073" spans="1:5" ht="15.75" hidden="1" thickBot="1" x14ac:dyDescent="0.3">
      <c r="A2073" s="34" t="s">
        <v>3679</v>
      </c>
      <c r="B2073" s="40">
        <v>465</v>
      </c>
      <c r="C2073" s="34" t="s">
        <v>64</v>
      </c>
      <c r="D2073" s="40">
        <v>2</v>
      </c>
      <c r="E2073" s="34" t="s">
        <v>1063</v>
      </c>
    </row>
    <row r="2074" spans="1:5" ht="15.75" hidden="1" thickBot="1" x14ac:dyDescent="0.3">
      <c r="A2074" s="34" t="s">
        <v>3679</v>
      </c>
      <c r="B2074" s="40">
        <v>465</v>
      </c>
      <c r="C2074" s="34" t="s">
        <v>64</v>
      </c>
      <c r="D2074" s="40">
        <v>45</v>
      </c>
      <c r="E2074" s="34" t="s">
        <v>829</v>
      </c>
    </row>
    <row r="2075" spans="1:5" ht="15.75" hidden="1" thickBot="1" x14ac:dyDescent="0.3">
      <c r="A2075" s="34" t="s">
        <v>3679</v>
      </c>
      <c r="B2075" s="40">
        <v>465</v>
      </c>
      <c r="C2075" s="34" t="s">
        <v>64</v>
      </c>
      <c r="D2075" s="40">
        <v>46</v>
      </c>
      <c r="E2075" s="34" t="s">
        <v>1068</v>
      </c>
    </row>
    <row r="2076" spans="1:5" ht="15.75" hidden="1" thickBot="1" x14ac:dyDescent="0.3">
      <c r="A2076" s="34" t="s">
        <v>3679</v>
      </c>
      <c r="B2076" s="40">
        <v>465</v>
      </c>
      <c r="C2076" s="34" t="s">
        <v>64</v>
      </c>
      <c r="D2076" s="40">
        <v>92</v>
      </c>
      <c r="E2076" s="34" t="s">
        <v>1071</v>
      </c>
    </row>
    <row r="2077" spans="1:5" ht="15.75" hidden="1" thickBot="1" x14ac:dyDescent="0.3">
      <c r="A2077" s="34" t="s">
        <v>3679</v>
      </c>
      <c r="B2077" s="40">
        <v>465</v>
      </c>
      <c r="C2077" s="34" t="s">
        <v>64</v>
      </c>
      <c r="D2077" s="40">
        <v>89</v>
      </c>
      <c r="E2077" s="34" t="s">
        <v>1069</v>
      </c>
    </row>
    <row r="2078" spans="1:5" ht="15.75" hidden="1" thickBot="1" x14ac:dyDescent="0.3">
      <c r="A2078" s="34" t="s">
        <v>3679</v>
      </c>
      <c r="B2078" s="40">
        <v>465</v>
      </c>
      <c r="C2078" s="34" t="s">
        <v>64</v>
      </c>
      <c r="D2078" s="40">
        <v>93</v>
      </c>
      <c r="E2078" s="34" t="s">
        <v>1072</v>
      </c>
    </row>
    <row r="2079" spans="1:5" ht="15.75" hidden="1" thickBot="1" x14ac:dyDescent="0.3">
      <c r="A2079" s="34" t="s">
        <v>3679</v>
      </c>
      <c r="B2079" s="40">
        <v>465</v>
      </c>
      <c r="C2079" s="34" t="s">
        <v>64</v>
      </c>
      <c r="D2079" s="40">
        <v>90</v>
      </c>
      <c r="E2079" s="34" t="s">
        <v>1070</v>
      </c>
    </row>
    <row r="2080" spans="1:5" ht="15.75" hidden="1" thickBot="1" x14ac:dyDescent="0.3">
      <c r="A2080" s="34" t="s">
        <v>3679</v>
      </c>
      <c r="B2080" s="40">
        <v>465</v>
      </c>
      <c r="C2080" s="34" t="s">
        <v>64</v>
      </c>
      <c r="D2080" s="40">
        <v>178</v>
      </c>
      <c r="E2080" s="34" t="s">
        <v>1074</v>
      </c>
    </row>
    <row r="2081" spans="1:5" ht="15.75" hidden="1" thickBot="1" x14ac:dyDescent="0.3">
      <c r="A2081" s="34" t="s">
        <v>3679</v>
      </c>
      <c r="B2081" s="40">
        <v>465</v>
      </c>
      <c r="C2081" s="34" t="s">
        <v>64</v>
      </c>
      <c r="D2081" s="40">
        <v>179</v>
      </c>
      <c r="E2081" s="34" t="s">
        <v>1075</v>
      </c>
    </row>
    <row r="2082" spans="1:5" ht="15.75" hidden="1" thickBot="1" x14ac:dyDescent="0.3">
      <c r="A2082" s="34" t="s">
        <v>3679</v>
      </c>
      <c r="B2082" s="40">
        <v>465</v>
      </c>
      <c r="C2082" s="34" t="s">
        <v>64</v>
      </c>
      <c r="D2082" s="40">
        <v>177</v>
      </c>
      <c r="E2082" s="34" t="s">
        <v>1073</v>
      </c>
    </row>
    <row r="2083" spans="1:5" ht="15.75" hidden="1" thickBot="1" x14ac:dyDescent="0.3">
      <c r="A2083" s="34" t="s">
        <v>3679</v>
      </c>
      <c r="B2083" s="40">
        <v>465</v>
      </c>
      <c r="C2083" s="34" t="s">
        <v>64</v>
      </c>
      <c r="D2083" s="40">
        <v>221</v>
      </c>
      <c r="E2083" s="34" t="s">
        <v>1076</v>
      </c>
    </row>
    <row r="2084" spans="1:5" ht="15.75" hidden="1" thickBot="1" x14ac:dyDescent="0.3">
      <c r="A2084" s="34" t="s">
        <v>3679</v>
      </c>
      <c r="B2084" s="40">
        <v>465</v>
      </c>
      <c r="C2084" s="34" t="s">
        <v>64</v>
      </c>
      <c r="D2084" s="40">
        <v>270</v>
      </c>
      <c r="E2084" s="34" t="s">
        <v>1077</v>
      </c>
    </row>
    <row r="2085" spans="1:5" ht="15.75" hidden="1" thickBot="1" x14ac:dyDescent="0.3">
      <c r="A2085" s="34" t="s">
        <v>3679</v>
      </c>
      <c r="B2085" s="40">
        <v>465</v>
      </c>
      <c r="C2085" s="34" t="s">
        <v>64</v>
      </c>
      <c r="D2085" s="40">
        <v>353</v>
      </c>
      <c r="E2085" s="34" t="s">
        <v>1078</v>
      </c>
    </row>
    <row r="2086" spans="1:5" ht="15.75" hidden="1" thickBot="1" x14ac:dyDescent="0.3">
      <c r="A2086" s="34" t="s">
        <v>3679</v>
      </c>
      <c r="B2086" s="40">
        <v>465</v>
      </c>
      <c r="C2086" s="34" t="s">
        <v>64</v>
      </c>
      <c r="D2086" s="40">
        <v>502</v>
      </c>
      <c r="E2086" s="34" t="s">
        <v>1082</v>
      </c>
    </row>
    <row r="2087" spans="1:5" ht="15.75" hidden="1" thickBot="1" x14ac:dyDescent="0.3">
      <c r="A2087" s="34" t="s">
        <v>3679</v>
      </c>
      <c r="B2087" s="40">
        <v>465</v>
      </c>
      <c r="C2087" s="34" t="s">
        <v>64</v>
      </c>
      <c r="D2087" s="40">
        <v>354</v>
      </c>
      <c r="E2087" s="34" t="s">
        <v>1079</v>
      </c>
    </row>
    <row r="2088" spans="1:5" ht="15.75" hidden="1" thickBot="1" x14ac:dyDescent="0.3">
      <c r="A2088" s="34" t="s">
        <v>3679</v>
      </c>
      <c r="B2088" s="40">
        <v>465</v>
      </c>
      <c r="C2088" s="34" t="s">
        <v>64</v>
      </c>
      <c r="D2088" s="40">
        <v>501</v>
      </c>
      <c r="E2088" s="34" t="s">
        <v>1081</v>
      </c>
    </row>
    <row r="2089" spans="1:5" ht="15.75" hidden="1" thickBot="1" x14ac:dyDescent="0.3">
      <c r="A2089" s="34" t="s">
        <v>3679</v>
      </c>
      <c r="B2089" s="40">
        <v>465</v>
      </c>
      <c r="C2089" s="34" t="s">
        <v>64</v>
      </c>
      <c r="D2089" s="40">
        <v>500</v>
      </c>
      <c r="E2089" s="34" t="s">
        <v>1080</v>
      </c>
    </row>
    <row r="2090" spans="1:5" ht="15.75" hidden="1" thickBot="1" x14ac:dyDescent="0.3">
      <c r="A2090" s="34" t="s">
        <v>3679</v>
      </c>
      <c r="B2090" s="40">
        <v>465</v>
      </c>
      <c r="C2090" s="34" t="s">
        <v>64</v>
      </c>
      <c r="D2090" s="40">
        <v>6</v>
      </c>
      <c r="E2090" s="34" t="s">
        <v>1067</v>
      </c>
    </row>
    <row r="2091" spans="1:5" ht="15.75" hidden="1" thickBot="1" x14ac:dyDescent="0.3">
      <c r="A2091" s="34" t="s">
        <v>3679</v>
      </c>
      <c r="B2091" s="40">
        <v>465</v>
      </c>
      <c r="C2091" s="34" t="s">
        <v>64</v>
      </c>
      <c r="D2091" s="40">
        <v>544</v>
      </c>
      <c r="E2091" s="34" t="s">
        <v>1083</v>
      </c>
    </row>
    <row r="2092" spans="1:5" ht="15.75" hidden="1" thickBot="1" x14ac:dyDescent="0.3">
      <c r="A2092" s="34" t="s">
        <v>3679</v>
      </c>
      <c r="B2092" s="40">
        <v>465</v>
      </c>
      <c r="C2092" s="34" t="s">
        <v>64</v>
      </c>
      <c r="D2092" s="40">
        <v>633</v>
      </c>
      <c r="E2092" s="34" t="s">
        <v>1084</v>
      </c>
    </row>
    <row r="2093" spans="1:5" ht="15.75" hidden="1" thickBot="1" x14ac:dyDescent="0.3">
      <c r="A2093" s="34" t="s">
        <v>3679</v>
      </c>
      <c r="B2093" s="40">
        <v>465</v>
      </c>
      <c r="C2093" s="34" t="s">
        <v>64</v>
      </c>
      <c r="D2093" s="40">
        <v>634</v>
      </c>
      <c r="E2093" s="34" t="s">
        <v>1085</v>
      </c>
    </row>
    <row r="2094" spans="1:5" ht="15.75" hidden="1" thickBot="1" x14ac:dyDescent="0.3">
      <c r="A2094" s="34" t="s">
        <v>3679</v>
      </c>
      <c r="B2094" s="40">
        <v>465</v>
      </c>
      <c r="C2094" s="34" t="s">
        <v>64</v>
      </c>
      <c r="D2094" s="40">
        <v>635</v>
      </c>
      <c r="E2094" s="34" t="s">
        <v>1086</v>
      </c>
    </row>
    <row r="2095" spans="1:5" ht="15.75" hidden="1" thickBot="1" x14ac:dyDescent="0.3">
      <c r="A2095" s="34" t="s">
        <v>3679</v>
      </c>
      <c r="B2095" s="40">
        <v>465</v>
      </c>
      <c r="C2095" s="34" t="s">
        <v>64</v>
      </c>
      <c r="D2095" s="40">
        <v>779</v>
      </c>
      <c r="E2095" s="34" t="s">
        <v>1087</v>
      </c>
    </row>
    <row r="2096" spans="1:5" ht="15.75" hidden="1" thickBot="1" x14ac:dyDescent="0.3">
      <c r="A2096" s="34" t="s">
        <v>3679</v>
      </c>
      <c r="B2096" s="40">
        <v>465</v>
      </c>
      <c r="C2096" s="34" t="s">
        <v>64</v>
      </c>
      <c r="D2096" s="40">
        <v>780</v>
      </c>
      <c r="E2096" s="34" t="s">
        <v>1088</v>
      </c>
    </row>
    <row r="2097" spans="1:5" ht="15.75" hidden="1" thickBot="1" x14ac:dyDescent="0.3">
      <c r="A2097" s="34" t="s">
        <v>3679</v>
      </c>
      <c r="B2097" s="40">
        <v>465</v>
      </c>
      <c r="C2097" s="34" t="s">
        <v>64</v>
      </c>
      <c r="D2097" s="40">
        <v>781</v>
      </c>
      <c r="E2097" s="34" t="s">
        <v>1089</v>
      </c>
    </row>
    <row r="2098" spans="1:5" ht="15.75" hidden="1" thickBot="1" x14ac:dyDescent="0.3">
      <c r="A2098" s="34" t="s">
        <v>3679</v>
      </c>
      <c r="B2098" s="40">
        <v>465</v>
      </c>
      <c r="C2098" s="34" t="s">
        <v>64</v>
      </c>
      <c r="D2098" s="40">
        <v>785</v>
      </c>
      <c r="E2098" s="34" t="s">
        <v>1090</v>
      </c>
    </row>
    <row r="2099" spans="1:5" ht="15.75" hidden="1" thickBot="1" x14ac:dyDescent="0.3">
      <c r="A2099" s="34" t="s">
        <v>3679</v>
      </c>
      <c r="B2099" s="40">
        <v>2</v>
      </c>
      <c r="C2099" s="34" t="s">
        <v>65</v>
      </c>
      <c r="D2099" s="40">
        <v>179</v>
      </c>
      <c r="E2099" s="34" t="s">
        <v>188</v>
      </c>
    </row>
    <row r="2100" spans="1:5" ht="15.75" hidden="1" thickBot="1" x14ac:dyDescent="0.3">
      <c r="A2100" s="34" t="s">
        <v>3679</v>
      </c>
      <c r="B2100" s="40">
        <v>2</v>
      </c>
      <c r="C2100" s="34" t="s">
        <v>65</v>
      </c>
      <c r="D2100" s="40">
        <v>177</v>
      </c>
      <c r="E2100" s="34" t="s">
        <v>186</v>
      </c>
    </row>
    <row r="2101" spans="1:5" ht="15.75" hidden="1" thickBot="1" x14ac:dyDescent="0.3">
      <c r="A2101" s="34" t="s">
        <v>3679</v>
      </c>
      <c r="B2101" s="40">
        <v>2</v>
      </c>
      <c r="C2101" s="34" t="s">
        <v>65</v>
      </c>
      <c r="D2101" s="40">
        <v>178</v>
      </c>
      <c r="E2101" s="34" t="s">
        <v>187</v>
      </c>
    </row>
    <row r="2102" spans="1:5" ht="15.75" hidden="1" thickBot="1" x14ac:dyDescent="0.3">
      <c r="A2102" s="34" t="s">
        <v>3679</v>
      </c>
      <c r="B2102" s="40">
        <v>2</v>
      </c>
      <c r="C2102" s="34" t="s">
        <v>65</v>
      </c>
      <c r="D2102" s="40">
        <v>221</v>
      </c>
      <c r="E2102" s="34" t="s">
        <v>189</v>
      </c>
    </row>
    <row r="2103" spans="1:5" ht="15.75" hidden="1" thickBot="1" x14ac:dyDescent="0.3">
      <c r="A2103" s="34" t="s">
        <v>3679</v>
      </c>
      <c r="B2103" s="40">
        <v>2</v>
      </c>
      <c r="C2103" s="34" t="s">
        <v>65</v>
      </c>
      <c r="D2103" s="40">
        <v>518</v>
      </c>
      <c r="E2103" s="34" t="s">
        <v>194</v>
      </c>
    </row>
    <row r="2104" spans="1:5" ht="15.75" hidden="1" thickBot="1" x14ac:dyDescent="0.3">
      <c r="A2104" s="34" t="s">
        <v>3679</v>
      </c>
      <c r="B2104" s="40">
        <v>2</v>
      </c>
      <c r="C2104" s="34" t="s">
        <v>65</v>
      </c>
      <c r="D2104" s="40">
        <v>528</v>
      </c>
      <c r="E2104" s="34" t="s">
        <v>197</v>
      </c>
    </row>
    <row r="2105" spans="1:5" ht="15.75" hidden="1" thickBot="1" x14ac:dyDescent="0.3">
      <c r="A2105" s="34" t="s">
        <v>3679</v>
      </c>
      <c r="B2105" s="40">
        <v>2</v>
      </c>
      <c r="C2105" s="34" t="s">
        <v>65</v>
      </c>
      <c r="D2105" s="40">
        <v>508</v>
      </c>
      <c r="E2105" s="34" t="s">
        <v>192</v>
      </c>
    </row>
    <row r="2106" spans="1:5" ht="15.75" hidden="1" thickBot="1" x14ac:dyDescent="0.3">
      <c r="A2106" s="34" t="s">
        <v>3679</v>
      </c>
      <c r="B2106" s="40">
        <v>2</v>
      </c>
      <c r="C2106" s="34" t="s">
        <v>65</v>
      </c>
      <c r="D2106" s="40">
        <v>526</v>
      </c>
      <c r="E2106" s="34" t="s">
        <v>196</v>
      </c>
    </row>
    <row r="2107" spans="1:5" ht="15.75" hidden="1" thickBot="1" x14ac:dyDescent="0.3">
      <c r="A2107" s="34" t="s">
        <v>3679</v>
      </c>
      <c r="B2107" s="40">
        <v>2</v>
      </c>
      <c r="C2107" s="34" t="s">
        <v>65</v>
      </c>
      <c r="D2107" s="40">
        <v>522</v>
      </c>
      <c r="E2107" s="34" t="s">
        <v>195</v>
      </c>
    </row>
    <row r="2108" spans="1:5" ht="15.75" hidden="1" thickBot="1" x14ac:dyDescent="0.3">
      <c r="A2108" s="34" t="s">
        <v>3679</v>
      </c>
      <c r="B2108" s="40">
        <v>2</v>
      </c>
      <c r="C2108" s="34" t="s">
        <v>65</v>
      </c>
      <c r="D2108" s="40">
        <v>514</v>
      </c>
      <c r="E2108" s="34" t="s">
        <v>193</v>
      </c>
    </row>
    <row r="2109" spans="1:5" ht="15.75" hidden="1" thickBot="1" x14ac:dyDescent="0.3">
      <c r="A2109" s="34" t="s">
        <v>3679</v>
      </c>
      <c r="B2109" s="40">
        <v>2</v>
      </c>
      <c r="C2109" s="34" t="s">
        <v>65</v>
      </c>
      <c r="D2109" s="40">
        <v>504</v>
      </c>
      <c r="E2109" s="34" t="s">
        <v>191</v>
      </c>
    </row>
    <row r="2110" spans="1:5" ht="15.75" hidden="1" thickBot="1" x14ac:dyDescent="0.3">
      <c r="A2110" s="34" t="s">
        <v>3679</v>
      </c>
      <c r="B2110" s="40">
        <v>2</v>
      </c>
      <c r="C2110" s="34" t="s">
        <v>65</v>
      </c>
      <c r="D2110" s="40">
        <v>500</v>
      </c>
      <c r="E2110" s="34" t="s">
        <v>190</v>
      </c>
    </row>
    <row r="2111" spans="1:5" ht="15.75" hidden="1" thickBot="1" x14ac:dyDescent="0.3">
      <c r="A2111" s="34" t="s">
        <v>3679</v>
      </c>
      <c r="B2111" s="40">
        <v>2</v>
      </c>
      <c r="C2111" s="34" t="s">
        <v>65</v>
      </c>
      <c r="D2111" s="40">
        <v>632</v>
      </c>
      <c r="E2111" s="34" t="s">
        <v>198</v>
      </c>
    </row>
    <row r="2112" spans="1:5" ht="15.75" hidden="1" thickBot="1" x14ac:dyDescent="0.3">
      <c r="A2112" s="34" t="s">
        <v>3679</v>
      </c>
      <c r="B2112" s="40">
        <v>2</v>
      </c>
      <c r="C2112" s="34" t="s">
        <v>65</v>
      </c>
      <c r="D2112" s="40">
        <v>89</v>
      </c>
      <c r="E2112" s="34" t="s">
        <v>185</v>
      </c>
    </row>
    <row r="2113" spans="1:5" ht="15.75" hidden="1" thickBot="1" x14ac:dyDescent="0.3">
      <c r="A2113" s="34" t="s">
        <v>3679</v>
      </c>
      <c r="B2113" s="40">
        <v>820</v>
      </c>
      <c r="C2113" s="34" t="s">
        <v>66</v>
      </c>
      <c r="D2113" s="40">
        <v>177</v>
      </c>
      <c r="E2113" s="34" t="s">
        <v>1399</v>
      </c>
    </row>
    <row r="2114" spans="1:5" ht="15.75" hidden="1" thickBot="1" x14ac:dyDescent="0.3">
      <c r="A2114" s="34" t="s">
        <v>3679</v>
      </c>
      <c r="B2114" s="40">
        <v>820</v>
      </c>
      <c r="C2114" s="34" t="s">
        <v>66</v>
      </c>
      <c r="D2114" s="40">
        <v>503</v>
      </c>
      <c r="E2114" s="34" t="s">
        <v>1401</v>
      </c>
    </row>
    <row r="2115" spans="1:5" ht="15.75" hidden="1" thickBot="1" x14ac:dyDescent="0.3">
      <c r="A2115" s="34" t="s">
        <v>3679</v>
      </c>
      <c r="B2115" s="40">
        <v>820</v>
      </c>
      <c r="C2115" s="34" t="s">
        <v>66</v>
      </c>
      <c r="D2115" s="40">
        <v>502</v>
      </c>
      <c r="E2115" s="34" t="s">
        <v>1400</v>
      </c>
    </row>
    <row r="2116" spans="1:5" ht="15.75" hidden="1" thickBot="1" x14ac:dyDescent="0.3">
      <c r="A2116" s="34" t="s">
        <v>3679</v>
      </c>
      <c r="B2116" s="40">
        <v>820</v>
      </c>
      <c r="C2116" s="34" t="s">
        <v>66</v>
      </c>
      <c r="D2116" s="40">
        <v>635</v>
      </c>
      <c r="E2116" s="34" t="s">
        <v>1403</v>
      </c>
    </row>
    <row r="2117" spans="1:5" ht="15.75" hidden="1" thickBot="1" x14ac:dyDescent="0.3">
      <c r="A2117" s="34" t="s">
        <v>3679</v>
      </c>
      <c r="B2117" s="40">
        <v>820</v>
      </c>
      <c r="C2117" s="34" t="s">
        <v>66</v>
      </c>
      <c r="D2117" s="40">
        <v>633</v>
      </c>
      <c r="E2117" s="34" t="s">
        <v>1402</v>
      </c>
    </row>
    <row r="2118" spans="1:5" ht="15.75" hidden="1" thickBot="1" x14ac:dyDescent="0.3">
      <c r="A2118" s="34" t="s">
        <v>3679</v>
      </c>
      <c r="B2118" s="40">
        <v>475</v>
      </c>
      <c r="C2118" s="34" t="s">
        <v>67</v>
      </c>
      <c r="D2118" s="40">
        <v>1</v>
      </c>
      <c r="E2118" s="34" t="s">
        <v>1091</v>
      </c>
    </row>
    <row r="2119" spans="1:5" ht="15.75" hidden="1" thickBot="1" x14ac:dyDescent="0.3">
      <c r="A2119" s="34" t="s">
        <v>3679</v>
      </c>
      <c r="B2119" s="40">
        <v>475</v>
      </c>
      <c r="C2119" s="34" t="s">
        <v>67</v>
      </c>
      <c r="D2119" s="40">
        <v>91</v>
      </c>
      <c r="E2119" s="34" t="s">
        <v>1094</v>
      </c>
    </row>
    <row r="2120" spans="1:5" ht="15.75" hidden="1" thickBot="1" x14ac:dyDescent="0.3">
      <c r="A2120" s="34" t="s">
        <v>3679</v>
      </c>
      <c r="B2120" s="40">
        <v>475</v>
      </c>
      <c r="C2120" s="34" t="s">
        <v>67</v>
      </c>
      <c r="D2120" s="40">
        <v>89</v>
      </c>
      <c r="E2120" s="34" t="s">
        <v>1092</v>
      </c>
    </row>
    <row r="2121" spans="1:5" ht="15.75" hidden="1" thickBot="1" x14ac:dyDescent="0.3">
      <c r="A2121" s="34" t="s">
        <v>3679</v>
      </c>
      <c r="B2121" s="40">
        <v>475</v>
      </c>
      <c r="C2121" s="34" t="s">
        <v>67</v>
      </c>
      <c r="D2121" s="40">
        <v>90</v>
      </c>
      <c r="E2121" s="34" t="s">
        <v>1093</v>
      </c>
    </row>
    <row r="2122" spans="1:5" ht="15.75" hidden="1" thickBot="1" x14ac:dyDescent="0.3">
      <c r="A2122" s="34" t="s">
        <v>3679</v>
      </c>
      <c r="B2122" s="40">
        <v>475</v>
      </c>
      <c r="C2122" s="34" t="s">
        <v>67</v>
      </c>
      <c r="D2122" s="40">
        <v>133</v>
      </c>
      <c r="E2122" s="34" t="s">
        <v>1095</v>
      </c>
    </row>
    <row r="2123" spans="1:5" ht="15.75" hidden="1" thickBot="1" x14ac:dyDescent="0.3">
      <c r="A2123" s="34" t="s">
        <v>3679</v>
      </c>
      <c r="B2123" s="40">
        <v>475</v>
      </c>
      <c r="C2123" s="34" t="s">
        <v>67</v>
      </c>
      <c r="D2123" s="40">
        <v>178</v>
      </c>
      <c r="E2123" s="34" t="s">
        <v>1097</v>
      </c>
    </row>
    <row r="2124" spans="1:5" ht="15.75" hidden="1" thickBot="1" x14ac:dyDescent="0.3">
      <c r="A2124" s="34" t="s">
        <v>3679</v>
      </c>
      <c r="B2124" s="40">
        <v>475</v>
      </c>
      <c r="C2124" s="34" t="s">
        <v>67</v>
      </c>
      <c r="D2124" s="40">
        <v>177</v>
      </c>
      <c r="E2124" s="34" t="s">
        <v>1096</v>
      </c>
    </row>
    <row r="2125" spans="1:5" ht="15.75" hidden="1" thickBot="1" x14ac:dyDescent="0.3">
      <c r="A2125" s="34" t="s">
        <v>3679</v>
      </c>
      <c r="B2125" s="40">
        <v>475</v>
      </c>
      <c r="C2125" s="34" t="s">
        <v>67</v>
      </c>
      <c r="D2125" s="40">
        <v>221</v>
      </c>
      <c r="E2125" s="34" t="s">
        <v>1098</v>
      </c>
    </row>
    <row r="2126" spans="1:5" ht="15.75" hidden="1" thickBot="1" x14ac:dyDescent="0.3">
      <c r="A2126" s="34" t="s">
        <v>3679</v>
      </c>
      <c r="B2126" s="40">
        <v>475</v>
      </c>
      <c r="C2126" s="34" t="s">
        <v>67</v>
      </c>
      <c r="D2126" s="40">
        <v>222</v>
      </c>
      <c r="E2126" s="34" t="s">
        <v>1099</v>
      </c>
    </row>
    <row r="2127" spans="1:5" ht="15.75" hidden="1" thickBot="1" x14ac:dyDescent="0.3">
      <c r="A2127" s="34" t="s">
        <v>3679</v>
      </c>
      <c r="B2127" s="40">
        <v>475</v>
      </c>
      <c r="C2127" s="34" t="s">
        <v>67</v>
      </c>
      <c r="D2127" s="40">
        <v>223</v>
      </c>
      <c r="E2127" s="34" t="s">
        <v>1100</v>
      </c>
    </row>
    <row r="2128" spans="1:5" ht="15.75" hidden="1" thickBot="1" x14ac:dyDescent="0.3">
      <c r="A2128" s="34" t="s">
        <v>3679</v>
      </c>
      <c r="B2128" s="40">
        <v>475</v>
      </c>
      <c r="C2128" s="34" t="s">
        <v>67</v>
      </c>
      <c r="D2128" s="40">
        <v>353</v>
      </c>
      <c r="E2128" s="34" t="s">
        <v>1101</v>
      </c>
    </row>
    <row r="2129" spans="1:5" ht="15.75" hidden="1" thickBot="1" x14ac:dyDescent="0.3">
      <c r="A2129" s="34" t="s">
        <v>3679</v>
      </c>
      <c r="B2129" s="40">
        <v>475</v>
      </c>
      <c r="C2129" s="34" t="s">
        <v>67</v>
      </c>
      <c r="D2129" s="40">
        <v>354</v>
      </c>
      <c r="E2129" s="34" t="s">
        <v>1102</v>
      </c>
    </row>
    <row r="2130" spans="1:5" ht="15.75" hidden="1" thickBot="1" x14ac:dyDescent="0.3">
      <c r="A2130" s="34" t="s">
        <v>3679</v>
      </c>
      <c r="B2130" s="40">
        <v>475</v>
      </c>
      <c r="C2130" s="34" t="s">
        <v>67</v>
      </c>
      <c r="D2130" s="40">
        <v>456</v>
      </c>
      <c r="E2130" s="34" t="s">
        <v>1103</v>
      </c>
    </row>
    <row r="2131" spans="1:5" ht="15.75" hidden="1" thickBot="1" x14ac:dyDescent="0.3">
      <c r="A2131" s="34" t="s">
        <v>3679</v>
      </c>
      <c r="B2131" s="40">
        <v>475</v>
      </c>
      <c r="C2131" s="34" t="s">
        <v>67</v>
      </c>
      <c r="D2131" s="40">
        <v>457</v>
      </c>
      <c r="E2131" s="34" t="s">
        <v>1104</v>
      </c>
    </row>
    <row r="2132" spans="1:5" ht="15.75" hidden="1" thickBot="1" x14ac:dyDescent="0.3">
      <c r="A2132" s="34" t="s">
        <v>3679</v>
      </c>
      <c r="B2132" s="40">
        <v>475</v>
      </c>
      <c r="C2132" s="34" t="s">
        <v>67</v>
      </c>
      <c r="D2132" s="40">
        <v>691</v>
      </c>
      <c r="E2132" s="34" t="s">
        <v>1105</v>
      </c>
    </row>
    <row r="2133" spans="1:5" ht="15.75" hidden="1" thickBot="1" x14ac:dyDescent="0.3">
      <c r="A2133" s="34" t="s">
        <v>3679</v>
      </c>
      <c r="B2133" s="40">
        <v>475</v>
      </c>
      <c r="C2133" s="34" t="s">
        <v>67</v>
      </c>
      <c r="D2133" s="40">
        <v>705</v>
      </c>
      <c r="E2133" s="34" t="s">
        <v>1106</v>
      </c>
    </row>
    <row r="2134" spans="1:5" ht="15.75" hidden="1" thickBot="1" x14ac:dyDescent="0.3">
      <c r="A2134" s="34" t="s">
        <v>3679</v>
      </c>
      <c r="B2134" s="40">
        <v>540</v>
      </c>
      <c r="C2134" s="34" t="s">
        <v>68</v>
      </c>
      <c r="D2134" s="40">
        <v>1</v>
      </c>
      <c r="E2134" s="34" t="s">
        <v>1185</v>
      </c>
    </row>
    <row r="2135" spans="1:5" ht="15.75" hidden="1" thickBot="1" x14ac:dyDescent="0.3">
      <c r="A2135" s="34" t="s">
        <v>3679</v>
      </c>
      <c r="B2135" s="40">
        <v>540</v>
      </c>
      <c r="C2135" s="34" t="s">
        <v>68</v>
      </c>
      <c r="D2135" s="40">
        <v>5</v>
      </c>
      <c r="E2135" s="34" t="s">
        <v>1186</v>
      </c>
    </row>
    <row r="2136" spans="1:5" ht="15.75" hidden="1" thickBot="1" x14ac:dyDescent="0.3">
      <c r="A2136" s="34" t="s">
        <v>3679</v>
      </c>
      <c r="B2136" s="40">
        <v>540</v>
      </c>
      <c r="C2136" s="34" t="s">
        <v>68</v>
      </c>
      <c r="D2136" s="40">
        <v>735</v>
      </c>
      <c r="E2136" s="34" t="s">
        <v>1187</v>
      </c>
    </row>
    <row r="2137" spans="1:5" ht="15.75" hidden="1" thickBot="1" x14ac:dyDescent="0.3">
      <c r="A2137" s="34" t="s">
        <v>3679</v>
      </c>
      <c r="B2137" s="40">
        <v>830</v>
      </c>
      <c r="C2137" s="34" t="s">
        <v>69</v>
      </c>
      <c r="D2137" s="40">
        <v>7</v>
      </c>
      <c r="E2137" s="34" t="s">
        <v>1404</v>
      </c>
    </row>
    <row r="2138" spans="1:5" ht="15.75" hidden="1" thickBot="1" x14ac:dyDescent="0.3">
      <c r="A2138" s="34" t="s">
        <v>3679</v>
      </c>
      <c r="B2138" s="40">
        <v>830</v>
      </c>
      <c r="C2138" s="34" t="s">
        <v>69</v>
      </c>
      <c r="D2138" s="40">
        <v>8</v>
      </c>
      <c r="E2138" s="34" t="s">
        <v>1405</v>
      </c>
    </row>
    <row r="2139" spans="1:5" ht="15.75" hidden="1" thickBot="1" x14ac:dyDescent="0.3">
      <c r="A2139" s="34" t="s">
        <v>3679</v>
      </c>
      <c r="B2139" s="40">
        <v>830</v>
      </c>
      <c r="C2139" s="34" t="s">
        <v>69</v>
      </c>
      <c r="D2139" s="40">
        <v>11</v>
      </c>
      <c r="E2139" s="34" t="s">
        <v>1407</v>
      </c>
    </row>
    <row r="2140" spans="1:5" ht="15.75" hidden="1" thickBot="1" x14ac:dyDescent="0.3">
      <c r="A2140" s="34" t="s">
        <v>3679</v>
      </c>
      <c r="B2140" s="40">
        <v>830</v>
      </c>
      <c r="C2140" s="34" t="s">
        <v>69</v>
      </c>
      <c r="D2140" s="40">
        <v>10</v>
      </c>
      <c r="E2140" s="34" t="s">
        <v>1406</v>
      </c>
    </row>
    <row r="2141" spans="1:5" ht="15.75" hidden="1" thickBot="1" x14ac:dyDescent="0.3">
      <c r="A2141" s="34" t="s">
        <v>3679</v>
      </c>
      <c r="B2141" s="40">
        <v>830</v>
      </c>
      <c r="C2141" s="34" t="s">
        <v>69</v>
      </c>
      <c r="D2141" s="40">
        <v>103</v>
      </c>
      <c r="E2141" s="34" t="s">
        <v>1409</v>
      </c>
    </row>
    <row r="2142" spans="1:5" ht="15.75" hidden="1" thickBot="1" x14ac:dyDescent="0.3">
      <c r="A2142" s="34" t="s">
        <v>3679</v>
      </c>
      <c r="B2142" s="40">
        <v>830</v>
      </c>
      <c r="C2142" s="34" t="s">
        <v>69</v>
      </c>
      <c r="D2142" s="40">
        <v>102</v>
      </c>
      <c r="E2142" s="34" t="s">
        <v>1408</v>
      </c>
    </row>
    <row r="2143" spans="1:5" ht="15.75" hidden="1" thickBot="1" x14ac:dyDescent="0.3">
      <c r="A2143" s="34" t="s">
        <v>3679</v>
      </c>
      <c r="B2143" s="40">
        <v>830</v>
      </c>
      <c r="C2143" s="34" t="s">
        <v>69</v>
      </c>
      <c r="D2143" s="40">
        <v>183</v>
      </c>
      <c r="E2143" s="34" t="s">
        <v>1411</v>
      </c>
    </row>
    <row r="2144" spans="1:5" ht="15.75" hidden="1" thickBot="1" x14ac:dyDescent="0.3">
      <c r="A2144" s="34" t="s">
        <v>3679</v>
      </c>
      <c r="B2144" s="40">
        <v>830</v>
      </c>
      <c r="C2144" s="34" t="s">
        <v>69</v>
      </c>
      <c r="D2144" s="40">
        <v>180</v>
      </c>
      <c r="E2144" s="34" t="s">
        <v>1410</v>
      </c>
    </row>
    <row r="2145" spans="1:5" ht="15.75" hidden="1" thickBot="1" x14ac:dyDescent="0.3">
      <c r="A2145" s="34" t="s">
        <v>3679</v>
      </c>
      <c r="B2145" s="40">
        <v>830</v>
      </c>
      <c r="C2145" s="34" t="s">
        <v>69</v>
      </c>
      <c r="D2145" s="40">
        <v>441</v>
      </c>
      <c r="E2145" s="34" t="s">
        <v>1412</v>
      </c>
    </row>
    <row r="2146" spans="1:5" ht="15.75" hidden="1" thickBot="1" x14ac:dyDescent="0.3">
      <c r="A2146" s="34" t="s">
        <v>3679</v>
      </c>
      <c r="B2146" s="40">
        <v>830</v>
      </c>
      <c r="C2146" s="34" t="s">
        <v>69</v>
      </c>
      <c r="D2146" s="40">
        <v>507</v>
      </c>
      <c r="E2146" s="34" t="s">
        <v>1413</v>
      </c>
    </row>
    <row r="2147" spans="1:5" ht="15.75" hidden="1" thickBot="1" x14ac:dyDescent="0.3">
      <c r="A2147" s="34" t="s">
        <v>3679</v>
      </c>
      <c r="B2147" s="40">
        <v>830</v>
      </c>
      <c r="C2147" s="34" t="s">
        <v>69</v>
      </c>
      <c r="D2147" s="40">
        <v>636</v>
      </c>
      <c r="E2147" s="34" t="s">
        <v>1416</v>
      </c>
    </row>
    <row r="2148" spans="1:5" ht="15.75" hidden="1" thickBot="1" x14ac:dyDescent="0.3">
      <c r="A2148" s="34" t="s">
        <v>3679</v>
      </c>
      <c r="B2148" s="40">
        <v>830</v>
      </c>
      <c r="C2148" s="34" t="s">
        <v>69</v>
      </c>
      <c r="D2148" s="40">
        <v>508</v>
      </c>
      <c r="E2148" s="34" t="s">
        <v>1414</v>
      </c>
    </row>
    <row r="2149" spans="1:5" ht="15.75" hidden="1" thickBot="1" x14ac:dyDescent="0.3">
      <c r="A2149" s="34" t="s">
        <v>3679</v>
      </c>
      <c r="B2149" s="40">
        <v>830</v>
      </c>
      <c r="C2149" s="34" t="s">
        <v>69</v>
      </c>
      <c r="D2149" s="40">
        <v>555</v>
      </c>
      <c r="E2149" s="34" t="s">
        <v>1415</v>
      </c>
    </row>
    <row r="2150" spans="1:5" ht="15.75" hidden="1" thickBot="1" x14ac:dyDescent="0.3">
      <c r="A2150" s="34" t="s">
        <v>3679</v>
      </c>
      <c r="B2150" s="40">
        <v>830</v>
      </c>
      <c r="C2150" s="34" t="s">
        <v>69</v>
      </c>
      <c r="D2150" s="40">
        <v>637</v>
      </c>
      <c r="E2150" s="34" t="s">
        <v>1417</v>
      </c>
    </row>
    <row r="2151" spans="1:5" ht="15.75" hidden="1" thickBot="1" x14ac:dyDescent="0.3">
      <c r="A2151" s="34" t="s">
        <v>3679</v>
      </c>
      <c r="B2151" s="40">
        <v>830</v>
      </c>
      <c r="C2151" s="34" t="s">
        <v>69</v>
      </c>
      <c r="D2151" s="40">
        <v>638</v>
      </c>
      <c r="E2151" s="34" t="s">
        <v>1418</v>
      </c>
    </row>
    <row r="2152" spans="1:5" ht="15.75" hidden="1" thickBot="1" x14ac:dyDescent="0.3">
      <c r="A2152" s="34" t="s">
        <v>3679</v>
      </c>
      <c r="B2152" s="40">
        <v>830</v>
      </c>
      <c r="C2152" s="34" t="s">
        <v>69</v>
      </c>
      <c r="D2152" s="40">
        <v>750</v>
      </c>
      <c r="E2152" s="34" t="s">
        <v>1419</v>
      </c>
    </row>
    <row r="2153" spans="1:5" ht="15.75" hidden="1" thickBot="1" x14ac:dyDescent="0.3">
      <c r="A2153" s="34" t="s">
        <v>3679</v>
      </c>
      <c r="B2153" s="40">
        <v>830</v>
      </c>
      <c r="C2153" s="34" t="s">
        <v>69</v>
      </c>
      <c r="D2153" s="40">
        <v>868</v>
      </c>
      <c r="E2153" s="34" t="s">
        <v>1420</v>
      </c>
    </row>
    <row r="2154" spans="1:5" ht="15.75" hidden="1" thickBot="1" x14ac:dyDescent="0.3">
      <c r="A2154" s="34" t="s">
        <v>3679</v>
      </c>
      <c r="B2154" s="40">
        <v>380</v>
      </c>
      <c r="C2154" s="34" t="s">
        <v>70</v>
      </c>
      <c r="D2154" s="40">
        <v>45</v>
      </c>
      <c r="E2154" s="34" t="s">
        <v>829</v>
      </c>
    </row>
    <row r="2155" spans="1:5" ht="15.75" hidden="1" thickBot="1" x14ac:dyDescent="0.3">
      <c r="A2155" s="34" t="s">
        <v>3679</v>
      </c>
      <c r="B2155" s="40">
        <v>380</v>
      </c>
      <c r="C2155" s="34" t="s">
        <v>70</v>
      </c>
      <c r="D2155" s="40">
        <v>46</v>
      </c>
      <c r="E2155" s="34" t="s">
        <v>830</v>
      </c>
    </row>
    <row r="2156" spans="1:5" ht="15.75" hidden="1" thickBot="1" x14ac:dyDescent="0.3">
      <c r="A2156" s="34" t="s">
        <v>3679</v>
      </c>
      <c r="B2156" s="40">
        <v>380</v>
      </c>
      <c r="C2156" s="34" t="s">
        <v>70</v>
      </c>
      <c r="D2156" s="40">
        <v>635</v>
      </c>
      <c r="E2156" s="34" t="s">
        <v>843</v>
      </c>
    </row>
    <row r="2157" spans="1:5" ht="15.75" hidden="1" thickBot="1" x14ac:dyDescent="0.3">
      <c r="A2157" s="34" t="s">
        <v>3679</v>
      </c>
      <c r="B2157" s="40">
        <v>380</v>
      </c>
      <c r="C2157" s="34" t="s">
        <v>70</v>
      </c>
      <c r="D2157" s="40">
        <v>133</v>
      </c>
      <c r="E2157" s="34" t="s">
        <v>831</v>
      </c>
    </row>
    <row r="2158" spans="1:5" ht="15.75" hidden="1" thickBot="1" x14ac:dyDescent="0.3">
      <c r="A2158" s="34" t="s">
        <v>3679</v>
      </c>
      <c r="B2158" s="40">
        <v>380</v>
      </c>
      <c r="C2158" s="34" t="s">
        <v>70</v>
      </c>
      <c r="D2158" s="40">
        <v>190</v>
      </c>
      <c r="E2158" s="34" t="s">
        <v>837</v>
      </c>
    </row>
    <row r="2159" spans="1:5" ht="15.75" hidden="1" thickBot="1" x14ac:dyDescent="0.3">
      <c r="A2159" s="34" t="s">
        <v>3679</v>
      </c>
      <c r="B2159" s="40">
        <v>380</v>
      </c>
      <c r="C2159" s="34" t="s">
        <v>70</v>
      </c>
      <c r="D2159" s="40">
        <v>181</v>
      </c>
      <c r="E2159" s="34" t="s">
        <v>836</v>
      </c>
    </row>
    <row r="2160" spans="1:5" ht="15.75" hidden="1" thickBot="1" x14ac:dyDescent="0.3">
      <c r="A2160" s="34" t="s">
        <v>3679</v>
      </c>
      <c r="B2160" s="40">
        <v>380</v>
      </c>
      <c r="C2160" s="34" t="s">
        <v>70</v>
      </c>
      <c r="D2160" s="40">
        <v>177</v>
      </c>
      <c r="E2160" s="34" t="s">
        <v>832</v>
      </c>
    </row>
    <row r="2161" spans="1:5" ht="15.75" hidden="1" thickBot="1" x14ac:dyDescent="0.3">
      <c r="A2161" s="34" t="s">
        <v>3679</v>
      </c>
      <c r="B2161" s="40">
        <v>380</v>
      </c>
      <c r="C2161" s="34" t="s">
        <v>70</v>
      </c>
      <c r="D2161" s="40">
        <v>178</v>
      </c>
      <c r="E2161" s="34" t="s">
        <v>833</v>
      </c>
    </row>
    <row r="2162" spans="1:5" ht="15.75" hidden="1" thickBot="1" x14ac:dyDescent="0.3">
      <c r="A2162" s="34" t="s">
        <v>3679</v>
      </c>
      <c r="B2162" s="40">
        <v>380</v>
      </c>
      <c r="C2162" s="34" t="s">
        <v>70</v>
      </c>
      <c r="D2162" s="40">
        <v>179</v>
      </c>
      <c r="E2162" s="34" t="s">
        <v>834</v>
      </c>
    </row>
    <row r="2163" spans="1:5" ht="15.75" hidden="1" thickBot="1" x14ac:dyDescent="0.3">
      <c r="A2163" s="34" t="s">
        <v>3679</v>
      </c>
      <c r="B2163" s="40">
        <v>380</v>
      </c>
      <c r="C2163" s="34" t="s">
        <v>70</v>
      </c>
      <c r="D2163" s="40">
        <v>180</v>
      </c>
      <c r="E2163" s="34" t="s">
        <v>835</v>
      </c>
    </row>
    <row r="2164" spans="1:5" ht="15.75" hidden="1" thickBot="1" x14ac:dyDescent="0.3">
      <c r="A2164" s="34" t="s">
        <v>3679</v>
      </c>
      <c r="B2164" s="40">
        <v>380</v>
      </c>
      <c r="C2164" s="34" t="s">
        <v>70</v>
      </c>
      <c r="D2164" s="40">
        <v>221</v>
      </c>
      <c r="E2164" s="34" t="s">
        <v>838</v>
      </c>
    </row>
    <row r="2165" spans="1:5" ht="15.75" hidden="1" thickBot="1" x14ac:dyDescent="0.3">
      <c r="A2165" s="34" t="s">
        <v>3679</v>
      </c>
      <c r="B2165" s="40">
        <v>380</v>
      </c>
      <c r="C2165" s="34" t="s">
        <v>70</v>
      </c>
      <c r="D2165" s="40">
        <v>456</v>
      </c>
      <c r="E2165" s="34" t="s">
        <v>839</v>
      </c>
    </row>
    <row r="2166" spans="1:5" ht="15.75" hidden="1" thickBot="1" x14ac:dyDescent="0.3">
      <c r="A2166" s="34" t="s">
        <v>3679</v>
      </c>
      <c r="B2166" s="40">
        <v>380</v>
      </c>
      <c r="C2166" s="34" t="s">
        <v>70</v>
      </c>
      <c r="D2166" s="40">
        <v>633</v>
      </c>
      <c r="E2166" s="34" t="s">
        <v>841</v>
      </c>
    </row>
    <row r="2167" spans="1:5" ht="15.75" hidden="1" thickBot="1" x14ac:dyDescent="0.3">
      <c r="A2167" s="34" t="s">
        <v>3679</v>
      </c>
      <c r="B2167" s="40">
        <v>380</v>
      </c>
      <c r="C2167" s="34" t="s">
        <v>70</v>
      </c>
      <c r="D2167" s="40">
        <v>634</v>
      </c>
      <c r="E2167" s="34" t="s">
        <v>842</v>
      </c>
    </row>
    <row r="2168" spans="1:5" ht="15.75" hidden="1" thickBot="1" x14ac:dyDescent="0.3">
      <c r="A2168" s="34" t="s">
        <v>3679</v>
      </c>
      <c r="B2168" s="40">
        <v>380</v>
      </c>
      <c r="C2168" s="34" t="s">
        <v>70</v>
      </c>
      <c r="D2168" s="40">
        <v>632</v>
      </c>
      <c r="E2168" s="34" t="s">
        <v>840</v>
      </c>
    </row>
    <row r="2169" spans="1:5" ht="15.75" hidden="1" thickBot="1" x14ac:dyDescent="0.3">
      <c r="A2169" s="34" t="s">
        <v>3679</v>
      </c>
      <c r="B2169" s="40">
        <v>380</v>
      </c>
      <c r="C2169" s="34" t="s">
        <v>70</v>
      </c>
      <c r="D2169" s="40">
        <v>867</v>
      </c>
      <c r="E2169" s="34" t="s">
        <v>844</v>
      </c>
    </row>
    <row r="2170" spans="1:5" ht="15.75" hidden="1" thickBot="1" x14ac:dyDescent="0.3">
      <c r="A2170" s="34" t="s">
        <v>3679</v>
      </c>
      <c r="B2170" s="40">
        <v>270</v>
      </c>
      <c r="C2170" s="34" t="s">
        <v>71</v>
      </c>
      <c r="D2170" s="40">
        <v>1</v>
      </c>
      <c r="E2170" s="34" t="s">
        <v>712</v>
      </c>
    </row>
    <row r="2171" spans="1:5" ht="15.75" hidden="1" thickBot="1" x14ac:dyDescent="0.3">
      <c r="A2171" s="34" t="s">
        <v>3679</v>
      </c>
      <c r="B2171" s="40">
        <v>270</v>
      </c>
      <c r="C2171" s="34" t="s">
        <v>71</v>
      </c>
      <c r="D2171" s="40">
        <v>89</v>
      </c>
      <c r="E2171" s="34" t="s">
        <v>713</v>
      </c>
    </row>
    <row r="2172" spans="1:5" ht="15.75" hidden="1" thickBot="1" x14ac:dyDescent="0.3">
      <c r="A2172" s="34" t="s">
        <v>3679</v>
      </c>
      <c r="B2172" s="40">
        <v>270</v>
      </c>
      <c r="C2172" s="34" t="s">
        <v>71</v>
      </c>
      <c r="D2172" s="40">
        <v>177</v>
      </c>
      <c r="E2172" s="34" t="s">
        <v>714</v>
      </c>
    </row>
    <row r="2173" spans="1:5" ht="15.75" hidden="1" thickBot="1" x14ac:dyDescent="0.3">
      <c r="A2173" s="34" t="s">
        <v>3679</v>
      </c>
      <c r="B2173" s="40">
        <v>270</v>
      </c>
      <c r="C2173" s="34" t="s">
        <v>71</v>
      </c>
      <c r="D2173" s="40">
        <v>456</v>
      </c>
      <c r="E2173" s="34" t="s">
        <v>715</v>
      </c>
    </row>
    <row r="2174" spans="1:5" ht="15.75" hidden="1" thickBot="1" x14ac:dyDescent="0.3">
      <c r="A2174" s="34" t="s">
        <v>3679</v>
      </c>
      <c r="B2174" s="40">
        <v>270</v>
      </c>
      <c r="C2174" s="34" t="s">
        <v>71</v>
      </c>
      <c r="D2174" s="40">
        <v>500</v>
      </c>
      <c r="E2174" s="34" t="s">
        <v>716</v>
      </c>
    </row>
    <row r="2175" spans="1:5" ht="15.75" hidden="1" thickBot="1" x14ac:dyDescent="0.3">
      <c r="A2175" s="34" t="s">
        <v>3679</v>
      </c>
      <c r="B2175" s="40">
        <v>270</v>
      </c>
      <c r="C2175" s="34" t="s">
        <v>71</v>
      </c>
      <c r="D2175" s="40">
        <v>632</v>
      </c>
      <c r="E2175" s="34" t="s">
        <v>717</v>
      </c>
    </row>
    <row r="2176" spans="1:5" ht="15.75" hidden="1" thickBot="1" x14ac:dyDescent="0.3">
      <c r="A2176" s="34" t="s">
        <v>3679</v>
      </c>
      <c r="B2176" s="40">
        <v>270</v>
      </c>
      <c r="C2176" s="34" t="s">
        <v>71</v>
      </c>
      <c r="D2176" s="40">
        <v>779</v>
      </c>
      <c r="E2176" s="34" t="s">
        <v>718</v>
      </c>
    </row>
    <row r="2177" spans="1:5" ht="15.75" hidden="1" thickBot="1" x14ac:dyDescent="0.3">
      <c r="A2177" s="34" t="s">
        <v>3679</v>
      </c>
      <c r="B2177" s="40">
        <v>140</v>
      </c>
      <c r="C2177" s="34" t="s">
        <v>72</v>
      </c>
      <c r="D2177" s="40">
        <v>50</v>
      </c>
      <c r="E2177" s="34" t="s">
        <v>613</v>
      </c>
    </row>
    <row r="2178" spans="1:5" ht="15.75" hidden="1" thickBot="1" x14ac:dyDescent="0.3">
      <c r="A2178" s="34" t="s">
        <v>3679</v>
      </c>
      <c r="B2178" s="40">
        <v>140</v>
      </c>
      <c r="C2178" s="34" t="s">
        <v>72</v>
      </c>
      <c r="D2178" s="40">
        <v>47</v>
      </c>
      <c r="E2178" s="34" t="s">
        <v>611</v>
      </c>
    </row>
    <row r="2179" spans="1:5" ht="15.75" hidden="1" thickBot="1" x14ac:dyDescent="0.3">
      <c r="A2179" s="34" t="s">
        <v>3679</v>
      </c>
      <c r="B2179" s="40">
        <v>140</v>
      </c>
      <c r="C2179" s="34" t="s">
        <v>72</v>
      </c>
      <c r="D2179" s="40">
        <v>48</v>
      </c>
      <c r="E2179" s="34" t="s">
        <v>612</v>
      </c>
    </row>
    <row r="2180" spans="1:5" ht="15.75" hidden="1" thickBot="1" x14ac:dyDescent="0.3">
      <c r="A2180" s="34" t="s">
        <v>3679</v>
      </c>
      <c r="B2180" s="40">
        <v>140</v>
      </c>
      <c r="C2180" s="34" t="s">
        <v>72</v>
      </c>
      <c r="D2180" s="40">
        <v>45</v>
      </c>
      <c r="E2180" s="34" t="s">
        <v>609</v>
      </c>
    </row>
    <row r="2181" spans="1:5" ht="15.75" hidden="1" thickBot="1" x14ac:dyDescent="0.3">
      <c r="A2181" s="34" t="s">
        <v>3679</v>
      </c>
      <c r="B2181" s="40">
        <v>140</v>
      </c>
      <c r="C2181" s="34" t="s">
        <v>72</v>
      </c>
      <c r="D2181" s="40">
        <v>46</v>
      </c>
      <c r="E2181" s="34" t="s">
        <v>610</v>
      </c>
    </row>
    <row r="2182" spans="1:5" ht="15.75" hidden="1" thickBot="1" x14ac:dyDescent="0.3">
      <c r="A2182" s="34" t="s">
        <v>3679</v>
      </c>
      <c r="B2182" s="40">
        <v>140</v>
      </c>
      <c r="C2182" s="34" t="s">
        <v>72</v>
      </c>
      <c r="D2182" s="40">
        <v>177</v>
      </c>
      <c r="E2182" s="34" t="s">
        <v>614</v>
      </c>
    </row>
    <row r="2183" spans="1:5" ht="15.75" hidden="1" thickBot="1" x14ac:dyDescent="0.3">
      <c r="A2183" s="34" t="s">
        <v>3679</v>
      </c>
      <c r="B2183" s="40">
        <v>140</v>
      </c>
      <c r="C2183" s="34" t="s">
        <v>72</v>
      </c>
      <c r="D2183" s="40">
        <v>456</v>
      </c>
      <c r="E2183" s="34" t="s">
        <v>615</v>
      </c>
    </row>
    <row r="2184" spans="1:5" ht="15.75" hidden="1" thickBot="1" x14ac:dyDescent="0.3">
      <c r="A2184" s="34" t="s">
        <v>3679</v>
      </c>
      <c r="B2184" s="40">
        <v>140</v>
      </c>
      <c r="C2184" s="34" t="s">
        <v>72</v>
      </c>
      <c r="D2184" s="40">
        <v>632</v>
      </c>
      <c r="E2184" s="34" t="s">
        <v>616</v>
      </c>
    </row>
    <row r="2185" spans="1:5" ht="15.75" hidden="1" thickBot="1" x14ac:dyDescent="0.3">
      <c r="A2185" s="34" t="s">
        <v>3679</v>
      </c>
      <c r="B2185" s="40">
        <v>295</v>
      </c>
      <c r="C2185" s="34" t="s">
        <v>73</v>
      </c>
      <c r="D2185" s="40">
        <v>2</v>
      </c>
      <c r="E2185" s="34" t="s">
        <v>737</v>
      </c>
    </row>
    <row r="2186" spans="1:5" ht="15.75" hidden="1" thickBot="1" x14ac:dyDescent="0.3">
      <c r="A2186" s="34" t="s">
        <v>3679</v>
      </c>
      <c r="B2186" s="40">
        <v>295</v>
      </c>
      <c r="C2186" s="34" t="s">
        <v>73</v>
      </c>
      <c r="D2186" s="40">
        <v>89</v>
      </c>
      <c r="E2186" s="34" t="s">
        <v>738</v>
      </c>
    </row>
    <row r="2187" spans="1:5" ht="15.75" hidden="1" thickBot="1" x14ac:dyDescent="0.3">
      <c r="A2187" s="34" t="s">
        <v>3679</v>
      </c>
      <c r="B2187" s="40">
        <v>295</v>
      </c>
      <c r="C2187" s="34" t="s">
        <v>73</v>
      </c>
      <c r="D2187" s="40">
        <v>95</v>
      </c>
      <c r="E2187" s="34" t="s">
        <v>739</v>
      </c>
    </row>
    <row r="2188" spans="1:5" ht="15.75" hidden="1" thickBot="1" x14ac:dyDescent="0.3">
      <c r="A2188" s="34" t="s">
        <v>3679</v>
      </c>
      <c r="B2188" s="40">
        <v>295</v>
      </c>
      <c r="C2188" s="34" t="s">
        <v>73</v>
      </c>
      <c r="D2188" s="40">
        <v>105</v>
      </c>
      <c r="E2188" s="34" t="s">
        <v>740</v>
      </c>
    </row>
    <row r="2189" spans="1:5" ht="15.75" hidden="1" thickBot="1" x14ac:dyDescent="0.3">
      <c r="A2189" s="34" t="s">
        <v>3679</v>
      </c>
      <c r="B2189" s="40">
        <v>295</v>
      </c>
      <c r="C2189" s="34" t="s">
        <v>73</v>
      </c>
      <c r="D2189" s="40">
        <v>595</v>
      </c>
      <c r="E2189" s="34" t="s">
        <v>744</v>
      </c>
    </row>
    <row r="2190" spans="1:5" ht="15.75" hidden="1" thickBot="1" x14ac:dyDescent="0.3">
      <c r="A2190" s="34" t="s">
        <v>3679</v>
      </c>
      <c r="B2190" s="40">
        <v>295</v>
      </c>
      <c r="C2190" s="34" t="s">
        <v>73</v>
      </c>
      <c r="D2190" s="40">
        <v>510</v>
      </c>
      <c r="E2190" s="34" t="s">
        <v>742</v>
      </c>
    </row>
    <row r="2191" spans="1:5" ht="15.75" hidden="1" thickBot="1" x14ac:dyDescent="0.3">
      <c r="A2191" s="34" t="s">
        <v>3679</v>
      </c>
      <c r="B2191" s="40">
        <v>295</v>
      </c>
      <c r="C2191" s="34" t="s">
        <v>73</v>
      </c>
      <c r="D2191" s="40">
        <v>500</v>
      </c>
      <c r="E2191" s="34" t="s">
        <v>741</v>
      </c>
    </row>
    <row r="2192" spans="1:5" ht="15.75" hidden="1" thickBot="1" x14ac:dyDescent="0.3">
      <c r="A2192" s="34" t="s">
        <v>3679</v>
      </c>
      <c r="B2192" s="40">
        <v>295</v>
      </c>
      <c r="C2192" s="34" t="s">
        <v>73</v>
      </c>
      <c r="D2192" s="40">
        <v>589</v>
      </c>
      <c r="E2192" s="34" t="s">
        <v>743</v>
      </c>
    </row>
    <row r="2193" spans="1:5" ht="15.75" hidden="1" thickBot="1" x14ac:dyDescent="0.3">
      <c r="A2193" s="34" t="s">
        <v>3679</v>
      </c>
      <c r="B2193" s="40">
        <v>295</v>
      </c>
      <c r="C2193" s="34" t="s">
        <v>73</v>
      </c>
      <c r="D2193" s="40">
        <v>633</v>
      </c>
      <c r="E2193" s="34" t="s">
        <v>746</v>
      </c>
    </row>
    <row r="2194" spans="1:5" ht="15.75" hidden="1" thickBot="1" x14ac:dyDescent="0.3">
      <c r="A2194" s="34" t="s">
        <v>3679</v>
      </c>
      <c r="B2194" s="40">
        <v>295</v>
      </c>
      <c r="C2194" s="34" t="s">
        <v>73</v>
      </c>
      <c r="D2194" s="40">
        <v>632</v>
      </c>
      <c r="E2194" s="34" t="s">
        <v>745</v>
      </c>
    </row>
    <row r="2195" spans="1:5" ht="15.75" hidden="1" thickBot="1" x14ac:dyDescent="0.3">
      <c r="A2195" s="34" t="s">
        <v>3679</v>
      </c>
      <c r="B2195" s="40">
        <v>295</v>
      </c>
      <c r="C2195" s="34" t="s">
        <v>73</v>
      </c>
      <c r="D2195" s="40">
        <v>735</v>
      </c>
      <c r="E2195" s="34" t="s">
        <v>747</v>
      </c>
    </row>
    <row r="2196" spans="1:5" ht="15.75" hidden="1" thickBot="1" x14ac:dyDescent="0.3">
      <c r="A2196" s="34" t="s">
        <v>3679</v>
      </c>
      <c r="B2196" s="40">
        <v>295</v>
      </c>
      <c r="C2196" s="34" t="s">
        <v>73</v>
      </c>
      <c r="D2196" s="40">
        <v>779</v>
      </c>
      <c r="E2196" s="34" t="s">
        <v>748</v>
      </c>
    </row>
    <row r="2197" spans="1:5" ht="15.75" hidden="1" thickBot="1" x14ac:dyDescent="0.3">
      <c r="A2197" s="34" t="s">
        <v>3679</v>
      </c>
      <c r="B2197" s="40">
        <v>295</v>
      </c>
      <c r="C2197" s="34" t="s">
        <v>73</v>
      </c>
      <c r="D2197" s="40">
        <v>868</v>
      </c>
      <c r="E2197" s="34" t="s">
        <v>750</v>
      </c>
    </row>
    <row r="2198" spans="1:5" ht="15.75" hidden="1" thickBot="1" x14ac:dyDescent="0.3">
      <c r="A2198" s="34" t="s">
        <v>3679</v>
      </c>
      <c r="B2198" s="40">
        <v>295</v>
      </c>
      <c r="C2198" s="34" t="s">
        <v>73</v>
      </c>
      <c r="D2198" s="40">
        <v>867</v>
      </c>
      <c r="E2198" s="34" t="s">
        <v>749</v>
      </c>
    </row>
    <row r="2199" spans="1:5" ht="15.75" hidden="1" thickBot="1" x14ac:dyDescent="0.3">
      <c r="A2199" s="34" t="s">
        <v>3679</v>
      </c>
      <c r="B2199" s="40">
        <v>350</v>
      </c>
      <c r="C2199" s="34" t="s">
        <v>74</v>
      </c>
      <c r="D2199" s="40">
        <v>1</v>
      </c>
      <c r="E2199" s="34" t="s">
        <v>773</v>
      </c>
    </row>
    <row r="2200" spans="1:5" ht="15.75" hidden="1" thickBot="1" x14ac:dyDescent="0.3">
      <c r="A2200" s="34" t="s">
        <v>3679</v>
      </c>
      <c r="B2200" s="40">
        <v>350</v>
      </c>
      <c r="C2200" s="34" t="s">
        <v>74</v>
      </c>
      <c r="D2200" s="40">
        <v>2</v>
      </c>
      <c r="E2200" s="34" t="s">
        <v>774</v>
      </c>
    </row>
    <row r="2201" spans="1:5" ht="15.75" hidden="1" thickBot="1" x14ac:dyDescent="0.3">
      <c r="A2201" s="34" t="s">
        <v>3679</v>
      </c>
      <c r="B2201" s="40">
        <v>350</v>
      </c>
      <c r="C2201" s="34" t="s">
        <v>74</v>
      </c>
      <c r="D2201" s="40">
        <v>45</v>
      </c>
      <c r="E2201" s="34" t="s">
        <v>775</v>
      </c>
    </row>
    <row r="2202" spans="1:5" ht="15.75" hidden="1" thickBot="1" x14ac:dyDescent="0.3">
      <c r="A2202" s="34" t="s">
        <v>3679</v>
      </c>
      <c r="B2202" s="40">
        <v>350</v>
      </c>
      <c r="C2202" s="34" t="s">
        <v>74</v>
      </c>
      <c r="D2202" s="40">
        <v>89</v>
      </c>
      <c r="E2202" s="34" t="s">
        <v>776</v>
      </c>
    </row>
    <row r="2203" spans="1:5" ht="15.75" hidden="1" thickBot="1" x14ac:dyDescent="0.3">
      <c r="A2203" s="34" t="s">
        <v>3679</v>
      </c>
      <c r="B2203" s="40">
        <v>350</v>
      </c>
      <c r="C2203" s="34" t="s">
        <v>74</v>
      </c>
      <c r="D2203" s="40">
        <v>92</v>
      </c>
      <c r="E2203" s="34" t="s">
        <v>779</v>
      </c>
    </row>
    <row r="2204" spans="1:5" ht="15.75" hidden="1" thickBot="1" x14ac:dyDescent="0.3">
      <c r="A2204" s="34" t="s">
        <v>3679</v>
      </c>
      <c r="B2204" s="40">
        <v>350</v>
      </c>
      <c r="C2204" s="34" t="s">
        <v>74</v>
      </c>
      <c r="D2204" s="40">
        <v>90</v>
      </c>
      <c r="E2204" s="34" t="s">
        <v>777</v>
      </c>
    </row>
    <row r="2205" spans="1:5" ht="15.75" hidden="1" thickBot="1" x14ac:dyDescent="0.3">
      <c r="A2205" s="34" t="s">
        <v>3679</v>
      </c>
      <c r="B2205" s="40">
        <v>350</v>
      </c>
      <c r="C2205" s="34" t="s">
        <v>74</v>
      </c>
      <c r="D2205" s="40">
        <v>91</v>
      </c>
      <c r="E2205" s="34" t="s">
        <v>778</v>
      </c>
    </row>
    <row r="2206" spans="1:5" ht="15.75" hidden="1" thickBot="1" x14ac:dyDescent="0.3">
      <c r="A2206" s="34" t="s">
        <v>3679</v>
      </c>
      <c r="B2206" s="40">
        <v>350</v>
      </c>
      <c r="C2206" s="34" t="s">
        <v>74</v>
      </c>
      <c r="D2206" s="40">
        <v>133</v>
      </c>
      <c r="E2206" s="34" t="s">
        <v>780</v>
      </c>
    </row>
    <row r="2207" spans="1:5" ht="15.75" hidden="1" thickBot="1" x14ac:dyDescent="0.3">
      <c r="A2207" s="34" t="s">
        <v>3679</v>
      </c>
      <c r="B2207" s="40">
        <v>350</v>
      </c>
      <c r="C2207" s="34" t="s">
        <v>74</v>
      </c>
      <c r="D2207" s="40">
        <v>177</v>
      </c>
      <c r="E2207" s="34" t="s">
        <v>782</v>
      </c>
    </row>
    <row r="2208" spans="1:5" ht="15.75" hidden="1" thickBot="1" x14ac:dyDescent="0.3">
      <c r="A2208" s="34" t="s">
        <v>3679</v>
      </c>
      <c r="B2208" s="40">
        <v>350</v>
      </c>
      <c r="C2208" s="34" t="s">
        <v>74</v>
      </c>
      <c r="D2208" s="40">
        <v>178</v>
      </c>
      <c r="E2208" s="34" t="s">
        <v>783</v>
      </c>
    </row>
    <row r="2209" spans="1:5" ht="15.75" hidden="1" thickBot="1" x14ac:dyDescent="0.3">
      <c r="A2209" s="34" t="s">
        <v>3679</v>
      </c>
      <c r="B2209" s="40">
        <v>350</v>
      </c>
      <c r="C2209" s="34" t="s">
        <v>74</v>
      </c>
      <c r="D2209" s="40">
        <v>585</v>
      </c>
      <c r="E2209" s="34" t="s">
        <v>794</v>
      </c>
    </row>
    <row r="2210" spans="1:5" ht="15.75" hidden="1" thickBot="1" x14ac:dyDescent="0.3">
      <c r="A2210" s="34" t="s">
        <v>3679</v>
      </c>
      <c r="B2210" s="40">
        <v>350</v>
      </c>
      <c r="C2210" s="34" t="s">
        <v>74</v>
      </c>
      <c r="D2210" s="40">
        <v>180</v>
      </c>
      <c r="E2210" s="34" t="s">
        <v>785</v>
      </c>
    </row>
    <row r="2211" spans="1:5" ht="15.75" hidden="1" thickBot="1" x14ac:dyDescent="0.3">
      <c r="A2211" s="34" t="s">
        <v>3679</v>
      </c>
      <c r="B2211" s="40">
        <v>350</v>
      </c>
      <c r="C2211" s="34" t="s">
        <v>74</v>
      </c>
      <c r="D2211" s="40">
        <v>182</v>
      </c>
      <c r="E2211" s="34" t="s">
        <v>787</v>
      </c>
    </row>
    <row r="2212" spans="1:5" ht="15.75" hidden="1" thickBot="1" x14ac:dyDescent="0.3">
      <c r="A2212" s="34" t="s">
        <v>3679</v>
      </c>
      <c r="B2212" s="40">
        <v>350</v>
      </c>
      <c r="C2212" s="34" t="s">
        <v>74</v>
      </c>
      <c r="D2212" s="40">
        <v>300</v>
      </c>
      <c r="E2212" s="34" t="s">
        <v>789</v>
      </c>
    </row>
    <row r="2213" spans="1:5" ht="15.75" hidden="1" thickBot="1" x14ac:dyDescent="0.3">
      <c r="A2213" s="34" t="s">
        <v>3679</v>
      </c>
      <c r="B2213" s="40">
        <v>350</v>
      </c>
      <c r="C2213" s="34" t="s">
        <v>74</v>
      </c>
      <c r="D2213" s="40">
        <v>181</v>
      </c>
      <c r="E2213" s="34" t="s">
        <v>786</v>
      </c>
    </row>
    <row r="2214" spans="1:5" ht="15.75" hidden="1" thickBot="1" x14ac:dyDescent="0.3">
      <c r="A2214" s="34" t="s">
        <v>3679</v>
      </c>
      <c r="B2214" s="40">
        <v>350</v>
      </c>
      <c r="C2214" s="34" t="s">
        <v>74</v>
      </c>
      <c r="D2214" s="40">
        <v>179</v>
      </c>
      <c r="E2214" s="34" t="s">
        <v>784</v>
      </c>
    </row>
    <row r="2215" spans="1:5" ht="15.75" hidden="1" thickBot="1" x14ac:dyDescent="0.3">
      <c r="A2215" s="34" t="s">
        <v>3679</v>
      </c>
      <c r="B2215" s="40">
        <v>350</v>
      </c>
      <c r="C2215" s="34" t="s">
        <v>74</v>
      </c>
      <c r="D2215" s="40">
        <v>187</v>
      </c>
      <c r="E2215" s="34" t="s">
        <v>788</v>
      </c>
    </row>
    <row r="2216" spans="1:5" ht="15.75" hidden="1" thickBot="1" x14ac:dyDescent="0.3">
      <c r="A2216" s="34" t="s">
        <v>3679</v>
      </c>
      <c r="B2216" s="40">
        <v>350</v>
      </c>
      <c r="C2216" s="34" t="s">
        <v>74</v>
      </c>
      <c r="D2216" s="40">
        <v>221</v>
      </c>
      <c r="E2216" s="34" t="s">
        <v>727</v>
      </c>
    </row>
    <row r="2217" spans="1:5" ht="15.75" hidden="1" thickBot="1" x14ac:dyDescent="0.3">
      <c r="A2217" s="34" t="s">
        <v>3679</v>
      </c>
      <c r="B2217" s="40">
        <v>350</v>
      </c>
      <c r="C2217" s="34" t="s">
        <v>74</v>
      </c>
      <c r="D2217" s="40">
        <v>501</v>
      </c>
      <c r="E2217" s="34" t="s">
        <v>791</v>
      </c>
    </row>
    <row r="2218" spans="1:5" ht="15.75" hidden="1" thickBot="1" x14ac:dyDescent="0.3">
      <c r="A2218" s="34" t="s">
        <v>3679</v>
      </c>
      <c r="B2218" s="40">
        <v>350</v>
      </c>
      <c r="C2218" s="34" t="s">
        <v>74</v>
      </c>
      <c r="D2218" s="40">
        <v>521</v>
      </c>
      <c r="E2218" s="34" t="s">
        <v>793</v>
      </c>
    </row>
    <row r="2219" spans="1:5" ht="15.75" hidden="1" thickBot="1" x14ac:dyDescent="0.3">
      <c r="A2219" s="34" t="s">
        <v>3679</v>
      </c>
      <c r="B2219" s="40">
        <v>350</v>
      </c>
      <c r="C2219" s="34" t="s">
        <v>74</v>
      </c>
      <c r="D2219" s="40">
        <v>500</v>
      </c>
      <c r="E2219" s="34" t="s">
        <v>790</v>
      </c>
    </row>
    <row r="2220" spans="1:5" ht="15.75" hidden="1" thickBot="1" x14ac:dyDescent="0.3">
      <c r="A2220" s="34" t="s">
        <v>3679</v>
      </c>
      <c r="B2220" s="40">
        <v>350</v>
      </c>
      <c r="C2220" s="34" t="s">
        <v>74</v>
      </c>
      <c r="D2220" s="40">
        <v>502</v>
      </c>
      <c r="E2220" s="34" t="s">
        <v>792</v>
      </c>
    </row>
    <row r="2221" spans="1:5" ht="15.75" hidden="1" thickBot="1" x14ac:dyDescent="0.3">
      <c r="A2221" s="34" t="s">
        <v>3679</v>
      </c>
      <c r="B2221" s="40">
        <v>350</v>
      </c>
      <c r="C2221" s="34" t="s">
        <v>74</v>
      </c>
      <c r="D2221" s="40">
        <v>632</v>
      </c>
      <c r="E2221" s="34" t="s">
        <v>795</v>
      </c>
    </row>
    <row r="2222" spans="1:5" ht="15.75" hidden="1" thickBot="1" x14ac:dyDescent="0.3">
      <c r="A2222" s="34" t="s">
        <v>3679</v>
      </c>
      <c r="B2222" s="40">
        <v>350</v>
      </c>
      <c r="C2222" s="34" t="s">
        <v>74</v>
      </c>
      <c r="D2222" s="40">
        <v>888</v>
      </c>
      <c r="E2222" s="34" t="s">
        <v>800</v>
      </c>
    </row>
    <row r="2223" spans="1:5" ht="15.75" hidden="1" thickBot="1" x14ac:dyDescent="0.3">
      <c r="A2223" s="34" t="s">
        <v>3679</v>
      </c>
      <c r="B2223" s="40">
        <v>350</v>
      </c>
      <c r="C2223" s="34" t="s">
        <v>74</v>
      </c>
      <c r="D2223" s="40">
        <v>702</v>
      </c>
      <c r="E2223" s="34" t="s">
        <v>796</v>
      </c>
    </row>
    <row r="2224" spans="1:5" ht="15.75" hidden="1" thickBot="1" x14ac:dyDescent="0.3">
      <c r="A2224" s="34" t="s">
        <v>3679</v>
      </c>
      <c r="B2224" s="40">
        <v>350</v>
      </c>
      <c r="C2224" s="34" t="s">
        <v>74</v>
      </c>
      <c r="D2224" s="40">
        <v>999</v>
      </c>
      <c r="E2224" s="34" t="s">
        <v>801</v>
      </c>
    </row>
    <row r="2225" spans="1:5" ht="15.75" hidden="1" thickBot="1" x14ac:dyDescent="0.3">
      <c r="A2225" s="34" t="s">
        <v>3679</v>
      </c>
      <c r="B2225" s="40">
        <v>350</v>
      </c>
      <c r="C2225" s="34" t="s">
        <v>74</v>
      </c>
      <c r="D2225" s="40">
        <v>171</v>
      </c>
      <c r="E2225" s="34" t="s">
        <v>781</v>
      </c>
    </row>
    <row r="2226" spans="1:5" ht="15.75" hidden="1" thickBot="1" x14ac:dyDescent="0.3">
      <c r="A2226" s="34" t="s">
        <v>3679</v>
      </c>
      <c r="B2226" s="40">
        <v>350</v>
      </c>
      <c r="C2226" s="34" t="s">
        <v>74</v>
      </c>
      <c r="D2226" s="40">
        <v>735</v>
      </c>
      <c r="E2226" s="34" t="s">
        <v>797</v>
      </c>
    </row>
    <row r="2227" spans="1:5" ht="15.75" hidden="1" thickBot="1" x14ac:dyDescent="0.3">
      <c r="A2227" s="34" t="s">
        <v>3679</v>
      </c>
      <c r="B2227" s="40">
        <v>350</v>
      </c>
      <c r="C2227" s="34" t="s">
        <v>74</v>
      </c>
      <c r="D2227" s="40">
        <v>825</v>
      </c>
      <c r="E2227" s="34" t="s">
        <v>798</v>
      </c>
    </row>
    <row r="2228" spans="1:5" ht="15.75" hidden="1" thickBot="1" x14ac:dyDescent="0.3">
      <c r="A2228" s="34" t="s">
        <v>3679</v>
      </c>
      <c r="B2228" s="40">
        <v>350</v>
      </c>
      <c r="C2228" s="34" t="s">
        <v>74</v>
      </c>
      <c r="D2228" s="40">
        <v>867</v>
      </c>
      <c r="E2228" s="34" t="s">
        <v>799</v>
      </c>
    </row>
    <row r="2229" spans="1:5" ht="15.75" hidden="1" thickBot="1" x14ac:dyDescent="0.3">
      <c r="A2229" s="34" t="s">
        <v>3679</v>
      </c>
      <c r="B2229" s="40">
        <v>930</v>
      </c>
      <c r="C2229" s="34" t="s">
        <v>75</v>
      </c>
      <c r="D2229" s="40">
        <v>4</v>
      </c>
      <c r="E2229" s="34" t="s">
        <v>1810</v>
      </c>
    </row>
    <row r="2230" spans="1:5" ht="15.75" hidden="1" thickBot="1" x14ac:dyDescent="0.3">
      <c r="A2230" s="34" t="s">
        <v>3679</v>
      </c>
      <c r="B2230" s="40">
        <v>930</v>
      </c>
      <c r="C2230" s="34" t="s">
        <v>75</v>
      </c>
      <c r="D2230" s="40">
        <v>3</v>
      </c>
      <c r="E2230" s="34" t="s">
        <v>1809</v>
      </c>
    </row>
    <row r="2231" spans="1:5" ht="15.75" hidden="1" thickBot="1" x14ac:dyDescent="0.3">
      <c r="A2231" s="34" t="s">
        <v>3679</v>
      </c>
      <c r="B2231" s="40">
        <v>930</v>
      </c>
      <c r="C2231" s="34" t="s">
        <v>75</v>
      </c>
      <c r="D2231" s="40">
        <v>2</v>
      </c>
      <c r="E2231" s="34" t="s">
        <v>1808</v>
      </c>
    </row>
    <row r="2232" spans="1:5" ht="15.75" hidden="1" thickBot="1" x14ac:dyDescent="0.3">
      <c r="A2232" s="34" t="s">
        <v>3679</v>
      </c>
      <c r="B2232" s="40">
        <v>930</v>
      </c>
      <c r="C2232" s="34" t="s">
        <v>75</v>
      </c>
      <c r="D2232" s="40">
        <v>90</v>
      </c>
      <c r="E2232" s="34" t="s">
        <v>1811</v>
      </c>
    </row>
    <row r="2233" spans="1:5" ht="15.75" hidden="1" thickBot="1" x14ac:dyDescent="0.3">
      <c r="A2233" s="34" t="s">
        <v>3679</v>
      </c>
      <c r="B2233" s="40">
        <v>930</v>
      </c>
      <c r="C2233" s="34" t="s">
        <v>75</v>
      </c>
      <c r="D2233" s="40">
        <v>91</v>
      </c>
      <c r="E2233" s="34" t="s">
        <v>1812</v>
      </c>
    </row>
    <row r="2234" spans="1:5" ht="15.75" hidden="1" thickBot="1" x14ac:dyDescent="0.3">
      <c r="A2234" s="34" t="s">
        <v>3679</v>
      </c>
      <c r="B2234" s="40">
        <v>930</v>
      </c>
      <c r="C2234" s="34" t="s">
        <v>75</v>
      </c>
      <c r="D2234" s="40">
        <v>177</v>
      </c>
      <c r="E2234" s="34" t="s">
        <v>1813</v>
      </c>
    </row>
    <row r="2235" spans="1:5" ht="15.75" hidden="1" thickBot="1" x14ac:dyDescent="0.3">
      <c r="A2235" s="34" t="s">
        <v>3679</v>
      </c>
      <c r="B2235" s="40">
        <v>930</v>
      </c>
      <c r="C2235" s="34" t="s">
        <v>75</v>
      </c>
      <c r="D2235" s="40">
        <v>501</v>
      </c>
      <c r="E2235" s="34" t="s">
        <v>1815</v>
      </c>
    </row>
    <row r="2236" spans="1:5" ht="15.75" hidden="1" thickBot="1" x14ac:dyDescent="0.3">
      <c r="A2236" s="34" t="s">
        <v>3679</v>
      </c>
      <c r="B2236" s="40">
        <v>930</v>
      </c>
      <c r="C2236" s="34" t="s">
        <v>75</v>
      </c>
      <c r="D2236" s="40">
        <v>500</v>
      </c>
      <c r="E2236" s="34" t="s">
        <v>1814</v>
      </c>
    </row>
    <row r="2237" spans="1:5" ht="15.75" hidden="1" thickBot="1" x14ac:dyDescent="0.3">
      <c r="A2237" s="34" t="s">
        <v>3679</v>
      </c>
      <c r="B2237" s="40">
        <v>930</v>
      </c>
      <c r="C2237" s="34" t="s">
        <v>75</v>
      </c>
      <c r="D2237" s="40">
        <v>691</v>
      </c>
      <c r="E2237" s="34" t="s">
        <v>1816</v>
      </c>
    </row>
    <row r="2238" spans="1:5" ht="15.75" hidden="1" thickBot="1" x14ac:dyDescent="0.3">
      <c r="A2238" s="34" t="s">
        <v>3679</v>
      </c>
      <c r="B2238" s="40">
        <v>930</v>
      </c>
      <c r="C2238" s="34" t="s">
        <v>75</v>
      </c>
      <c r="D2238" s="40">
        <v>740</v>
      </c>
      <c r="E2238" s="34" t="s">
        <v>1817</v>
      </c>
    </row>
    <row r="2239" spans="1:5" ht="15.75" hidden="1" thickBot="1" x14ac:dyDescent="0.3">
      <c r="A2239" s="34" t="s">
        <v>3679</v>
      </c>
      <c r="B2239" s="40">
        <v>548</v>
      </c>
      <c r="C2239" s="34" t="s">
        <v>76</v>
      </c>
      <c r="D2239" s="40">
        <v>345</v>
      </c>
      <c r="E2239" s="34" t="s">
        <v>1190</v>
      </c>
    </row>
    <row r="2240" spans="1:5" ht="15.75" hidden="1" thickBot="1" x14ac:dyDescent="0.3">
      <c r="A2240" s="34" t="s">
        <v>3679</v>
      </c>
      <c r="B2240" s="40">
        <v>548</v>
      </c>
      <c r="C2240" s="34" t="s">
        <v>76</v>
      </c>
      <c r="D2240" s="40">
        <v>177</v>
      </c>
      <c r="E2240" s="34" t="s">
        <v>1188</v>
      </c>
    </row>
    <row r="2241" spans="1:5" ht="15.75" hidden="1" thickBot="1" x14ac:dyDescent="0.3">
      <c r="A2241" s="34" t="s">
        <v>3679</v>
      </c>
      <c r="B2241" s="40">
        <v>548</v>
      </c>
      <c r="C2241" s="34" t="s">
        <v>76</v>
      </c>
      <c r="D2241" s="40">
        <v>178</v>
      </c>
      <c r="E2241" s="34" t="s">
        <v>1189</v>
      </c>
    </row>
    <row r="2242" spans="1:5" ht="15.75" hidden="1" thickBot="1" x14ac:dyDescent="0.3">
      <c r="A2242" s="34" t="s">
        <v>3679</v>
      </c>
      <c r="B2242" s="40">
        <v>548</v>
      </c>
      <c r="C2242" s="34" t="s">
        <v>76</v>
      </c>
      <c r="D2242" s="40">
        <v>500</v>
      </c>
      <c r="E2242" s="34" t="s">
        <v>1191</v>
      </c>
    </row>
    <row r="2243" spans="1:5" ht="15.75" hidden="1" thickBot="1" x14ac:dyDescent="0.3">
      <c r="A2243" s="34" t="s">
        <v>3679</v>
      </c>
      <c r="B2243" s="40">
        <v>550</v>
      </c>
      <c r="C2243" s="34" t="s">
        <v>77</v>
      </c>
      <c r="D2243" s="40">
        <v>630</v>
      </c>
      <c r="E2243" s="34" t="s">
        <v>1192</v>
      </c>
    </row>
    <row r="2244" spans="1:5" ht="15.75" hidden="1" thickBot="1" x14ac:dyDescent="0.3">
      <c r="A2244" s="34" t="s">
        <v>3679</v>
      </c>
      <c r="B2244" s="40">
        <v>550</v>
      </c>
      <c r="C2244" s="34" t="s">
        <v>77</v>
      </c>
      <c r="D2244" s="40">
        <v>632</v>
      </c>
      <c r="E2244" s="34" t="s">
        <v>1193</v>
      </c>
    </row>
    <row r="2245" spans="1:5" ht="15.75" hidden="1" thickBot="1" x14ac:dyDescent="0.3">
      <c r="A2245" s="34" t="s">
        <v>3679</v>
      </c>
      <c r="B2245" s="40">
        <v>550</v>
      </c>
      <c r="C2245" s="34" t="s">
        <v>77</v>
      </c>
      <c r="D2245" s="40">
        <v>634</v>
      </c>
      <c r="E2245" s="34" t="s">
        <v>1194</v>
      </c>
    </row>
    <row r="2246" spans="1:5" ht="15.75" hidden="1" thickBot="1" x14ac:dyDescent="0.3">
      <c r="A2246" s="34" t="s">
        <v>3679</v>
      </c>
      <c r="B2246" s="40">
        <v>685</v>
      </c>
      <c r="C2246" s="34" t="s">
        <v>78</v>
      </c>
      <c r="D2246" s="40">
        <v>89</v>
      </c>
      <c r="E2246" s="34" t="s">
        <v>1259</v>
      </c>
    </row>
    <row r="2247" spans="1:5" ht="15.75" hidden="1" thickBot="1" x14ac:dyDescent="0.3">
      <c r="A2247" s="34" t="s">
        <v>3679</v>
      </c>
      <c r="B2247" s="40">
        <v>685</v>
      </c>
      <c r="C2247" s="34" t="s">
        <v>78</v>
      </c>
      <c r="D2247" s="40">
        <v>92</v>
      </c>
      <c r="E2247" s="34" t="s">
        <v>1262</v>
      </c>
    </row>
    <row r="2248" spans="1:5" ht="15.75" hidden="1" thickBot="1" x14ac:dyDescent="0.3">
      <c r="A2248" s="34" t="s">
        <v>3679</v>
      </c>
      <c r="B2248" s="40">
        <v>685</v>
      </c>
      <c r="C2248" s="34" t="s">
        <v>78</v>
      </c>
      <c r="D2248" s="40">
        <v>90</v>
      </c>
      <c r="E2248" s="34" t="s">
        <v>1260</v>
      </c>
    </row>
    <row r="2249" spans="1:5" ht="15.75" hidden="1" thickBot="1" x14ac:dyDescent="0.3">
      <c r="A2249" s="34" t="s">
        <v>3679</v>
      </c>
      <c r="B2249" s="40">
        <v>685</v>
      </c>
      <c r="C2249" s="34" t="s">
        <v>78</v>
      </c>
      <c r="D2249" s="40">
        <v>91</v>
      </c>
      <c r="E2249" s="34" t="s">
        <v>1261</v>
      </c>
    </row>
    <row r="2250" spans="1:5" ht="15.75" hidden="1" thickBot="1" x14ac:dyDescent="0.3">
      <c r="A2250" s="34" t="s">
        <v>3679</v>
      </c>
      <c r="B2250" s="40">
        <v>685</v>
      </c>
      <c r="C2250" s="34" t="s">
        <v>78</v>
      </c>
      <c r="D2250" s="40">
        <v>133</v>
      </c>
      <c r="E2250" s="34" t="s">
        <v>1263</v>
      </c>
    </row>
    <row r="2251" spans="1:5" ht="15.75" hidden="1" thickBot="1" x14ac:dyDescent="0.3">
      <c r="A2251" s="34" t="s">
        <v>3679</v>
      </c>
      <c r="B2251" s="40">
        <v>685</v>
      </c>
      <c r="C2251" s="34" t="s">
        <v>78</v>
      </c>
      <c r="D2251" s="40">
        <v>177</v>
      </c>
      <c r="E2251" s="34" t="s">
        <v>1268</v>
      </c>
    </row>
    <row r="2252" spans="1:5" ht="15.75" hidden="1" thickBot="1" x14ac:dyDescent="0.3">
      <c r="A2252" s="34" t="s">
        <v>3679</v>
      </c>
      <c r="B2252" s="40">
        <v>685</v>
      </c>
      <c r="C2252" s="34" t="s">
        <v>78</v>
      </c>
      <c r="D2252" s="40">
        <v>738</v>
      </c>
      <c r="E2252" s="34" t="s">
        <v>1284</v>
      </c>
    </row>
    <row r="2253" spans="1:5" ht="15.75" hidden="1" thickBot="1" x14ac:dyDescent="0.3">
      <c r="A2253" s="34" t="s">
        <v>3679</v>
      </c>
      <c r="B2253" s="40">
        <v>685</v>
      </c>
      <c r="C2253" s="34" t="s">
        <v>78</v>
      </c>
      <c r="D2253" s="40">
        <v>180</v>
      </c>
      <c r="E2253" s="34" t="s">
        <v>1271</v>
      </c>
    </row>
    <row r="2254" spans="1:5" ht="15.75" hidden="1" thickBot="1" x14ac:dyDescent="0.3">
      <c r="A2254" s="34" t="s">
        <v>3679</v>
      </c>
      <c r="B2254" s="40">
        <v>685</v>
      </c>
      <c r="C2254" s="34" t="s">
        <v>78</v>
      </c>
      <c r="D2254" s="40">
        <v>179</v>
      </c>
      <c r="E2254" s="34" t="s">
        <v>1270</v>
      </c>
    </row>
    <row r="2255" spans="1:5" ht="15.75" hidden="1" thickBot="1" x14ac:dyDescent="0.3">
      <c r="A2255" s="34" t="s">
        <v>3679</v>
      </c>
      <c r="B2255" s="40">
        <v>685</v>
      </c>
      <c r="C2255" s="34" t="s">
        <v>78</v>
      </c>
      <c r="D2255" s="40">
        <v>176</v>
      </c>
      <c r="E2255" s="34" t="s">
        <v>1267</v>
      </c>
    </row>
    <row r="2256" spans="1:5" ht="15.75" hidden="1" thickBot="1" x14ac:dyDescent="0.3">
      <c r="A2256" s="34" t="s">
        <v>3679</v>
      </c>
      <c r="B2256" s="40">
        <v>685</v>
      </c>
      <c r="C2256" s="34" t="s">
        <v>78</v>
      </c>
      <c r="D2256" s="40">
        <v>183</v>
      </c>
      <c r="E2256" s="34" t="s">
        <v>1273</v>
      </c>
    </row>
    <row r="2257" spans="1:5" ht="15.75" hidden="1" thickBot="1" x14ac:dyDescent="0.3">
      <c r="A2257" s="34" t="s">
        <v>3679</v>
      </c>
      <c r="B2257" s="40">
        <v>685</v>
      </c>
      <c r="C2257" s="34" t="s">
        <v>78</v>
      </c>
      <c r="D2257" s="40">
        <v>173</v>
      </c>
      <c r="E2257" s="34" t="s">
        <v>1264</v>
      </c>
    </row>
    <row r="2258" spans="1:5" ht="15.75" hidden="1" thickBot="1" x14ac:dyDescent="0.3">
      <c r="A2258" s="34" t="s">
        <v>3679</v>
      </c>
      <c r="B2258" s="40">
        <v>685</v>
      </c>
      <c r="C2258" s="34" t="s">
        <v>78</v>
      </c>
      <c r="D2258" s="40">
        <v>175</v>
      </c>
      <c r="E2258" s="34" t="s">
        <v>1266</v>
      </c>
    </row>
    <row r="2259" spans="1:5" ht="15.75" hidden="1" thickBot="1" x14ac:dyDescent="0.3">
      <c r="A2259" s="34" t="s">
        <v>3679</v>
      </c>
      <c r="B2259" s="40">
        <v>685</v>
      </c>
      <c r="C2259" s="34" t="s">
        <v>78</v>
      </c>
      <c r="D2259" s="40">
        <v>174</v>
      </c>
      <c r="E2259" s="34" t="s">
        <v>1265</v>
      </c>
    </row>
    <row r="2260" spans="1:5" ht="15.75" hidden="1" thickBot="1" x14ac:dyDescent="0.3">
      <c r="A2260" s="34" t="s">
        <v>3679</v>
      </c>
      <c r="B2260" s="40">
        <v>685</v>
      </c>
      <c r="C2260" s="34" t="s">
        <v>78</v>
      </c>
      <c r="D2260" s="40">
        <v>181</v>
      </c>
      <c r="E2260" s="34" t="s">
        <v>1272</v>
      </c>
    </row>
    <row r="2261" spans="1:5" ht="15.75" hidden="1" thickBot="1" x14ac:dyDescent="0.3">
      <c r="A2261" s="34" t="s">
        <v>3679</v>
      </c>
      <c r="B2261" s="40">
        <v>685</v>
      </c>
      <c r="C2261" s="34" t="s">
        <v>78</v>
      </c>
      <c r="D2261" s="40">
        <v>178</v>
      </c>
      <c r="E2261" s="34" t="s">
        <v>1269</v>
      </c>
    </row>
    <row r="2262" spans="1:5" ht="15.75" hidden="1" thickBot="1" x14ac:dyDescent="0.3">
      <c r="A2262" s="34" t="s">
        <v>3679</v>
      </c>
      <c r="B2262" s="40">
        <v>685</v>
      </c>
      <c r="C2262" s="34" t="s">
        <v>78</v>
      </c>
      <c r="D2262" s="40">
        <v>265</v>
      </c>
      <c r="E2262" s="34" t="s">
        <v>1274</v>
      </c>
    </row>
    <row r="2263" spans="1:5" ht="15.75" hidden="1" thickBot="1" x14ac:dyDescent="0.3">
      <c r="A2263" s="34" t="s">
        <v>3679</v>
      </c>
      <c r="B2263" s="40">
        <v>685</v>
      </c>
      <c r="C2263" s="34" t="s">
        <v>78</v>
      </c>
      <c r="D2263" s="40">
        <v>501</v>
      </c>
      <c r="E2263" s="34" t="s">
        <v>1276</v>
      </c>
    </row>
    <row r="2264" spans="1:5" ht="15.75" hidden="1" thickBot="1" x14ac:dyDescent="0.3">
      <c r="A2264" s="34" t="s">
        <v>3679</v>
      </c>
      <c r="B2264" s="40">
        <v>685</v>
      </c>
      <c r="C2264" s="34" t="s">
        <v>78</v>
      </c>
      <c r="D2264" s="40">
        <v>701</v>
      </c>
      <c r="E2264" s="34" t="s">
        <v>1282</v>
      </c>
    </row>
    <row r="2265" spans="1:5" ht="15.75" hidden="1" thickBot="1" x14ac:dyDescent="0.3">
      <c r="A2265" s="34" t="s">
        <v>3679</v>
      </c>
      <c r="B2265" s="40">
        <v>685</v>
      </c>
      <c r="C2265" s="34" t="s">
        <v>78</v>
      </c>
      <c r="D2265" s="40">
        <v>502</v>
      </c>
      <c r="E2265" s="34" t="s">
        <v>1277</v>
      </c>
    </row>
    <row r="2266" spans="1:5" ht="15.75" hidden="1" thickBot="1" x14ac:dyDescent="0.3">
      <c r="A2266" s="34" t="s">
        <v>3679</v>
      </c>
      <c r="B2266" s="40">
        <v>685</v>
      </c>
      <c r="C2266" s="34" t="s">
        <v>78</v>
      </c>
      <c r="D2266" s="40">
        <v>500</v>
      </c>
      <c r="E2266" s="34" t="s">
        <v>1275</v>
      </c>
    </row>
    <row r="2267" spans="1:5" ht="15.75" hidden="1" thickBot="1" x14ac:dyDescent="0.3">
      <c r="A2267" s="34" t="s">
        <v>3679</v>
      </c>
      <c r="B2267" s="40">
        <v>685</v>
      </c>
      <c r="C2267" s="34" t="s">
        <v>78</v>
      </c>
      <c r="D2267" s="40">
        <v>693</v>
      </c>
      <c r="E2267" s="34" t="s">
        <v>1281</v>
      </c>
    </row>
    <row r="2268" spans="1:5" ht="15.75" hidden="1" thickBot="1" x14ac:dyDescent="0.3">
      <c r="A2268" s="34" t="s">
        <v>3679</v>
      </c>
      <c r="B2268" s="40">
        <v>685</v>
      </c>
      <c r="C2268" s="34" t="s">
        <v>78</v>
      </c>
      <c r="D2268" s="40">
        <v>632</v>
      </c>
      <c r="E2268" s="34" t="s">
        <v>1278</v>
      </c>
    </row>
    <row r="2269" spans="1:5" ht="15.75" hidden="1" thickBot="1" x14ac:dyDescent="0.3">
      <c r="A2269" s="34" t="s">
        <v>3679</v>
      </c>
      <c r="B2269" s="40">
        <v>685</v>
      </c>
      <c r="C2269" s="34" t="s">
        <v>78</v>
      </c>
      <c r="D2269" s="40">
        <v>633</v>
      </c>
      <c r="E2269" s="34" t="s">
        <v>1279</v>
      </c>
    </row>
    <row r="2270" spans="1:5" ht="15.75" hidden="1" thickBot="1" x14ac:dyDescent="0.3">
      <c r="A2270" s="34" t="s">
        <v>3679</v>
      </c>
      <c r="B2270" s="40">
        <v>685</v>
      </c>
      <c r="C2270" s="34" t="s">
        <v>78</v>
      </c>
      <c r="D2270" s="40">
        <v>692</v>
      </c>
      <c r="E2270" s="34" t="s">
        <v>1280</v>
      </c>
    </row>
    <row r="2271" spans="1:5" ht="15.75" hidden="1" thickBot="1" x14ac:dyDescent="0.3">
      <c r="A2271" s="34" t="s">
        <v>3679</v>
      </c>
      <c r="B2271" s="40">
        <v>685</v>
      </c>
      <c r="C2271" s="34" t="s">
        <v>78</v>
      </c>
      <c r="D2271" s="40">
        <v>735</v>
      </c>
      <c r="E2271" s="34" t="s">
        <v>1283</v>
      </c>
    </row>
    <row r="2272" spans="1:5" ht="15.75" hidden="1" thickBot="1" x14ac:dyDescent="0.3">
      <c r="A2272" s="34" t="s">
        <v>3679</v>
      </c>
      <c r="B2272" s="40">
        <v>685</v>
      </c>
      <c r="C2272" s="34" t="s">
        <v>78</v>
      </c>
      <c r="D2272" s="40">
        <v>780</v>
      </c>
      <c r="E2272" s="34" t="s">
        <v>1286</v>
      </c>
    </row>
    <row r="2273" spans="1:5" ht="15.75" hidden="1" thickBot="1" x14ac:dyDescent="0.3">
      <c r="A2273" s="34" t="s">
        <v>3679</v>
      </c>
      <c r="B2273" s="40">
        <v>685</v>
      </c>
      <c r="C2273" s="34" t="s">
        <v>78</v>
      </c>
      <c r="D2273" s="40">
        <v>779</v>
      </c>
      <c r="E2273" s="34" t="s">
        <v>1285</v>
      </c>
    </row>
    <row r="2274" spans="1:5" ht="15.75" hidden="1" thickBot="1" x14ac:dyDescent="0.3">
      <c r="A2274" s="34" t="s">
        <v>3679</v>
      </c>
      <c r="B2274" s="40">
        <v>685</v>
      </c>
      <c r="C2274" s="34" t="s">
        <v>78</v>
      </c>
      <c r="D2274" s="40">
        <v>795</v>
      </c>
      <c r="E2274" s="34" t="s">
        <v>1287</v>
      </c>
    </row>
    <row r="2275" spans="1:5" ht="15.75" hidden="1" thickBot="1" x14ac:dyDescent="0.3">
      <c r="A2275" s="34" t="s">
        <v>3679</v>
      </c>
      <c r="B2275" s="40">
        <v>580</v>
      </c>
      <c r="C2275" s="34" t="s">
        <v>79</v>
      </c>
      <c r="D2275" s="40">
        <v>2</v>
      </c>
      <c r="E2275" s="34" t="s">
        <v>1211</v>
      </c>
    </row>
    <row r="2276" spans="1:5" ht="15.75" hidden="1" thickBot="1" x14ac:dyDescent="0.3">
      <c r="A2276" s="34" t="s">
        <v>3679</v>
      </c>
      <c r="B2276" s="40">
        <v>580</v>
      </c>
      <c r="C2276" s="34" t="s">
        <v>79</v>
      </c>
      <c r="D2276" s="40">
        <v>1</v>
      </c>
      <c r="E2276" s="34" t="s">
        <v>1210</v>
      </c>
    </row>
    <row r="2277" spans="1:5" ht="15.75" hidden="1" thickBot="1" x14ac:dyDescent="0.3">
      <c r="A2277" s="34" t="s">
        <v>3679</v>
      </c>
      <c r="B2277" s="40">
        <v>580</v>
      </c>
      <c r="C2277" s="34" t="s">
        <v>79</v>
      </c>
      <c r="D2277" s="40">
        <v>65</v>
      </c>
      <c r="E2277" s="34" t="s">
        <v>1213</v>
      </c>
    </row>
    <row r="2278" spans="1:5" ht="15.75" hidden="1" thickBot="1" x14ac:dyDescent="0.3">
      <c r="A2278" s="34" t="s">
        <v>3679</v>
      </c>
      <c r="B2278" s="40">
        <v>580</v>
      </c>
      <c r="C2278" s="34" t="s">
        <v>79</v>
      </c>
      <c r="D2278" s="40">
        <v>225</v>
      </c>
      <c r="E2278" s="34" t="s">
        <v>1215</v>
      </c>
    </row>
    <row r="2279" spans="1:5" ht="15.75" hidden="1" thickBot="1" x14ac:dyDescent="0.3">
      <c r="A2279" s="34" t="s">
        <v>3679</v>
      </c>
      <c r="B2279" s="40">
        <v>580</v>
      </c>
      <c r="C2279" s="34" t="s">
        <v>79</v>
      </c>
      <c r="D2279" s="40">
        <v>999</v>
      </c>
      <c r="E2279" s="34" t="s">
        <v>79</v>
      </c>
    </row>
    <row r="2280" spans="1:5" ht="15.75" hidden="1" thickBot="1" x14ac:dyDescent="0.3">
      <c r="A2280" s="34" t="s">
        <v>3679</v>
      </c>
      <c r="B2280" s="40">
        <v>580</v>
      </c>
      <c r="C2280" s="34" t="s">
        <v>79</v>
      </c>
      <c r="D2280" s="40">
        <v>221</v>
      </c>
      <c r="E2280" s="34" t="s">
        <v>1214</v>
      </c>
    </row>
    <row r="2281" spans="1:5" ht="15.75" hidden="1" thickBot="1" x14ac:dyDescent="0.3">
      <c r="A2281" s="34" t="s">
        <v>3679</v>
      </c>
      <c r="B2281" s="40">
        <v>580</v>
      </c>
      <c r="C2281" s="34" t="s">
        <v>79</v>
      </c>
      <c r="D2281" s="40">
        <v>500</v>
      </c>
      <c r="E2281" s="34" t="s">
        <v>1216</v>
      </c>
    </row>
    <row r="2282" spans="1:5" ht="15.75" hidden="1" thickBot="1" x14ac:dyDescent="0.3">
      <c r="A2282" s="34" t="s">
        <v>3679</v>
      </c>
      <c r="B2282" s="40">
        <v>580</v>
      </c>
      <c r="C2282" s="34" t="s">
        <v>79</v>
      </c>
      <c r="D2282" s="40">
        <v>5</v>
      </c>
      <c r="E2282" s="34" t="s">
        <v>1212</v>
      </c>
    </row>
    <row r="2283" spans="1:5" ht="15.75" hidden="1" thickBot="1" x14ac:dyDescent="0.3">
      <c r="A2283" s="34" t="s">
        <v>3679</v>
      </c>
      <c r="B2283" s="40">
        <v>580</v>
      </c>
      <c r="C2283" s="34" t="s">
        <v>79</v>
      </c>
      <c r="D2283" s="40">
        <v>691</v>
      </c>
      <c r="E2283" s="34" t="s">
        <v>1217</v>
      </c>
    </row>
    <row r="2284" spans="1:5" ht="15.75" hidden="1" thickBot="1" x14ac:dyDescent="0.3">
      <c r="A2284" s="34" t="s">
        <v>3679</v>
      </c>
      <c r="B2284" s="40">
        <v>580</v>
      </c>
      <c r="C2284" s="34" t="s">
        <v>79</v>
      </c>
      <c r="D2284" s="40">
        <v>779</v>
      </c>
      <c r="E2284" s="34" t="s">
        <v>1219</v>
      </c>
    </row>
    <row r="2285" spans="1:5" ht="15.75" hidden="1" thickBot="1" x14ac:dyDescent="0.3">
      <c r="A2285" s="34" t="s">
        <v>3679</v>
      </c>
      <c r="B2285" s="40">
        <v>580</v>
      </c>
      <c r="C2285" s="34" t="s">
        <v>79</v>
      </c>
      <c r="D2285" s="40">
        <v>705</v>
      </c>
      <c r="E2285" s="34" t="s">
        <v>1218</v>
      </c>
    </row>
    <row r="2286" spans="1:5" ht="15.75" hidden="1" thickBot="1" x14ac:dyDescent="0.3">
      <c r="A2286" s="34" t="s">
        <v>3679</v>
      </c>
      <c r="B2286" s="40">
        <v>555</v>
      </c>
      <c r="C2286" s="34" t="s">
        <v>80</v>
      </c>
      <c r="D2286" s="40">
        <v>89</v>
      </c>
      <c r="E2286" s="34" t="s">
        <v>1195</v>
      </c>
    </row>
    <row r="2287" spans="1:5" ht="15.75" hidden="1" thickBot="1" x14ac:dyDescent="0.3">
      <c r="A2287" s="34" t="s">
        <v>3679</v>
      </c>
      <c r="B2287" s="40">
        <v>555</v>
      </c>
      <c r="C2287" s="34" t="s">
        <v>80</v>
      </c>
      <c r="D2287" s="40">
        <v>177</v>
      </c>
      <c r="E2287" s="34" t="s">
        <v>1196</v>
      </c>
    </row>
    <row r="2288" spans="1:5" ht="15.75" hidden="1" thickBot="1" x14ac:dyDescent="0.3">
      <c r="A2288" s="34" t="s">
        <v>3679</v>
      </c>
      <c r="B2288" s="40">
        <v>555</v>
      </c>
      <c r="C2288" s="34" t="s">
        <v>80</v>
      </c>
      <c r="D2288" s="40">
        <v>221</v>
      </c>
      <c r="E2288" s="34" t="s">
        <v>1197</v>
      </c>
    </row>
    <row r="2289" spans="1:5" ht="15.75" hidden="1" thickBot="1" x14ac:dyDescent="0.3">
      <c r="A2289" s="34" t="s">
        <v>3679</v>
      </c>
      <c r="B2289" s="40">
        <v>555</v>
      </c>
      <c r="C2289" s="34" t="s">
        <v>80</v>
      </c>
      <c r="D2289" s="40">
        <v>500</v>
      </c>
      <c r="E2289" s="34" t="s">
        <v>1198</v>
      </c>
    </row>
    <row r="2290" spans="1:5" ht="15.75" hidden="1" thickBot="1" x14ac:dyDescent="0.3">
      <c r="A2290" s="34" t="s">
        <v>3679</v>
      </c>
      <c r="B2290" s="40">
        <v>555</v>
      </c>
      <c r="C2290" s="34" t="s">
        <v>80</v>
      </c>
      <c r="D2290" s="40">
        <v>501</v>
      </c>
      <c r="E2290" s="34" t="s">
        <v>1199</v>
      </c>
    </row>
    <row r="2291" spans="1:5" ht="15.75" hidden="1" thickBot="1" x14ac:dyDescent="0.3">
      <c r="A2291" s="34" t="s">
        <v>3679</v>
      </c>
      <c r="B2291" s="40">
        <v>555</v>
      </c>
      <c r="C2291" s="34" t="s">
        <v>80</v>
      </c>
      <c r="D2291" s="40">
        <v>635</v>
      </c>
      <c r="E2291" s="34" t="s">
        <v>1202</v>
      </c>
    </row>
    <row r="2292" spans="1:5" ht="15.75" hidden="1" thickBot="1" x14ac:dyDescent="0.3">
      <c r="A2292" s="34" t="s">
        <v>3679</v>
      </c>
      <c r="B2292" s="40">
        <v>555</v>
      </c>
      <c r="C2292" s="34" t="s">
        <v>80</v>
      </c>
      <c r="D2292" s="40">
        <v>601</v>
      </c>
      <c r="E2292" s="34" t="s">
        <v>1200</v>
      </c>
    </row>
    <row r="2293" spans="1:5" ht="15.75" hidden="1" thickBot="1" x14ac:dyDescent="0.3">
      <c r="A2293" s="34" t="s">
        <v>3679</v>
      </c>
      <c r="B2293" s="40">
        <v>555</v>
      </c>
      <c r="C2293" s="34" t="s">
        <v>80</v>
      </c>
      <c r="D2293" s="40">
        <v>632</v>
      </c>
      <c r="E2293" s="34" t="s">
        <v>1201</v>
      </c>
    </row>
    <row r="2294" spans="1:5" ht="15.75" hidden="1" thickBot="1" x14ac:dyDescent="0.3">
      <c r="A2294" s="34" t="s">
        <v>3679</v>
      </c>
      <c r="B2294" s="40">
        <v>555</v>
      </c>
      <c r="C2294" s="34" t="s">
        <v>80</v>
      </c>
      <c r="D2294" s="40">
        <v>691</v>
      </c>
      <c r="E2294" s="34" t="s">
        <v>1203</v>
      </c>
    </row>
    <row r="2295" spans="1:5" ht="15.75" hidden="1" thickBot="1" x14ac:dyDescent="0.3">
      <c r="A2295" s="34" t="s">
        <v>3679</v>
      </c>
      <c r="B2295" s="40">
        <v>555</v>
      </c>
      <c r="C2295" s="34" t="s">
        <v>80</v>
      </c>
      <c r="D2295" s="40">
        <v>735</v>
      </c>
      <c r="E2295" s="34" t="s">
        <v>1204</v>
      </c>
    </row>
    <row r="2296" spans="1:5" ht="15.75" hidden="1" thickBot="1" x14ac:dyDescent="0.3">
      <c r="A2296" s="34" t="s">
        <v>3679</v>
      </c>
      <c r="B2296" s="40">
        <v>555</v>
      </c>
      <c r="C2296" s="34" t="s">
        <v>80</v>
      </c>
      <c r="D2296" s="40">
        <v>779</v>
      </c>
      <c r="E2296" s="34" t="s">
        <v>1205</v>
      </c>
    </row>
    <row r="2297" spans="1:5" ht="15.75" hidden="1" thickBot="1" x14ac:dyDescent="0.3">
      <c r="A2297" s="34" t="s">
        <v>3679</v>
      </c>
      <c r="B2297" s="40">
        <v>748</v>
      </c>
      <c r="C2297" s="34" t="s">
        <v>81</v>
      </c>
      <c r="D2297" s="40">
        <v>46</v>
      </c>
      <c r="E2297" s="34" t="s">
        <v>1298</v>
      </c>
    </row>
    <row r="2298" spans="1:5" ht="15.75" hidden="1" thickBot="1" x14ac:dyDescent="0.3">
      <c r="A2298" s="34" t="s">
        <v>3679</v>
      </c>
      <c r="B2298" s="40">
        <v>748</v>
      </c>
      <c r="C2298" s="34" t="s">
        <v>81</v>
      </c>
      <c r="D2298" s="40">
        <v>47</v>
      </c>
      <c r="E2298" s="34" t="s">
        <v>1299</v>
      </c>
    </row>
    <row r="2299" spans="1:5" ht="15.75" hidden="1" thickBot="1" x14ac:dyDescent="0.3">
      <c r="A2299" s="34" t="s">
        <v>3679</v>
      </c>
      <c r="B2299" s="40">
        <v>748</v>
      </c>
      <c r="C2299" s="34" t="s">
        <v>81</v>
      </c>
      <c r="D2299" s="40">
        <v>89</v>
      </c>
      <c r="E2299" s="34" t="s">
        <v>1300</v>
      </c>
    </row>
    <row r="2300" spans="1:5" ht="15.75" hidden="1" thickBot="1" x14ac:dyDescent="0.3">
      <c r="A2300" s="34" t="s">
        <v>3679</v>
      </c>
      <c r="B2300" s="40">
        <v>748</v>
      </c>
      <c r="C2300" s="34" t="s">
        <v>81</v>
      </c>
      <c r="D2300" s="40">
        <v>90</v>
      </c>
      <c r="E2300" s="34" t="s">
        <v>1301</v>
      </c>
    </row>
    <row r="2301" spans="1:5" ht="15.75" hidden="1" thickBot="1" x14ac:dyDescent="0.3">
      <c r="A2301" s="34" t="s">
        <v>3679</v>
      </c>
      <c r="B2301" s="40">
        <v>748</v>
      </c>
      <c r="C2301" s="34" t="s">
        <v>81</v>
      </c>
      <c r="D2301" s="40">
        <v>133</v>
      </c>
      <c r="E2301" s="34" t="s">
        <v>1302</v>
      </c>
    </row>
    <row r="2302" spans="1:5" ht="15.75" hidden="1" thickBot="1" x14ac:dyDescent="0.3">
      <c r="A2302" s="34" t="s">
        <v>3679</v>
      </c>
      <c r="B2302" s="40">
        <v>748</v>
      </c>
      <c r="C2302" s="34" t="s">
        <v>81</v>
      </c>
      <c r="D2302" s="40">
        <v>456</v>
      </c>
      <c r="E2302" s="34" t="s">
        <v>1303</v>
      </c>
    </row>
    <row r="2303" spans="1:5" ht="15.75" hidden="1" thickBot="1" x14ac:dyDescent="0.3">
      <c r="A2303" s="34" t="s">
        <v>3679</v>
      </c>
      <c r="B2303" s="40">
        <v>748</v>
      </c>
      <c r="C2303" s="34" t="s">
        <v>81</v>
      </c>
      <c r="D2303" s="40">
        <v>500</v>
      </c>
      <c r="E2303" s="34" t="s">
        <v>1304</v>
      </c>
    </row>
    <row r="2304" spans="1:5" ht="15.75" hidden="1" thickBot="1" x14ac:dyDescent="0.3">
      <c r="A2304" s="34" t="s">
        <v>3679</v>
      </c>
      <c r="B2304" s="40">
        <v>748</v>
      </c>
      <c r="C2304" s="34" t="s">
        <v>81</v>
      </c>
      <c r="D2304" s="40">
        <v>632</v>
      </c>
      <c r="E2304" s="34" t="s">
        <v>1305</v>
      </c>
    </row>
    <row r="2305" spans="1:5" ht="15.75" hidden="1" thickBot="1" x14ac:dyDescent="0.3">
      <c r="A2305" s="34" t="s">
        <v>3679</v>
      </c>
      <c r="B2305" s="40">
        <v>600</v>
      </c>
      <c r="C2305" s="34" t="s">
        <v>82</v>
      </c>
      <c r="D2305" s="40">
        <v>37</v>
      </c>
      <c r="E2305" s="34" t="s">
        <v>1237</v>
      </c>
    </row>
    <row r="2306" spans="1:5" ht="15.75" hidden="1" thickBot="1" x14ac:dyDescent="0.3">
      <c r="A2306" s="34" t="s">
        <v>3679</v>
      </c>
      <c r="B2306" s="40">
        <v>600</v>
      </c>
      <c r="C2306" s="34" t="s">
        <v>82</v>
      </c>
      <c r="D2306" s="40">
        <v>45</v>
      </c>
      <c r="E2306" s="34" t="s">
        <v>1238</v>
      </c>
    </row>
    <row r="2307" spans="1:5" ht="15.75" hidden="1" thickBot="1" x14ac:dyDescent="0.3">
      <c r="A2307" s="34" t="s">
        <v>3679</v>
      </c>
      <c r="B2307" s="40">
        <v>600</v>
      </c>
      <c r="C2307" s="34" t="s">
        <v>82</v>
      </c>
      <c r="D2307" s="40">
        <v>46</v>
      </c>
      <c r="E2307" s="34" t="s">
        <v>1239</v>
      </c>
    </row>
    <row r="2308" spans="1:5" ht="15.75" hidden="1" thickBot="1" x14ac:dyDescent="0.3">
      <c r="A2308" s="34" t="s">
        <v>3679</v>
      </c>
      <c r="B2308" s="40">
        <v>600</v>
      </c>
      <c r="C2308" s="34" t="s">
        <v>82</v>
      </c>
      <c r="D2308" s="40">
        <v>89</v>
      </c>
      <c r="E2308" s="34" t="s">
        <v>1240</v>
      </c>
    </row>
    <row r="2309" spans="1:5" ht="15.75" hidden="1" thickBot="1" x14ac:dyDescent="0.3">
      <c r="A2309" s="34" t="s">
        <v>3679</v>
      </c>
      <c r="B2309" s="40">
        <v>600</v>
      </c>
      <c r="C2309" s="34" t="s">
        <v>82</v>
      </c>
      <c r="D2309" s="40">
        <v>95</v>
      </c>
      <c r="E2309" s="34" t="s">
        <v>1241</v>
      </c>
    </row>
    <row r="2310" spans="1:5" ht="15.75" hidden="1" thickBot="1" x14ac:dyDescent="0.3">
      <c r="A2310" s="34" t="s">
        <v>3679</v>
      </c>
      <c r="B2310" s="40">
        <v>600</v>
      </c>
      <c r="C2310" s="34" t="s">
        <v>82</v>
      </c>
      <c r="D2310" s="40">
        <v>133</v>
      </c>
      <c r="E2310" s="34" t="s">
        <v>1242</v>
      </c>
    </row>
    <row r="2311" spans="1:5" ht="15.75" hidden="1" thickBot="1" x14ac:dyDescent="0.3">
      <c r="A2311" s="34" t="s">
        <v>3679</v>
      </c>
      <c r="B2311" s="40">
        <v>600</v>
      </c>
      <c r="C2311" s="34" t="s">
        <v>82</v>
      </c>
      <c r="D2311" s="40">
        <v>140</v>
      </c>
      <c r="E2311" s="34" t="s">
        <v>1243</v>
      </c>
    </row>
    <row r="2312" spans="1:5" ht="15.75" hidden="1" thickBot="1" x14ac:dyDescent="0.3">
      <c r="A2312" s="34" t="s">
        <v>3679</v>
      </c>
      <c r="B2312" s="40">
        <v>600</v>
      </c>
      <c r="C2312" s="34" t="s">
        <v>82</v>
      </c>
      <c r="D2312" s="40">
        <v>177</v>
      </c>
      <c r="E2312" s="34" t="s">
        <v>1244</v>
      </c>
    </row>
    <row r="2313" spans="1:5" ht="15.75" hidden="1" thickBot="1" x14ac:dyDescent="0.3">
      <c r="A2313" s="34" t="s">
        <v>3679</v>
      </c>
      <c r="B2313" s="40">
        <v>600</v>
      </c>
      <c r="C2313" s="34" t="s">
        <v>82</v>
      </c>
      <c r="D2313" s="40">
        <v>183</v>
      </c>
      <c r="E2313" s="34" t="s">
        <v>1245</v>
      </c>
    </row>
    <row r="2314" spans="1:5" ht="15.75" hidden="1" thickBot="1" x14ac:dyDescent="0.3">
      <c r="A2314" s="34" t="s">
        <v>3679</v>
      </c>
      <c r="B2314" s="40">
        <v>600</v>
      </c>
      <c r="C2314" s="34" t="s">
        <v>82</v>
      </c>
      <c r="D2314" s="40">
        <v>221</v>
      </c>
      <c r="E2314" s="34" t="s">
        <v>1246</v>
      </c>
    </row>
    <row r="2315" spans="1:5" ht="15.75" hidden="1" thickBot="1" x14ac:dyDescent="0.3">
      <c r="A2315" s="34" t="s">
        <v>3679</v>
      </c>
      <c r="B2315" s="40">
        <v>600</v>
      </c>
      <c r="C2315" s="34" t="s">
        <v>82</v>
      </c>
      <c r="D2315" s="40">
        <v>227</v>
      </c>
      <c r="E2315" s="34" t="s">
        <v>1247</v>
      </c>
    </row>
    <row r="2316" spans="1:5" ht="15.75" hidden="1" thickBot="1" x14ac:dyDescent="0.3">
      <c r="A2316" s="34" t="s">
        <v>3679</v>
      </c>
      <c r="B2316" s="40">
        <v>600</v>
      </c>
      <c r="C2316" s="34" t="s">
        <v>82</v>
      </c>
      <c r="D2316" s="40">
        <v>645</v>
      </c>
      <c r="E2316" s="34" t="s">
        <v>1252</v>
      </c>
    </row>
    <row r="2317" spans="1:5" ht="15.75" hidden="1" thickBot="1" x14ac:dyDescent="0.3">
      <c r="A2317" s="34" t="s">
        <v>3679</v>
      </c>
      <c r="B2317" s="40">
        <v>600</v>
      </c>
      <c r="C2317" s="34" t="s">
        <v>82</v>
      </c>
      <c r="D2317" s="40">
        <v>500</v>
      </c>
      <c r="E2317" s="34" t="s">
        <v>1248</v>
      </c>
    </row>
    <row r="2318" spans="1:5" ht="15.75" hidden="1" thickBot="1" x14ac:dyDescent="0.3">
      <c r="A2318" s="34" t="s">
        <v>3679</v>
      </c>
      <c r="B2318" s="40">
        <v>600</v>
      </c>
      <c r="C2318" s="34" t="s">
        <v>82</v>
      </c>
      <c r="D2318" s="40">
        <v>505</v>
      </c>
      <c r="E2318" s="34" t="s">
        <v>1249</v>
      </c>
    </row>
    <row r="2319" spans="1:5" ht="15.75" hidden="1" thickBot="1" x14ac:dyDescent="0.3">
      <c r="A2319" s="34" t="s">
        <v>3679</v>
      </c>
      <c r="B2319" s="40">
        <v>600</v>
      </c>
      <c r="C2319" s="34" t="s">
        <v>82</v>
      </c>
      <c r="D2319" s="40">
        <v>999</v>
      </c>
      <c r="E2319" s="34" t="s">
        <v>1258</v>
      </c>
    </row>
    <row r="2320" spans="1:5" ht="15.75" hidden="1" thickBot="1" x14ac:dyDescent="0.3">
      <c r="A2320" s="34" t="s">
        <v>3679</v>
      </c>
      <c r="B2320" s="40">
        <v>600</v>
      </c>
      <c r="C2320" s="34" t="s">
        <v>82</v>
      </c>
      <c r="D2320" s="40">
        <v>634</v>
      </c>
      <c r="E2320" s="34" t="s">
        <v>1251</v>
      </c>
    </row>
    <row r="2321" spans="1:5" ht="15.75" hidden="1" thickBot="1" x14ac:dyDescent="0.3">
      <c r="A2321" s="34" t="s">
        <v>3679</v>
      </c>
      <c r="B2321" s="40">
        <v>600</v>
      </c>
      <c r="C2321" s="34" t="s">
        <v>82</v>
      </c>
      <c r="D2321" s="40">
        <v>632</v>
      </c>
      <c r="E2321" s="34" t="s">
        <v>1250</v>
      </c>
    </row>
    <row r="2322" spans="1:5" ht="15.75" hidden="1" thickBot="1" x14ac:dyDescent="0.3">
      <c r="A2322" s="34" t="s">
        <v>3679</v>
      </c>
      <c r="B2322" s="40">
        <v>600</v>
      </c>
      <c r="C2322" s="34" t="s">
        <v>82</v>
      </c>
      <c r="D2322" s="40">
        <v>691</v>
      </c>
      <c r="E2322" s="34" t="s">
        <v>1253</v>
      </c>
    </row>
    <row r="2323" spans="1:5" ht="15.75" hidden="1" thickBot="1" x14ac:dyDescent="0.3">
      <c r="A2323" s="34" t="s">
        <v>3679</v>
      </c>
      <c r="B2323" s="40">
        <v>600</v>
      </c>
      <c r="C2323" s="34" t="s">
        <v>82</v>
      </c>
      <c r="D2323" s="40">
        <v>701</v>
      </c>
      <c r="E2323" s="34" t="s">
        <v>1254</v>
      </c>
    </row>
    <row r="2324" spans="1:5" ht="15.75" hidden="1" thickBot="1" x14ac:dyDescent="0.3">
      <c r="A2324" s="34" t="s">
        <v>3679</v>
      </c>
      <c r="B2324" s="40">
        <v>600</v>
      </c>
      <c r="C2324" s="34" t="s">
        <v>82</v>
      </c>
      <c r="D2324" s="40">
        <v>735</v>
      </c>
      <c r="E2324" s="34" t="s">
        <v>1255</v>
      </c>
    </row>
    <row r="2325" spans="1:5" ht="15.75" hidden="1" thickBot="1" x14ac:dyDescent="0.3">
      <c r="A2325" s="34" t="s">
        <v>3679</v>
      </c>
      <c r="B2325" s="40">
        <v>600</v>
      </c>
      <c r="C2325" s="34" t="s">
        <v>82</v>
      </c>
      <c r="D2325" s="40">
        <v>740</v>
      </c>
      <c r="E2325" s="34" t="s">
        <v>1256</v>
      </c>
    </row>
    <row r="2326" spans="1:5" ht="15.75" hidden="1" thickBot="1" x14ac:dyDescent="0.3">
      <c r="A2326" s="34" t="s">
        <v>3679</v>
      </c>
      <c r="B2326" s="40">
        <v>600</v>
      </c>
      <c r="C2326" s="34" t="s">
        <v>82</v>
      </c>
      <c r="D2326" s="40">
        <v>779</v>
      </c>
      <c r="E2326" s="34" t="s">
        <v>1257</v>
      </c>
    </row>
    <row r="2327" spans="1:5" ht="15.75" hidden="1" thickBot="1" x14ac:dyDescent="0.3">
      <c r="A2327" s="34" t="s">
        <v>3679</v>
      </c>
      <c r="B2327" s="40">
        <v>480</v>
      </c>
      <c r="C2327" s="34" t="s">
        <v>83</v>
      </c>
      <c r="D2327" s="40">
        <v>2</v>
      </c>
      <c r="E2327" s="34" t="s">
        <v>1108</v>
      </c>
    </row>
    <row r="2328" spans="1:5" ht="15.75" hidden="1" thickBot="1" x14ac:dyDescent="0.3">
      <c r="A2328" s="34" t="s">
        <v>3679</v>
      </c>
      <c r="B2328" s="40">
        <v>480</v>
      </c>
      <c r="C2328" s="34" t="s">
        <v>83</v>
      </c>
      <c r="D2328" s="40">
        <v>1</v>
      </c>
      <c r="E2328" s="34" t="s">
        <v>1107</v>
      </c>
    </row>
    <row r="2329" spans="1:5" ht="15.75" hidden="1" thickBot="1" x14ac:dyDescent="0.3">
      <c r="A2329" s="34" t="s">
        <v>3679</v>
      </c>
      <c r="B2329" s="40">
        <v>480</v>
      </c>
      <c r="C2329" s="34" t="s">
        <v>83</v>
      </c>
      <c r="D2329" s="40">
        <v>45</v>
      </c>
      <c r="E2329" s="34" t="s">
        <v>1109</v>
      </c>
    </row>
    <row r="2330" spans="1:5" ht="15.75" hidden="1" thickBot="1" x14ac:dyDescent="0.3">
      <c r="A2330" s="34" t="s">
        <v>3679</v>
      </c>
      <c r="B2330" s="40">
        <v>480</v>
      </c>
      <c r="C2330" s="34" t="s">
        <v>83</v>
      </c>
      <c r="D2330" s="40">
        <v>89</v>
      </c>
      <c r="E2330" s="34" t="s">
        <v>1110</v>
      </c>
    </row>
    <row r="2331" spans="1:5" ht="15.75" hidden="1" thickBot="1" x14ac:dyDescent="0.3">
      <c r="A2331" s="34" t="s">
        <v>3679</v>
      </c>
      <c r="B2331" s="40">
        <v>480</v>
      </c>
      <c r="C2331" s="34" t="s">
        <v>83</v>
      </c>
      <c r="D2331" s="40">
        <v>97</v>
      </c>
      <c r="E2331" s="34" t="s">
        <v>1118</v>
      </c>
    </row>
    <row r="2332" spans="1:5" ht="15.75" hidden="1" thickBot="1" x14ac:dyDescent="0.3">
      <c r="A2332" s="34" t="s">
        <v>3679</v>
      </c>
      <c r="B2332" s="40">
        <v>480</v>
      </c>
      <c r="C2332" s="34" t="s">
        <v>83</v>
      </c>
      <c r="D2332" s="40">
        <v>90</v>
      </c>
      <c r="E2332" s="34" t="s">
        <v>1111</v>
      </c>
    </row>
    <row r="2333" spans="1:5" ht="15.75" hidden="1" thickBot="1" x14ac:dyDescent="0.3">
      <c r="A2333" s="34" t="s">
        <v>3679</v>
      </c>
      <c r="B2333" s="40">
        <v>480</v>
      </c>
      <c r="C2333" s="34" t="s">
        <v>83</v>
      </c>
      <c r="D2333" s="40">
        <v>95</v>
      </c>
      <c r="E2333" s="34" t="s">
        <v>1116</v>
      </c>
    </row>
    <row r="2334" spans="1:5" ht="15.75" hidden="1" thickBot="1" x14ac:dyDescent="0.3">
      <c r="A2334" s="34" t="s">
        <v>3679</v>
      </c>
      <c r="B2334" s="40">
        <v>480</v>
      </c>
      <c r="C2334" s="34" t="s">
        <v>83</v>
      </c>
      <c r="D2334" s="40">
        <v>91</v>
      </c>
      <c r="E2334" s="34" t="s">
        <v>1112</v>
      </c>
    </row>
    <row r="2335" spans="1:5" ht="15.75" hidden="1" thickBot="1" x14ac:dyDescent="0.3">
      <c r="A2335" s="34" t="s">
        <v>3679</v>
      </c>
      <c r="B2335" s="40">
        <v>480</v>
      </c>
      <c r="C2335" s="34" t="s">
        <v>83</v>
      </c>
      <c r="D2335" s="40">
        <v>92</v>
      </c>
      <c r="E2335" s="34" t="s">
        <v>1113</v>
      </c>
    </row>
    <row r="2336" spans="1:5" ht="15.75" hidden="1" thickBot="1" x14ac:dyDescent="0.3">
      <c r="A2336" s="34" t="s">
        <v>3679</v>
      </c>
      <c r="B2336" s="40">
        <v>480</v>
      </c>
      <c r="C2336" s="34" t="s">
        <v>83</v>
      </c>
      <c r="D2336" s="40">
        <v>94</v>
      </c>
      <c r="E2336" s="34" t="s">
        <v>1115</v>
      </c>
    </row>
    <row r="2337" spans="1:5" ht="15.75" hidden="1" thickBot="1" x14ac:dyDescent="0.3">
      <c r="A2337" s="34" t="s">
        <v>3679</v>
      </c>
      <c r="B2337" s="40">
        <v>480</v>
      </c>
      <c r="C2337" s="34" t="s">
        <v>83</v>
      </c>
      <c r="D2337" s="40">
        <v>93</v>
      </c>
      <c r="E2337" s="34" t="s">
        <v>1114</v>
      </c>
    </row>
    <row r="2338" spans="1:5" ht="15.75" hidden="1" thickBot="1" x14ac:dyDescent="0.3">
      <c r="A2338" s="34" t="s">
        <v>3679</v>
      </c>
      <c r="B2338" s="40">
        <v>480</v>
      </c>
      <c r="C2338" s="34" t="s">
        <v>83</v>
      </c>
      <c r="D2338" s="40">
        <v>96</v>
      </c>
      <c r="E2338" s="34" t="s">
        <v>1117</v>
      </c>
    </row>
    <row r="2339" spans="1:5" ht="15.75" hidden="1" thickBot="1" x14ac:dyDescent="0.3">
      <c r="A2339" s="34" t="s">
        <v>3679</v>
      </c>
      <c r="B2339" s="40">
        <v>480</v>
      </c>
      <c r="C2339" s="34" t="s">
        <v>83</v>
      </c>
      <c r="D2339" s="40">
        <v>221</v>
      </c>
      <c r="E2339" s="34" t="s">
        <v>1120</v>
      </c>
    </row>
    <row r="2340" spans="1:5" ht="15.75" hidden="1" thickBot="1" x14ac:dyDescent="0.3">
      <c r="A2340" s="34" t="s">
        <v>3679</v>
      </c>
      <c r="B2340" s="40">
        <v>480</v>
      </c>
      <c r="C2340" s="34" t="s">
        <v>83</v>
      </c>
      <c r="D2340" s="40">
        <v>222</v>
      </c>
      <c r="E2340" s="34" t="s">
        <v>1121</v>
      </c>
    </row>
    <row r="2341" spans="1:5" ht="15.75" hidden="1" thickBot="1" x14ac:dyDescent="0.3">
      <c r="A2341" s="34" t="s">
        <v>3679</v>
      </c>
      <c r="B2341" s="40">
        <v>480</v>
      </c>
      <c r="C2341" s="34" t="s">
        <v>83</v>
      </c>
      <c r="D2341" s="40">
        <v>456</v>
      </c>
      <c r="E2341" s="34" t="s">
        <v>1122</v>
      </c>
    </row>
    <row r="2342" spans="1:5" ht="15.75" hidden="1" thickBot="1" x14ac:dyDescent="0.3">
      <c r="A2342" s="34" t="s">
        <v>3679</v>
      </c>
      <c r="B2342" s="40">
        <v>480</v>
      </c>
      <c r="C2342" s="34" t="s">
        <v>83</v>
      </c>
      <c r="D2342" s="40">
        <v>98</v>
      </c>
      <c r="E2342" s="34" t="s">
        <v>1119</v>
      </c>
    </row>
    <row r="2343" spans="1:5" ht="15.75" hidden="1" thickBot="1" x14ac:dyDescent="0.3">
      <c r="A2343" s="34" t="s">
        <v>3679</v>
      </c>
      <c r="B2343" s="40">
        <v>480</v>
      </c>
      <c r="C2343" s="34" t="s">
        <v>83</v>
      </c>
      <c r="D2343" s="40">
        <v>632</v>
      </c>
      <c r="E2343" s="34" t="s">
        <v>1123</v>
      </c>
    </row>
    <row r="2344" spans="1:5" ht="15.75" hidden="1" thickBot="1" x14ac:dyDescent="0.3">
      <c r="A2344" s="34" t="s">
        <v>3679</v>
      </c>
      <c r="B2344" s="40">
        <v>480</v>
      </c>
      <c r="C2344" s="34" t="s">
        <v>83</v>
      </c>
      <c r="D2344" s="40">
        <v>700</v>
      </c>
      <c r="E2344" s="34" t="s">
        <v>1127</v>
      </c>
    </row>
    <row r="2345" spans="1:5" ht="15.75" hidden="1" thickBot="1" x14ac:dyDescent="0.3">
      <c r="A2345" s="34" t="s">
        <v>3679</v>
      </c>
      <c r="B2345" s="40">
        <v>480</v>
      </c>
      <c r="C2345" s="34" t="s">
        <v>83</v>
      </c>
      <c r="D2345" s="40">
        <v>691</v>
      </c>
      <c r="E2345" s="34" t="s">
        <v>1124</v>
      </c>
    </row>
    <row r="2346" spans="1:5" ht="15.75" hidden="1" thickBot="1" x14ac:dyDescent="0.3">
      <c r="A2346" s="34" t="s">
        <v>3679</v>
      </c>
      <c r="B2346" s="40">
        <v>480</v>
      </c>
      <c r="C2346" s="34" t="s">
        <v>83</v>
      </c>
      <c r="D2346" s="40">
        <v>692</v>
      </c>
      <c r="E2346" s="34" t="s">
        <v>1125</v>
      </c>
    </row>
    <row r="2347" spans="1:5" ht="15.75" hidden="1" thickBot="1" x14ac:dyDescent="0.3">
      <c r="A2347" s="34" t="s">
        <v>3679</v>
      </c>
      <c r="B2347" s="40">
        <v>480</v>
      </c>
      <c r="C2347" s="34" t="s">
        <v>83</v>
      </c>
      <c r="D2347" s="40">
        <v>784</v>
      </c>
      <c r="E2347" s="34" t="s">
        <v>1133</v>
      </c>
    </row>
    <row r="2348" spans="1:5" ht="15.75" hidden="1" thickBot="1" x14ac:dyDescent="0.3">
      <c r="A2348" s="34" t="s">
        <v>3679</v>
      </c>
      <c r="B2348" s="40">
        <v>480</v>
      </c>
      <c r="C2348" s="34" t="s">
        <v>83</v>
      </c>
      <c r="D2348" s="40">
        <v>779</v>
      </c>
      <c r="E2348" s="34" t="s">
        <v>1128</v>
      </c>
    </row>
    <row r="2349" spans="1:5" ht="15.75" hidden="1" thickBot="1" x14ac:dyDescent="0.3">
      <c r="A2349" s="34" t="s">
        <v>3679</v>
      </c>
      <c r="B2349" s="40">
        <v>480</v>
      </c>
      <c r="C2349" s="34" t="s">
        <v>83</v>
      </c>
      <c r="D2349" s="40">
        <v>695</v>
      </c>
      <c r="E2349" s="34" t="s">
        <v>1126</v>
      </c>
    </row>
    <row r="2350" spans="1:5" ht="15.75" hidden="1" thickBot="1" x14ac:dyDescent="0.3">
      <c r="A2350" s="34" t="s">
        <v>3679</v>
      </c>
      <c r="B2350" s="40">
        <v>480</v>
      </c>
      <c r="C2350" s="34" t="s">
        <v>83</v>
      </c>
      <c r="D2350" s="40">
        <v>783</v>
      </c>
      <c r="E2350" s="34" t="s">
        <v>1132</v>
      </c>
    </row>
    <row r="2351" spans="1:5" ht="15.75" hidden="1" thickBot="1" x14ac:dyDescent="0.3">
      <c r="A2351" s="34" t="s">
        <v>3679</v>
      </c>
      <c r="B2351" s="40">
        <v>480</v>
      </c>
      <c r="C2351" s="34" t="s">
        <v>83</v>
      </c>
      <c r="D2351" s="40">
        <v>782</v>
      </c>
      <c r="E2351" s="34" t="s">
        <v>1131</v>
      </c>
    </row>
    <row r="2352" spans="1:5" ht="15.75" hidden="1" thickBot="1" x14ac:dyDescent="0.3">
      <c r="A2352" s="34" t="s">
        <v>3679</v>
      </c>
      <c r="B2352" s="40">
        <v>480</v>
      </c>
      <c r="C2352" s="34" t="s">
        <v>83</v>
      </c>
      <c r="D2352" s="40">
        <v>780</v>
      </c>
      <c r="E2352" s="34" t="s">
        <v>1129</v>
      </c>
    </row>
    <row r="2353" spans="1:5" ht="15.75" hidden="1" thickBot="1" x14ac:dyDescent="0.3">
      <c r="A2353" s="34" t="s">
        <v>3679</v>
      </c>
      <c r="B2353" s="40">
        <v>480</v>
      </c>
      <c r="C2353" s="34" t="s">
        <v>83</v>
      </c>
      <c r="D2353" s="40">
        <v>781</v>
      </c>
      <c r="E2353" s="34" t="s">
        <v>1130</v>
      </c>
    </row>
    <row r="2354" spans="1:5" ht="15.75" hidden="1" thickBot="1" x14ac:dyDescent="0.3">
      <c r="A2354" s="34" t="s">
        <v>3679</v>
      </c>
      <c r="B2354" s="40">
        <v>480</v>
      </c>
      <c r="C2354" s="34" t="s">
        <v>83</v>
      </c>
      <c r="D2354" s="40">
        <v>867</v>
      </c>
      <c r="E2354" s="34" t="s">
        <v>1134</v>
      </c>
    </row>
    <row r="2355" spans="1:5" ht="15.75" hidden="1" thickBot="1" x14ac:dyDescent="0.3">
      <c r="A2355" s="34" t="s">
        <v>3679</v>
      </c>
      <c r="B2355" s="40">
        <v>440</v>
      </c>
      <c r="C2355" s="34" t="s">
        <v>84</v>
      </c>
      <c r="D2355" s="40">
        <v>1</v>
      </c>
      <c r="E2355" s="34" t="s">
        <v>947</v>
      </c>
    </row>
    <row r="2356" spans="1:5" ht="15.75" hidden="1" thickBot="1" x14ac:dyDescent="0.3">
      <c r="A2356" s="34" t="s">
        <v>3679</v>
      </c>
      <c r="B2356" s="40">
        <v>440</v>
      </c>
      <c r="C2356" s="34" t="s">
        <v>84</v>
      </c>
      <c r="D2356" s="40">
        <v>2</v>
      </c>
      <c r="E2356" s="34" t="s">
        <v>948</v>
      </c>
    </row>
    <row r="2357" spans="1:5" ht="15.75" hidden="1" thickBot="1" x14ac:dyDescent="0.3">
      <c r="A2357" s="34" t="s">
        <v>3679</v>
      </c>
      <c r="B2357" s="40">
        <v>440</v>
      </c>
      <c r="C2357" s="34" t="s">
        <v>84</v>
      </c>
      <c r="D2357" s="40">
        <v>45</v>
      </c>
      <c r="E2357" s="34" t="s">
        <v>949</v>
      </c>
    </row>
    <row r="2358" spans="1:5" ht="15.75" hidden="1" thickBot="1" x14ac:dyDescent="0.3">
      <c r="A2358" s="34" t="s">
        <v>3679</v>
      </c>
      <c r="B2358" s="40">
        <v>440</v>
      </c>
      <c r="C2358" s="34" t="s">
        <v>84</v>
      </c>
      <c r="D2358" s="40">
        <v>46</v>
      </c>
      <c r="E2358" s="34" t="s">
        <v>950</v>
      </c>
    </row>
    <row r="2359" spans="1:5" ht="15.75" hidden="1" thickBot="1" x14ac:dyDescent="0.3">
      <c r="A2359" s="34" t="s">
        <v>3679</v>
      </c>
      <c r="B2359" s="40">
        <v>440</v>
      </c>
      <c r="C2359" s="34" t="s">
        <v>84</v>
      </c>
      <c r="D2359" s="40">
        <v>92</v>
      </c>
      <c r="E2359" s="34" t="s">
        <v>954</v>
      </c>
    </row>
    <row r="2360" spans="1:5" ht="15.75" hidden="1" thickBot="1" x14ac:dyDescent="0.3">
      <c r="A2360" s="34" t="s">
        <v>3679</v>
      </c>
      <c r="B2360" s="40">
        <v>440</v>
      </c>
      <c r="C2360" s="34" t="s">
        <v>84</v>
      </c>
      <c r="D2360" s="40">
        <v>89</v>
      </c>
      <c r="E2360" s="34" t="s">
        <v>951</v>
      </c>
    </row>
    <row r="2361" spans="1:5" ht="15.75" hidden="1" thickBot="1" x14ac:dyDescent="0.3">
      <c r="A2361" s="34" t="s">
        <v>3679</v>
      </c>
      <c r="B2361" s="40">
        <v>440</v>
      </c>
      <c r="C2361" s="34" t="s">
        <v>84</v>
      </c>
      <c r="D2361" s="40">
        <v>91</v>
      </c>
      <c r="E2361" s="34" t="s">
        <v>953</v>
      </c>
    </row>
    <row r="2362" spans="1:5" ht="15.75" hidden="1" thickBot="1" x14ac:dyDescent="0.3">
      <c r="A2362" s="34" t="s">
        <v>3679</v>
      </c>
      <c r="B2362" s="40">
        <v>440</v>
      </c>
      <c r="C2362" s="34" t="s">
        <v>84</v>
      </c>
      <c r="D2362" s="40">
        <v>90</v>
      </c>
      <c r="E2362" s="34" t="s">
        <v>952</v>
      </c>
    </row>
    <row r="2363" spans="1:5" ht="15.75" hidden="1" thickBot="1" x14ac:dyDescent="0.3">
      <c r="A2363" s="34" t="s">
        <v>3679</v>
      </c>
      <c r="B2363" s="40">
        <v>440</v>
      </c>
      <c r="C2363" s="34" t="s">
        <v>84</v>
      </c>
      <c r="D2363" s="40">
        <v>133</v>
      </c>
      <c r="E2363" s="34" t="s">
        <v>955</v>
      </c>
    </row>
    <row r="2364" spans="1:5" ht="15.75" hidden="1" thickBot="1" x14ac:dyDescent="0.3">
      <c r="A2364" s="34" t="s">
        <v>3679</v>
      </c>
      <c r="B2364" s="40">
        <v>440</v>
      </c>
      <c r="C2364" s="34" t="s">
        <v>84</v>
      </c>
      <c r="D2364" s="40">
        <v>177</v>
      </c>
      <c r="E2364" s="34" t="s">
        <v>956</v>
      </c>
    </row>
    <row r="2365" spans="1:5" ht="15.75" hidden="1" thickBot="1" x14ac:dyDescent="0.3">
      <c r="A2365" s="34" t="s">
        <v>3679</v>
      </c>
      <c r="B2365" s="40">
        <v>440</v>
      </c>
      <c r="C2365" s="34" t="s">
        <v>84</v>
      </c>
      <c r="D2365" s="40">
        <v>221</v>
      </c>
      <c r="E2365" s="34" t="s">
        <v>957</v>
      </c>
    </row>
    <row r="2366" spans="1:5" ht="15.75" hidden="1" thickBot="1" x14ac:dyDescent="0.3">
      <c r="A2366" s="34" t="s">
        <v>3679</v>
      </c>
      <c r="B2366" s="40">
        <v>440</v>
      </c>
      <c r="C2366" s="34" t="s">
        <v>84</v>
      </c>
      <c r="D2366" s="40">
        <v>227</v>
      </c>
      <c r="E2366" s="34" t="s">
        <v>963</v>
      </c>
    </row>
    <row r="2367" spans="1:5" ht="15.75" hidden="1" thickBot="1" x14ac:dyDescent="0.3">
      <c r="A2367" s="34" t="s">
        <v>3679</v>
      </c>
      <c r="B2367" s="40">
        <v>440</v>
      </c>
      <c r="C2367" s="34" t="s">
        <v>84</v>
      </c>
      <c r="D2367" s="40">
        <v>222</v>
      </c>
      <c r="E2367" s="34" t="s">
        <v>958</v>
      </c>
    </row>
    <row r="2368" spans="1:5" ht="15.75" hidden="1" thickBot="1" x14ac:dyDescent="0.3">
      <c r="A2368" s="34" t="s">
        <v>3679</v>
      </c>
      <c r="B2368" s="40">
        <v>440</v>
      </c>
      <c r="C2368" s="34" t="s">
        <v>84</v>
      </c>
      <c r="D2368" s="40">
        <v>223</v>
      </c>
      <c r="E2368" s="34" t="s">
        <v>959</v>
      </c>
    </row>
    <row r="2369" spans="1:5" ht="15.75" hidden="1" thickBot="1" x14ac:dyDescent="0.3">
      <c r="A2369" s="34" t="s">
        <v>3679</v>
      </c>
      <c r="B2369" s="40">
        <v>440</v>
      </c>
      <c r="C2369" s="34" t="s">
        <v>84</v>
      </c>
      <c r="D2369" s="40">
        <v>226</v>
      </c>
      <c r="E2369" s="34" t="s">
        <v>962</v>
      </c>
    </row>
    <row r="2370" spans="1:5" ht="15.75" hidden="1" thickBot="1" x14ac:dyDescent="0.3">
      <c r="A2370" s="34" t="s">
        <v>3679</v>
      </c>
      <c r="B2370" s="40">
        <v>440</v>
      </c>
      <c r="C2370" s="34" t="s">
        <v>84</v>
      </c>
      <c r="D2370" s="40">
        <v>225</v>
      </c>
      <c r="E2370" s="34" t="s">
        <v>961</v>
      </c>
    </row>
    <row r="2371" spans="1:5" ht="15.75" hidden="1" thickBot="1" x14ac:dyDescent="0.3">
      <c r="A2371" s="34" t="s">
        <v>3679</v>
      </c>
      <c r="B2371" s="40">
        <v>440</v>
      </c>
      <c r="C2371" s="34" t="s">
        <v>84</v>
      </c>
      <c r="D2371" s="40">
        <v>224</v>
      </c>
      <c r="E2371" s="34" t="s">
        <v>960</v>
      </c>
    </row>
    <row r="2372" spans="1:5" ht="15.75" hidden="1" thickBot="1" x14ac:dyDescent="0.3">
      <c r="A2372" s="34" t="s">
        <v>3679</v>
      </c>
      <c r="B2372" s="40">
        <v>440</v>
      </c>
      <c r="C2372" s="34" t="s">
        <v>84</v>
      </c>
      <c r="D2372" s="40">
        <v>265</v>
      </c>
      <c r="E2372" s="34" t="s">
        <v>964</v>
      </c>
    </row>
    <row r="2373" spans="1:5" ht="15.75" hidden="1" thickBot="1" x14ac:dyDescent="0.3">
      <c r="A2373" s="34" t="s">
        <v>3679</v>
      </c>
      <c r="B2373" s="40">
        <v>440</v>
      </c>
      <c r="C2373" s="34" t="s">
        <v>84</v>
      </c>
      <c r="D2373" s="40">
        <v>266</v>
      </c>
      <c r="E2373" s="34" t="s">
        <v>965</v>
      </c>
    </row>
    <row r="2374" spans="1:5" ht="15.75" hidden="1" thickBot="1" x14ac:dyDescent="0.3">
      <c r="A2374" s="34" t="s">
        <v>3679</v>
      </c>
      <c r="B2374" s="40">
        <v>440</v>
      </c>
      <c r="C2374" s="34" t="s">
        <v>84</v>
      </c>
      <c r="D2374" s="40">
        <v>456</v>
      </c>
      <c r="E2374" s="34" t="s">
        <v>966</v>
      </c>
    </row>
    <row r="2375" spans="1:5" ht="15.75" hidden="1" thickBot="1" x14ac:dyDescent="0.3">
      <c r="A2375" s="34" t="s">
        <v>3679</v>
      </c>
      <c r="B2375" s="40">
        <v>440</v>
      </c>
      <c r="C2375" s="34" t="s">
        <v>84</v>
      </c>
      <c r="D2375" s="40">
        <v>503</v>
      </c>
      <c r="E2375" s="34" t="s">
        <v>970</v>
      </c>
    </row>
    <row r="2376" spans="1:5" ht="15.75" hidden="1" thickBot="1" x14ac:dyDescent="0.3">
      <c r="A2376" s="34" t="s">
        <v>3679</v>
      </c>
      <c r="B2376" s="40">
        <v>440</v>
      </c>
      <c r="C2376" s="34" t="s">
        <v>84</v>
      </c>
      <c r="D2376" s="40">
        <v>502</v>
      </c>
      <c r="E2376" s="34" t="s">
        <v>969</v>
      </c>
    </row>
    <row r="2377" spans="1:5" ht="15.75" hidden="1" thickBot="1" x14ac:dyDescent="0.3">
      <c r="A2377" s="34" t="s">
        <v>3679</v>
      </c>
      <c r="B2377" s="40">
        <v>440</v>
      </c>
      <c r="C2377" s="34" t="s">
        <v>84</v>
      </c>
      <c r="D2377" s="40">
        <v>500</v>
      </c>
      <c r="E2377" s="34" t="s">
        <v>967</v>
      </c>
    </row>
    <row r="2378" spans="1:5" ht="15.75" hidden="1" thickBot="1" x14ac:dyDescent="0.3">
      <c r="A2378" s="34" t="s">
        <v>3679</v>
      </c>
      <c r="B2378" s="40">
        <v>440</v>
      </c>
      <c r="C2378" s="34" t="s">
        <v>84</v>
      </c>
      <c r="D2378" s="40">
        <v>501</v>
      </c>
      <c r="E2378" s="34" t="s">
        <v>968</v>
      </c>
    </row>
    <row r="2379" spans="1:5" ht="15.75" hidden="1" thickBot="1" x14ac:dyDescent="0.3">
      <c r="A2379" s="34" t="s">
        <v>3679</v>
      </c>
      <c r="B2379" s="40">
        <v>440</v>
      </c>
      <c r="C2379" s="34" t="s">
        <v>84</v>
      </c>
      <c r="D2379" s="40">
        <v>504</v>
      </c>
      <c r="E2379" s="34" t="s">
        <v>971</v>
      </c>
    </row>
    <row r="2380" spans="1:5" ht="15.75" hidden="1" thickBot="1" x14ac:dyDescent="0.3">
      <c r="A2380" s="34" t="s">
        <v>3679</v>
      </c>
      <c r="B2380" s="40">
        <v>440</v>
      </c>
      <c r="C2380" s="34" t="s">
        <v>84</v>
      </c>
      <c r="D2380" s="40">
        <v>632</v>
      </c>
      <c r="E2380" s="34" t="s">
        <v>972</v>
      </c>
    </row>
    <row r="2381" spans="1:5" ht="15.75" hidden="1" thickBot="1" x14ac:dyDescent="0.3">
      <c r="A2381" s="34" t="s">
        <v>3679</v>
      </c>
      <c r="B2381" s="40">
        <v>440</v>
      </c>
      <c r="C2381" s="34" t="s">
        <v>84</v>
      </c>
      <c r="D2381" s="40">
        <v>633</v>
      </c>
      <c r="E2381" s="34" t="s">
        <v>973</v>
      </c>
    </row>
    <row r="2382" spans="1:5" ht="15.75" hidden="1" thickBot="1" x14ac:dyDescent="0.3">
      <c r="A2382" s="34" t="s">
        <v>3679</v>
      </c>
      <c r="B2382" s="40">
        <v>440</v>
      </c>
      <c r="C2382" s="34" t="s">
        <v>84</v>
      </c>
      <c r="D2382" s="40">
        <v>634</v>
      </c>
      <c r="E2382" s="34" t="s">
        <v>974</v>
      </c>
    </row>
    <row r="2383" spans="1:5" ht="15.75" hidden="1" thickBot="1" x14ac:dyDescent="0.3">
      <c r="A2383" s="34" t="s">
        <v>3679</v>
      </c>
      <c r="B2383" s="40">
        <v>440</v>
      </c>
      <c r="C2383" s="34" t="s">
        <v>84</v>
      </c>
      <c r="D2383" s="40">
        <v>636</v>
      </c>
      <c r="E2383" s="34" t="s">
        <v>976</v>
      </c>
    </row>
    <row r="2384" spans="1:5" ht="15.75" hidden="1" thickBot="1" x14ac:dyDescent="0.3">
      <c r="A2384" s="34" t="s">
        <v>3679</v>
      </c>
      <c r="B2384" s="40">
        <v>440</v>
      </c>
      <c r="C2384" s="34" t="s">
        <v>84</v>
      </c>
      <c r="D2384" s="40">
        <v>637</v>
      </c>
      <c r="E2384" s="34" t="s">
        <v>977</v>
      </c>
    </row>
    <row r="2385" spans="1:5" ht="15.75" hidden="1" thickBot="1" x14ac:dyDescent="0.3">
      <c r="A2385" s="34" t="s">
        <v>3679</v>
      </c>
      <c r="B2385" s="40">
        <v>440</v>
      </c>
      <c r="C2385" s="34" t="s">
        <v>84</v>
      </c>
      <c r="D2385" s="40">
        <v>635</v>
      </c>
      <c r="E2385" s="34" t="s">
        <v>975</v>
      </c>
    </row>
    <row r="2386" spans="1:5" ht="15.75" hidden="1" thickBot="1" x14ac:dyDescent="0.3">
      <c r="A2386" s="34" t="s">
        <v>3679</v>
      </c>
      <c r="B2386" s="40">
        <v>440</v>
      </c>
      <c r="C2386" s="34" t="s">
        <v>84</v>
      </c>
      <c r="D2386" s="40">
        <v>691</v>
      </c>
      <c r="E2386" s="34" t="s">
        <v>978</v>
      </c>
    </row>
    <row r="2387" spans="1:5" ht="15.75" hidden="1" thickBot="1" x14ac:dyDescent="0.3">
      <c r="A2387" s="34" t="s">
        <v>3679</v>
      </c>
      <c r="B2387" s="40">
        <v>440</v>
      </c>
      <c r="C2387" s="34" t="s">
        <v>84</v>
      </c>
      <c r="D2387" s="40">
        <v>735</v>
      </c>
      <c r="E2387" s="34" t="s">
        <v>979</v>
      </c>
    </row>
    <row r="2388" spans="1:5" ht="15.75" hidden="1" thickBot="1" x14ac:dyDescent="0.3">
      <c r="A2388" s="34" t="s">
        <v>3679</v>
      </c>
      <c r="B2388" s="40">
        <v>440</v>
      </c>
      <c r="C2388" s="34" t="s">
        <v>84</v>
      </c>
      <c r="D2388" s="40">
        <v>736</v>
      </c>
      <c r="E2388" s="34" t="s">
        <v>980</v>
      </c>
    </row>
    <row r="2389" spans="1:5" ht="15.75" hidden="1" thickBot="1" x14ac:dyDescent="0.3">
      <c r="A2389" s="34" t="s">
        <v>3679</v>
      </c>
      <c r="B2389" s="40">
        <v>440</v>
      </c>
      <c r="C2389" s="34" t="s">
        <v>84</v>
      </c>
      <c r="D2389" s="40">
        <v>779</v>
      </c>
      <c r="E2389" s="34" t="s">
        <v>981</v>
      </c>
    </row>
    <row r="2390" spans="1:5" ht="15.75" hidden="1" thickBot="1" x14ac:dyDescent="0.3">
      <c r="A2390" s="34" t="s">
        <v>3679</v>
      </c>
      <c r="B2390" s="40">
        <v>440</v>
      </c>
      <c r="C2390" s="34" t="s">
        <v>84</v>
      </c>
      <c r="D2390" s="40">
        <v>782</v>
      </c>
      <c r="E2390" s="34" t="s">
        <v>984</v>
      </c>
    </row>
    <row r="2391" spans="1:5" ht="15.75" hidden="1" thickBot="1" x14ac:dyDescent="0.3">
      <c r="A2391" s="34" t="s">
        <v>3679</v>
      </c>
      <c r="B2391" s="40">
        <v>440</v>
      </c>
      <c r="C2391" s="34" t="s">
        <v>84</v>
      </c>
      <c r="D2391" s="40">
        <v>780</v>
      </c>
      <c r="E2391" s="34" t="s">
        <v>982</v>
      </c>
    </row>
    <row r="2392" spans="1:5" ht="15.75" hidden="1" thickBot="1" x14ac:dyDescent="0.3">
      <c r="A2392" s="34" t="s">
        <v>3679</v>
      </c>
      <c r="B2392" s="40">
        <v>440</v>
      </c>
      <c r="C2392" s="34" t="s">
        <v>84</v>
      </c>
      <c r="D2392" s="40">
        <v>781</v>
      </c>
      <c r="E2392" s="34" t="s">
        <v>983</v>
      </c>
    </row>
    <row r="2393" spans="1:5" ht="15.75" hidden="1" thickBot="1" x14ac:dyDescent="0.3">
      <c r="A2393" s="34" t="s">
        <v>3679</v>
      </c>
      <c r="B2393" s="40">
        <v>450</v>
      </c>
      <c r="C2393" s="34" t="s">
        <v>85</v>
      </c>
      <c r="D2393" s="40">
        <v>1</v>
      </c>
      <c r="E2393" s="34" t="s">
        <v>1006</v>
      </c>
    </row>
    <row r="2394" spans="1:5" ht="15.75" hidden="1" thickBot="1" x14ac:dyDescent="0.3">
      <c r="A2394" s="34" t="s">
        <v>3679</v>
      </c>
      <c r="B2394" s="40">
        <v>450</v>
      </c>
      <c r="C2394" s="34" t="s">
        <v>85</v>
      </c>
      <c r="D2394" s="40">
        <v>2</v>
      </c>
      <c r="E2394" s="34" t="s">
        <v>1007</v>
      </c>
    </row>
    <row r="2395" spans="1:5" ht="15.75" hidden="1" thickBot="1" x14ac:dyDescent="0.3">
      <c r="A2395" s="34" t="s">
        <v>3679</v>
      </c>
      <c r="B2395" s="40">
        <v>450</v>
      </c>
      <c r="C2395" s="34" t="s">
        <v>85</v>
      </c>
      <c r="D2395" s="40">
        <v>49</v>
      </c>
      <c r="E2395" s="34" t="s">
        <v>1010</v>
      </c>
    </row>
    <row r="2396" spans="1:5" ht="15.75" hidden="1" thickBot="1" x14ac:dyDescent="0.3">
      <c r="A2396" s="34" t="s">
        <v>3679</v>
      </c>
      <c r="B2396" s="40">
        <v>450</v>
      </c>
      <c r="C2396" s="34" t="s">
        <v>85</v>
      </c>
      <c r="D2396" s="40">
        <v>50</v>
      </c>
      <c r="E2396" s="34" t="s">
        <v>1011</v>
      </c>
    </row>
    <row r="2397" spans="1:5" ht="15.75" hidden="1" thickBot="1" x14ac:dyDescent="0.3">
      <c r="A2397" s="34" t="s">
        <v>3679</v>
      </c>
      <c r="B2397" s="40">
        <v>450</v>
      </c>
      <c r="C2397" s="34" t="s">
        <v>85</v>
      </c>
      <c r="D2397" s="40">
        <v>51</v>
      </c>
      <c r="E2397" s="34" t="s">
        <v>1012</v>
      </c>
    </row>
    <row r="2398" spans="1:5" ht="15.75" hidden="1" thickBot="1" x14ac:dyDescent="0.3">
      <c r="A2398" s="34" t="s">
        <v>3679</v>
      </c>
      <c r="B2398" s="40">
        <v>450</v>
      </c>
      <c r="C2398" s="34" t="s">
        <v>85</v>
      </c>
      <c r="D2398" s="40">
        <v>47</v>
      </c>
      <c r="E2398" s="34" t="s">
        <v>1008</v>
      </c>
    </row>
    <row r="2399" spans="1:5" ht="15.75" hidden="1" thickBot="1" x14ac:dyDescent="0.3">
      <c r="A2399" s="34" t="s">
        <v>3679</v>
      </c>
      <c r="B2399" s="40">
        <v>450</v>
      </c>
      <c r="C2399" s="34" t="s">
        <v>85</v>
      </c>
      <c r="D2399" s="40">
        <v>48</v>
      </c>
      <c r="E2399" s="34" t="s">
        <v>1009</v>
      </c>
    </row>
    <row r="2400" spans="1:5" ht="15.75" hidden="1" thickBot="1" x14ac:dyDescent="0.3">
      <c r="A2400" s="34" t="s">
        <v>3679</v>
      </c>
      <c r="B2400" s="40">
        <v>450</v>
      </c>
      <c r="C2400" s="34" t="s">
        <v>85</v>
      </c>
      <c r="D2400" s="40">
        <v>55</v>
      </c>
      <c r="E2400" s="34" t="s">
        <v>1013</v>
      </c>
    </row>
    <row r="2401" spans="1:5" ht="15.75" hidden="1" thickBot="1" x14ac:dyDescent="0.3">
      <c r="A2401" s="34" t="s">
        <v>3679</v>
      </c>
      <c r="B2401" s="40">
        <v>450</v>
      </c>
      <c r="C2401" s="34" t="s">
        <v>85</v>
      </c>
      <c r="D2401" s="40">
        <v>90</v>
      </c>
      <c r="E2401" s="34" t="s">
        <v>1014</v>
      </c>
    </row>
    <row r="2402" spans="1:5" ht="15.75" hidden="1" thickBot="1" x14ac:dyDescent="0.3">
      <c r="A2402" s="34" t="s">
        <v>3679</v>
      </c>
      <c r="B2402" s="40">
        <v>450</v>
      </c>
      <c r="C2402" s="34" t="s">
        <v>85</v>
      </c>
      <c r="D2402" s="40">
        <v>133</v>
      </c>
      <c r="E2402" s="34" t="s">
        <v>1015</v>
      </c>
    </row>
    <row r="2403" spans="1:5" ht="15.75" hidden="1" thickBot="1" x14ac:dyDescent="0.3">
      <c r="A2403" s="34" t="s">
        <v>3679</v>
      </c>
      <c r="B2403" s="40">
        <v>450</v>
      </c>
      <c r="C2403" s="34" t="s">
        <v>85</v>
      </c>
      <c r="D2403" s="40">
        <v>221</v>
      </c>
      <c r="E2403" s="34" t="s">
        <v>1016</v>
      </c>
    </row>
    <row r="2404" spans="1:5" ht="15.75" hidden="1" thickBot="1" x14ac:dyDescent="0.3">
      <c r="A2404" s="34" t="s">
        <v>3679</v>
      </c>
      <c r="B2404" s="40">
        <v>450</v>
      </c>
      <c r="C2404" s="34" t="s">
        <v>85</v>
      </c>
      <c r="D2404" s="40">
        <v>222</v>
      </c>
      <c r="E2404" s="34" t="s">
        <v>1017</v>
      </c>
    </row>
    <row r="2405" spans="1:5" ht="15.75" hidden="1" thickBot="1" x14ac:dyDescent="0.3">
      <c r="A2405" s="34" t="s">
        <v>3679</v>
      </c>
      <c r="B2405" s="40">
        <v>450</v>
      </c>
      <c r="C2405" s="34" t="s">
        <v>85</v>
      </c>
      <c r="D2405" s="40">
        <v>266</v>
      </c>
      <c r="E2405" s="34" t="s">
        <v>1018</v>
      </c>
    </row>
    <row r="2406" spans="1:5" ht="15.75" hidden="1" thickBot="1" x14ac:dyDescent="0.3">
      <c r="A2406" s="34" t="s">
        <v>3679</v>
      </c>
      <c r="B2406" s="40">
        <v>450</v>
      </c>
      <c r="C2406" s="34" t="s">
        <v>85</v>
      </c>
      <c r="D2406" s="40">
        <v>458</v>
      </c>
      <c r="E2406" s="34" t="s">
        <v>1019</v>
      </c>
    </row>
    <row r="2407" spans="1:5" ht="15.75" hidden="1" thickBot="1" x14ac:dyDescent="0.3">
      <c r="A2407" s="34" t="s">
        <v>3679</v>
      </c>
      <c r="B2407" s="40">
        <v>450</v>
      </c>
      <c r="C2407" s="34" t="s">
        <v>85</v>
      </c>
      <c r="D2407" s="40">
        <v>501</v>
      </c>
      <c r="E2407" s="34" t="s">
        <v>1020</v>
      </c>
    </row>
    <row r="2408" spans="1:5" ht="15.75" hidden="1" thickBot="1" x14ac:dyDescent="0.3">
      <c r="A2408" s="34" t="s">
        <v>3679</v>
      </c>
      <c r="B2408" s="40">
        <v>450</v>
      </c>
      <c r="C2408" s="34" t="s">
        <v>85</v>
      </c>
      <c r="D2408" s="40">
        <v>505</v>
      </c>
      <c r="E2408" s="34" t="s">
        <v>1024</v>
      </c>
    </row>
    <row r="2409" spans="1:5" ht="15.75" hidden="1" thickBot="1" x14ac:dyDescent="0.3">
      <c r="A2409" s="34" t="s">
        <v>3679</v>
      </c>
      <c r="B2409" s="40">
        <v>450</v>
      </c>
      <c r="C2409" s="34" t="s">
        <v>85</v>
      </c>
      <c r="D2409" s="40">
        <v>503</v>
      </c>
      <c r="E2409" s="34" t="s">
        <v>1022</v>
      </c>
    </row>
    <row r="2410" spans="1:5" ht="15.75" hidden="1" thickBot="1" x14ac:dyDescent="0.3">
      <c r="A2410" s="34" t="s">
        <v>3679</v>
      </c>
      <c r="B2410" s="40">
        <v>450</v>
      </c>
      <c r="C2410" s="34" t="s">
        <v>85</v>
      </c>
      <c r="D2410" s="40">
        <v>504</v>
      </c>
      <c r="E2410" s="34" t="s">
        <v>1023</v>
      </c>
    </row>
    <row r="2411" spans="1:5" ht="15.75" hidden="1" thickBot="1" x14ac:dyDescent="0.3">
      <c r="A2411" s="34" t="s">
        <v>3679</v>
      </c>
      <c r="B2411" s="40">
        <v>450</v>
      </c>
      <c r="C2411" s="34" t="s">
        <v>85</v>
      </c>
      <c r="D2411" s="40">
        <v>502</v>
      </c>
      <c r="E2411" s="34" t="s">
        <v>1021</v>
      </c>
    </row>
    <row r="2412" spans="1:5" ht="15.75" hidden="1" thickBot="1" x14ac:dyDescent="0.3">
      <c r="A2412" s="34" t="s">
        <v>3679</v>
      </c>
      <c r="B2412" s="40">
        <v>450</v>
      </c>
      <c r="C2412" s="34" t="s">
        <v>85</v>
      </c>
      <c r="D2412" s="40">
        <v>632</v>
      </c>
      <c r="E2412" s="34" t="s">
        <v>1025</v>
      </c>
    </row>
    <row r="2413" spans="1:5" ht="15.75" hidden="1" thickBot="1" x14ac:dyDescent="0.3">
      <c r="A2413" s="34" t="s">
        <v>3679</v>
      </c>
      <c r="B2413" s="40">
        <v>450</v>
      </c>
      <c r="C2413" s="34" t="s">
        <v>85</v>
      </c>
      <c r="D2413" s="40">
        <v>634</v>
      </c>
      <c r="E2413" s="34" t="s">
        <v>1027</v>
      </c>
    </row>
    <row r="2414" spans="1:5" ht="15.75" hidden="1" thickBot="1" x14ac:dyDescent="0.3">
      <c r="A2414" s="34" t="s">
        <v>3679</v>
      </c>
      <c r="B2414" s="40">
        <v>450</v>
      </c>
      <c r="C2414" s="34" t="s">
        <v>85</v>
      </c>
      <c r="D2414" s="40">
        <v>633</v>
      </c>
      <c r="E2414" s="34" t="s">
        <v>1026</v>
      </c>
    </row>
    <row r="2415" spans="1:5" ht="15.75" hidden="1" thickBot="1" x14ac:dyDescent="0.3">
      <c r="A2415" s="34" t="s">
        <v>3679</v>
      </c>
      <c r="B2415" s="40">
        <v>450</v>
      </c>
      <c r="C2415" s="34" t="s">
        <v>85</v>
      </c>
      <c r="D2415" s="40">
        <v>635</v>
      </c>
      <c r="E2415" s="34" t="s">
        <v>1028</v>
      </c>
    </row>
    <row r="2416" spans="1:5" ht="15.75" hidden="1" thickBot="1" x14ac:dyDescent="0.3">
      <c r="A2416" s="34" t="s">
        <v>3679</v>
      </c>
      <c r="B2416" s="40">
        <v>450</v>
      </c>
      <c r="C2416" s="34" t="s">
        <v>85</v>
      </c>
      <c r="D2416" s="40">
        <v>691</v>
      </c>
      <c r="E2416" s="34" t="s">
        <v>1029</v>
      </c>
    </row>
    <row r="2417" spans="1:5" ht="15.75" hidden="1" thickBot="1" x14ac:dyDescent="0.3">
      <c r="A2417" s="34" t="s">
        <v>3679</v>
      </c>
      <c r="B2417" s="40">
        <v>450</v>
      </c>
      <c r="C2417" s="34" t="s">
        <v>85</v>
      </c>
      <c r="D2417" s="40">
        <v>735</v>
      </c>
      <c r="E2417" s="34" t="s">
        <v>1030</v>
      </c>
    </row>
    <row r="2418" spans="1:5" ht="15.75" hidden="1" thickBot="1" x14ac:dyDescent="0.3">
      <c r="A2418" s="34" t="s">
        <v>3679</v>
      </c>
      <c r="B2418" s="40">
        <v>450</v>
      </c>
      <c r="C2418" s="34" t="s">
        <v>85</v>
      </c>
      <c r="D2418" s="40">
        <v>779</v>
      </c>
      <c r="E2418" s="34" t="s">
        <v>1031</v>
      </c>
    </row>
    <row r="2419" spans="1:5" ht="15.75" hidden="1" thickBot="1" x14ac:dyDescent="0.3">
      <c r="A2419" s="34" t="s">
        <v>3679</v>
      </c>
      <c r="B2419" s="40">
        <v>960</v>
      </c>
      <c r="C2419" s="34" t="s">
        <v>86</v>
      </c>
      <c r="D2419" s="40">
        <v>2</v>
      </c>
      <c r="E2419" s="34" t="s">
        <v>1824</v>
      </c>
    </row>
    <row r="2420" spans="1:5" ht="15.75" hidden="1" thickBot="1" x14ac:dyDescent="0.3">
      <c r="A2420" s="34" t="s">
        <v>3679</v>
      </c>
      <c r="B2420" s="40">
        <v>960</v>
      </c>
      <c r="C2420" s="34" t="s">
        <v>86</v>
      </c>
      <c r="D2420" s="40">
        <v>1</v>
      </c>
      <c r="E2420" s="34" t="s">
        <v>1366</v>
      </c>
    </row>
    <row r="2421" spans="1:5" ht="15.75" hidden="1" thickBot="1" x14ac:dyDescent="0.3">
      <c r="A2421" s="34" t="s">
        <v>3679</v>
      </c>
      <c r="B2421" s="40">
        <v>960</v>
      </c>
      <c r="C2421" s="34" t="s">
        <v>86</v>
      </c>
      <c r="D2421" s="40">
        <v>3</v>
      </c>
      <c r="E2421" s="34" t="s">
        <v>1825</v>
      </c>
    </row>
    <row r="2422" spans="1:5" ht="15.75" hidden="1" thickBot="1" x14ac:dyDescent="0.3">
      <c r="A2422" s="34" t="s">
        <v>3679</v>
      </c>
      <c r="B2422" s="40">
        <v>960</v>
      </c>
      <c r="C2422" s="34" t="s">
        <v>86</v>
      </c>
      <c r="D2422" s="40">
        <v>89</v>
      </c>
      <c r="E2422" s="34" t="s">
        <v>1826</v>
      </c>
    </row>
    <row r="2423" spans="1:5" ht="15.75" hidden="1" thickBot="1" x14ac:dyDescent="0.3">
      <c r="A2423" s="34" t="s">
        <v>3679</v>
      </c>
      <c r="B2423" s="40">
        <v>960</v>
      </c>
      <c r="C2423" s="34" t="s">
        <v>86</v>
      </c>
      <c r="D2423" s="40">
        <v>177</v>
      </c>
      <c r="E2423" s="34" t="s">
        <v>1827</v>
      </c>
    </row>
    <row r="2424" spans="1:5" ht="15.75" hidden="1" thickBot="1" x14ac:dyDescent="0.3">
      <c r="A2424" s="34" t="s">
        <v>3679</v>
      </c>
      <c r="B2424" s="40">
        <v>960</v>
      </c>
      <c r="C2424" s="34" t="s">
        <v>86</v>
      </c>
      <c r="D2424" s="40">
        <v>221</v>
      </c>
      <c r="E2424" s="34" t="s">
        <v>1828</v>
      </c>
    </row>
    <row r="2425" spans="1:5" ht="15.75" hidden="1" thickBot="1" x14ac:dyDescent="0.3">
      <c r="A2425" s="34" t="s">
        <v>3679</v>
      </c>
      <c r="B2425" s="40">
        <v>960</v>
      </c>
      <c r="C2425" s="34" t="s">
        <v>86</v>
      </c>
      <c r="D2425" s="40">
        <v>691</v>
      </c>
      <c r="E2425" s="34" t="s">
        <v>1829</v>
      </c>
    </row>
    <row r="2426" spans="1:5" ht="15.75" hidden="1" thickBot="1" x14ac:dyDescent="0.3">
      <c r="A2426" s="34" t="s">
        <v>3679</v>
      </c>
      <c r="B2426" s="40">
        <v>960</v>
      </c>
      <c r="C2426" s="34" t="s">
        <v>86</v>
      </c>
      <c r="D2426" s="40">
        <v>735</v>
      </c>
      <c r="E2426" s="34" t="s">
        <v>1830</v>
      </c>
    </row>
    <row r="2427" spans="1:5" ht="15.75" hidden="1" thickBot="1" x14ac:dyDescent="0.3">
      <c r="A2427" s="34" t="s">
        <v>3679</v>
      </c>
      <c r="B2427" s="40">
        <v>960</v>
      </c>
      <c r="C2427" s="34" t="s">
        <v>86</v>
      </c>
      <c r="D2427" s="40">
        <v>736</v>
      </c>
      <c r="E2427" s="34" t="s">
        <v>1831</v>
      </c>
    </row>
    <row r="2428" spans="1:5" ht="15.75" hidden="1" thickBot="1" x14ac:dyDescent="0.3">
      <c r="A2428" s="34" t="s">
        <v>3679</v>
      </c>
      <c r="B2428" s="40">
        <v>150</v>
      </c>
      <c r="C2428" s="34" t="s">
        <v>87</v>
      </c>
      <c r="D2428" s="40">
        <v>45</v>
      </c>
      <c r="E2428" s="34" t="s">
        <v>617</v>
      </c>
    </row>
    <row r="2429" spans="1:5" ht="15.75" hidden="1" thickBot="1" x14ac:dyDescent="0.3">
      <c r="A2429" s="34" t="s">
        <v>3679</v>
      </c>
      <c r="B2429" s="40">
        <v>150</v>
      </c>
      <c r="C2429" s="34" t="s">
        <v>87</v>
      </c>
      <c r="D2429" s="40">
        <v>89</v>
      </c>
      <c r="E2429" s="34" t="s">
        <v>618</v>
      </c>
    </row>
    <row r="2430" spans="1:5" ht="15.75" hidden="1" thickBot="1" x14ac:dyDescent="0.3">
      <c r="A2430" s="34" t="s">
        <v>3679</v>
      </c>
      <c r="B2430" s="40">
        <v>150</v>
      </c>
      <c r="C2430" s="34" t="s">
        <v>87</v>
      </c>
      <c r="D2430" s="40">
        <v>353</v>
      </c>
      <c r="E2430" s="34" t="s">
        <v>619</v>
      </c>
    </row>
    <row r="2431" spans="1:5" ht="15.75" hidden="1" thickBot="1" x14ac:dyDescent="0.3">
      <c r="A2431" s="34" t="s">
        <v>3679</v>
      </c>
      <c r="B2431" s="40">
        <v>150</v>
      </c>
      <c r="C2431" s="34" t="s">
        <v>87</v>
      </c>
      <c r="D2431" s="40">
        <v>354</v>
      </c>
      <c r="E2431" s="34" t="s">
        <v>620</v>
      </c>
    </row>
    <row r="2432" spans="1:5" ht="15.75" hidden="1" thickBot="1" x14ac:dyDescent="0.3">
      <c r="A2432" s="34" t="s">
        <v>3679</v>
      </c>
      <c r="B2432" s="40">
        <v>150</v>
      </c>
      <c r="C2432" s="34" t="s">
        <v>87</v>
      </c>
      <c r="D2432" s="40">
        <v>355</v>
      </c>
      <c r="E2432" s="34" t="s">
        <v>621</v>
      </c>
    </row>
    <row r="2433" spans="1:5" ht="15.75" hidden="1" thickBot="1" x14ac:dyDescent="0.3">
      <c r="A2433" s="34" t="s">
        <v>3679</v>
      </c>
      <c r="B2433" s="40">
        <v>150</v>
      </c>
      <c r="C2433" s="34" t="s">
        <v>87</v>
      </c>
      <c r="D2433" s="40">
        <v>360</v>
      </c>
      <c r="E2433" s="34" t="s">
        <v>622</v>
      </c>
    </row>
    <row r="2434" spans="1:5" ht="15.75" hidden="1" thickBot="1" x14ac:dyDescent="0.3">
      <c r="A2434" s="34" t="s">
        <v>3679</v>
      </c>
      <c r="B2434" s="40">
        <v>105</v>
      </c>
      <c r="C2434" s="34" t="s">
        <v>88</v>
      </c>
      <c r="D2434" s="40">
        <v>1</v>
      </c>
      <c r="E2434" s="34" t="s">
        <v>541</v>
      </c>
    </row>
    <row r="2435" spans="1:5" ht="15.75" hidden="1" thickBot="1" x14ac:dyDescent="0.3">
      <c r="A2435" s="34" t="s">
        <v>3679</v>
      </c>
      <c r="B2435" s="40">
        <v>105</v>
      </c>
      <c r="C2435" s="34" t="s">
        <v>88</v>
      </c>
      <c r="D2435" s="40">
        <v>89</v>
      </c>
      <c r="E2435" s="34" t="s">
        <v>542</v>
      </c>
    </row>
    <row r="2436" spans="1:5" ht="15.75" hidden="1" thickBot="1" x14ac:dyDescent="0.3">
      <c r="A2436" s="34" t="s">
        <v>3679</v>
      </c>
      <c r="B2436" s="40">
        <v>105</v>
      </c>
      <c r="C2436" s="34" t="s">
        <v>88</v>
      </c>
      <c r="D2436" s="40">
        <v>133</v>
      </c>
      <c r="E2436" s="34" t="s">
        <v>543</v>
      </c>
    </row>
    <row r="2437" spans="1:5" ht="15.75" hidden="1" thickBot="1" x14ac:dyDescent="0.3">
      <c r="A2437" s="34" t="s">
        <v>3679</v>
      </c>
      <c r="B2437" s="40">
        <v>105</v>
      </c>
      <c r="C2437" s="34" t="s">
        <v>88</v>
      </c>
      <c r="D2437" s="40">
        <v>456</v>
      </c>
      <c r="E2437" s="34" t="s">
        <v>544</v>
      </c>
    </row>
    <row r="2438" spans="1:5" ht="15.75" hidden="1" thickBot="1" x14ac:dyDescent="0.3">
      <c r="A2438" s="34" t="s">
        <v>3679</v>
      </c>
      <c r="B2438" s="40">
        <v>105</v>
      </c>
      <c r="C2438" s="34" t="s">
        <v>88</v>
      </c>
      <c r="D2438" s="40">
        <v>468</v>
      </c>
      <c r="E2438" s="34" t="s">
        <v>555</v>
      </c>
    </row>
    <row r="2439" spans="1:5" ht="15.75" hidden="1" thickBot="1" x14ac:dyDescent="0.3">
      <c r="A2439" s="34" t="s">
        <v>3679</v>
      </c>
      <c r="B2439" s="40">
        <v>105</v>
      </c>
      <c r="C2439" s="34" t="s">
        <v>88</v>
      </c>
      <c r="D2439" s="40">
        <v>466</v>
      </c>
      <c r="E2439" s="34" t="s">
        <v>553</v>
      </c>
    </row>
    <row r="2440" spans="1:5" ht="15.75" hidden="1" thickBot="1" x14ac:dyDescent="0.3">
      <c r="A2440" s="34" t="s">
        <v>3679</v>
      </c>
      <c r="B2440" s="40">
        <v>105</v>
      </c>
      <c r="C2440" s="34" t="s">
        <v>88</v>
      </c>
      <c r="D2440" s="40">
        <v>465</v>
      </c>
      <c r="E2440" s="34" t="s">
        <v>552</v>
      </c>
    </row>
    <row r="2441" spans="1:5" ht="15.75" hidden="1" thickBot="1" x14ac:dyDescent="0.3">
      <c r="A2441" s="34" t="s">
        <v>3679</v>
      </c>
      <c r="B2441" s="40">
        <v>105</v>
      </c>
      <c r="C2441" s="34" t="s">
        <v>88</v>
      </c>
      <c r="D2441" s="40">
        <v>467</v>
      </c>
      <c r="E2441" s="34" t="s">
        <v>554</v>
      </c>
    </row>
    <row r="2442" spans="1:5" ht="15.75" hidden="1" thickBot="1" x14ac:dyDescent="0.3">
      <c r="A2442" s="34" t="s">
        <v>3679</v>
      </c>
      <c r="B2442" s="40">
        <v>105</v>
      </c>
      <c r="C2442" s="34" t="s">
        <v>88</v>
      </c>
      <c r="D2442" s="40">
        <v>461</v>
      </c>
      <c r="E2442" s="34" t="s">
        <v>548</v>
      </c>
    </row>
    <row r="2443" spans="1:5" ht="15.75" hidden="1" thickBot="1" x14ac:dyDescent="0.3">
      <c r="A2443" s="34" t="s">
        <v>3679</v>
      </c>
      <c r="B2443" s="40">
        <v>105</v>
      </c>
      <c r="C2443" s="34" t="s">
        <v>88</v>
      </c>
      <c r="D2443" s="40">
        <v>462</v>
      </c>
      <c r="E2443" s="34" t="s">
        <v>549</v>
      </c>
    </row>
    <row r="2444" spans="1:5" ht="15.75" hidden="1" thickBot="1" x14ac:dyDescent="0.3">
      <c r="A2444" s="34" t="s">
        <v>3679</v>
      </c>
      <c r="B2444" s="40">
        <v>105</v>
      </c>
      <c r="C2444" s="34" t="s">
        <v>88</v>
      </c>
      <c r="D2444" s="40">
        <v>469</v>
      </c>
      <c r="E2444" s="34" t="s">
        <v>556</v>
      </c>
    </row>
    <row r="2445" spans="1:5" ht="15.75" hidden="1" thickBot="1" x14ac:dyDescent="0.3">
      <c r="A2445" s="34" t="s">
        <v>3679</v>
      </c>
      <c r="B2445" s="40">
        <v>105</v>
      </c>
      <c r="C2445" s="34" t="s">
        <v>88</v>
      </c>
      <c r="D2445" s="40">
        <v>471</v>
      </c>
      <c r="E2445" s="34" t="s">
        <v>558</v>
      </c>
    </row>
    <row r="2446" spans="1:5" ht="15.75" hidden="1" thickBot="1" x14ac:dyDescent="0.3">
      <c r="A2446" s="34" t="s">
        <v>3679</v>
      </c>
      <c r="B2446" s="40">
        <v>105</v>
      </c>
      <c r="C2446" s="34" t="s">
        <v>88</v>
      </c>
      <c r="D2446" s="40">
        <v>464</v>
      </c>
      <c r="E2446" s="34" t="s">
        <v>551</v>
      </c>
    </row>
    <row r="2447" spans="1:5" ht="15.75" hidden="1" thickBot="1" x14ac:dyDescent="0.3">
      <c r="A2447" s="34" t="s">
        <v>3679</v>
      </c>
      <c r="B2447" s="40">
        <v>105</v>
      </c>
      <c r="C2447" s="34" t="s">
        <v>88</v>
      </c>
      <c r="D2447" s="40">
        <v>463</v>
      </c>
      <c r="E2447" s="34" t="s">
        <v>550</v>
      </c>
    </row>
    <row r="2448" spans="1:5" ht="15.75" hidden="1" thickBot="1" x14ac:dyDescent="0.3">
      <c r="A2448" s="34" t="s">
        <v>3679</v>
      </c>
      <c r="B2448" s="40">
        <v>105</v>
      </c>
      <c r="C2448" s="34" t="s">
        <v>88</v>
      </c>
      <c r="D2448" s="40">
        <v>458</v>
      </c>
      <c r="E2448" s="34" t="s">
        <v>545</v>
      </c>
    </row>
    <row r="2449" spans="1:5" ht="15.75" hidden="1" thickBot="1" x14ac:dyDescent="0.3">
      <c r="A2449" s="34" t="s">
        <v>3679</v>
      </c>
      <c r="B2449" s="40">
        <v>105</v>
      </c>
      <c r="C2449" s="34" t="s">
        <v>88</v>
      </c>
      <c r="D2449" s="40">
        <v>470</v>
      </c>
      <c r="E2449" s="34" t="s">
        <v>557</v>
      </c>
    </row>
    <row r="2450" spans="1:5" ht="15.75" hidden="1" thickBot="1" x14ac:dyDescent="0.3">
      <c r="A2450" s="34" t="s">
        <v>3679</v>
      </c>
      <c r="B2450" s="40">
        <v>105</v>
      </c>
      <c r="C2450" s="34" t="s">
        <v>88</v>
      </c>
      <c r="D2450" s="40">
        <v>459</v>
      </c>
      <c r="E2450" s="34" t="s">
        <v>546</v>
      </c>
    </row>
    <row r="2451" spans="1:5" ht="15.75" hidden="1" thickBot="1" x14ac:dyDescent="0.3">
      <c r="A2451" s="34" t="s">
        <v>3679</v>
      </c>
      <c r="B2451" s="40">
        <v>105</v>
      </c>
      <c r="C2451" s="34" t="s">
        <v>88</v>
      </c>
      <c r="D2451" s="40">
        <v>460</v>
      </c>
      <c r="E2451" s="34" t="s">
        <v>547</v>
      </c>
    </row>
    <row r="2452" spans="1:5" ht="15.75" hidden="1" thickBot="1" x14ac:dyDescent="0.3">
      <c r="A2452" s="34" t="s">
        <v>3679</v>
      </c>
      <c r="B2452" s="40">
        <v>105</v>
      </c>
      <c r="C2452" s="34" t="s">
        <v>88</v>
      </c>
      <c r="D2452" s="40">
        <v>691</v>
      </c>
      <c r="E2452" s="34" t="s">
        <v>559</v>
      </c>
    </row>
    <row r="2453" spans="1:5" ht="15.75" hidden="1" thickBot="1" x14ac:dyDescent="0.3">
      <c r="A2453" s="34" t="s">
        <v>3679</v>
      </c>
      <c r="B2453" s="40">
        <v>105</v>
      </c>
      <c r="C2453" s="34" t="s">
        <v>88</v>
      </c>
      <c r="D2453" s="40">
        <v>870</v>
      </c>
      <c r="E2453" s="34" t="s">
        <v>560</v>
      </c>
    </row>
    <row r="2454" spans="1:5" ht="15.75" hidden="1" thickBot="1" x14ac:dyDescent="0.3">
      <c r="A2454" s="34" t="s">
        <v>3679</v>
      </c>
      <c r="B2454" s="40">
        <v>460</v>
      </c>
      <c r="C2454" s="34" t="s">
        <v>89</v>
      </c>
      <c r="D2454" s="40">
        <v>1</v>
      </c>
      <c r="E2454" s="34" t="s">
        <v>1039</v>
      </c>
    </row>
    <row r="2455" spans="1:5" ht="15.75" hidden="1" thickBot="1" x14ac:dyDescent="0.3">
      <c r="A2455" s="34" t="s">
        <v>3679</v>
      </c>
      <c r="B2455" s="40">
        <v>460</v>
      </c>
      <c r="C2455" s="34" t="s">
        <v>89</v>
      </c>
      <c r="D2455" s="40">
        <v>89</v>
      </c>
      <c r="E2455" s="34" t="s">
        <v>1040</v>
      </c>
    </row>
    <row r="2456" spans="1:5" ht="15.75" hidden="1" thickBot="1" x14ac:dyDescent="0.3">
      <c r="A2456" s="34" t="s">
        <v>3679</v>
      </c>
      <c r="B2456" s="40">
        <v>460</v>
      </c>
      <c r="C2456" s="34" t="s">
        <v>89</v>
      </c>
      <c r="D2456" s="40">
        <v>91</v>
      </c>
      <c r="E2456" s="34" t="s">
        <v>1042</v>
      </c>
    </row>
    <row r="2457" spans="1:5" ht="15.75" hidden="1" thickBot="1" x14ac:dyDescent="0.3">
      <c r="A2457" s="34" t="s">
        <v>3679</v>
      </c>
      <c r="B2457" s="40">
        <v>460</v>
      </c>
      <c r="C2457" s="34" t="s">
        <v>89</v>
      </c>
      <c r="D2457" s="40">
        <v>90</v>
      </c>
      <c r="E2457" s="34" t="s">
        <v>1041</v>
      </c>
    </row>
    <row r="2458" spans="1:5" ht="15.75" hidden="1" thickBot="1" x14ac:dyDescent="0.3">
      <c r="A2458" s="34" t="s">
        <v>3679</v>
      </c>
      <c r="B2458" s="40">
        <v>460</v>
      </c>
      <c r="C2458" s="34" t="s">
        <v>89</v>
      </c>
      <c r="D2458" s="40">
        <v>177</v>
      </c>
      <c r="E2458" s="34" t="s">
        <v>1043</v>
      </c>
    </row>
    <row r="2459" spans="1:5" ht="15.75" hidden="1" thickBot="1" x14ac:dyDescent="0.3">
      <c r="A2459" s="34" t="s">
        <v>3679</v>
      </c>
      <c r="B2459" s="40">
        <v>460</v>
      </c>
      <c r="C2459" s="34" t="s">
        <v>89</v>
      </c>
      <c r="D2459" s="40">
        <v>221</v>
      </c>
      <c r="E2459" s="34" t="s">
        <v>1044</v>
      </c>
    </row>
    <row r="2460" spans="1:5" ht="15.75" hidden="1" thickBot="1" x14ac:dyDescent="0.3">
      <c r="A2460" s="34" t="s">
        <v>3679</v>
      </c>
      <c r="B2460" s="40">
        <v>460</v>
      </c>
      <c r="C2460" s="34" t="s">
        <v>89</v>
      </c>
      <c r="D2460" s="40">
        <v>265</v>
      </c>
      <c r="E2460" s="34" t="s">
        <v>1045</v>
      </c>
    </row>
    <row r="2461" spans="1:5" ht="15.75" hidden="1" thickBot="1" x14ac:dyDescent="0.3">
      <c r="A2461" s="34" t="s">
        <v>3679</v>
      </c>
      <c r="B2461" s="40">
        <v>460</v>
      </c>
      <c r="C2461" s="34" t="s">
        <v>89</v>
      </c>
      <c r="D2461" s="40">
        <v>456</v>
      </c>
      <c r="E2461" s="34" t="s">
        <v>1046</v>
      </c>
    </row>
    <row r="2462" spans="1:5" ht="15.75" hidden="1" thickBot="1" x14ac:dyDescent="0.3">
      <c r="A2462" s="34" t="s">
        <v>3679</v>
      </c>
      <c r="B2462" s="40">
        <v>460</v>
      </c>
      <c r="C2462" s="34" t="s">
        <v>89</v>
      </c>
      <c r="D2462" s="40">
        <v>457</v>
      </c>
      <c r="E2462" s="34" t="s">
        <v>1047</v>
      </c>
    </row>
    <row r="2463" spans="1:5" ht="15.75" hidden="1" thickBot="1" x14ac:dyDescent="0.3">
      <c r="A2463" s="34" t="s">
        <v>3679</v>
      </c>
      <c r="B2463" s="40">
        <v>460</v>
      </c>
      <c r="C2463" s="34" t="s">
        <v>89</v>
      </c>
      <c r="D2463" s="40">
        <v>505</v>
      </c>
      <c r="E2463" s="34" t="s">
        <v>1049</v>
      </c>
    </row>
    <row r="2464" spans="1:5" ht="15.75" hidden="1" thickBot="1" x14ac:dyDescent="0.3">
      <c r="A2464" s="34" t="s">
        <v>3679</v>
      </c>
      <c r="B2464" s="40">
        <v>460</v>
      </c>
      <c r="C2464" s="34" t="s">
        <v>89</v>
      </c>
      <c r="D2464" s="40">
        <v>500</v>
      </c>
      <c r="E2464" s="34" t="s">
        <v>1048</v>
      </c>
    </row>
    <row r="2465" spans="1:5" ht="15.75" hidden="1" thickBot="1" x14ac:dyDescent="0.3">
      <c r="A2465" s="34" t="s">
        <v>3679</v>
      </c>
      <c r="B2465" s="40">
        <v>460</v>
      </c>
      <c r="C2465" s="34" t="s">
        <v>89</v>
      </c>
      <c r="D2465" s="40">
        <v>632</v>
      </c>
      <c r="E2465" s="34" t="s">
        <v>1050</v>
      </c>
    </row>
    <row r="2466" spans="1:5" ht="15.75" hidden="1" thickBot="1" x14ac:dyDescent="0.3">
      <c r="A2466" s="34" t="s">
        <v>3679</v>
      </c>
      <c r="B2466" s="40">
        <v>460</v>
      </c>
      <c r="C2466" s="34" t="s">
        <v>89</v>
      </c>
      <c r="D2466" s="40">
        <v>691</v>
      </c>
      <c r="E2466" s="34" t="s">
        <v>1051</v>
      </c>
    </row>
    <row r="2467" spans="1:5" ht="15.75" hidden="1" thickBot="1" x14ac:dyDescent="0.3">
      <c r="A2467" s="34" t="s">
        <v>3679</v>
      </c>
      <c r="B2467" s="40">
        <v>460</v>
      </c>
      <c r="C2467" s="34" t="s">
        <v>89</v>
      </c>
      <c r="D2467" s="40">
        <v>692</v>
      </c>
      <c r="E2467" s="34" t="s">
        <v>1052</v>
      </c>
    </row>
    <row r="2468" spans="1:5" ht="15.75" hidden="1" thickBot="1" x14ac:dyDescent="0.3">
      <c r="A2468" s="34" t="s">
        <v>3679</v>
      </c>
      <c r="B2468" s="40">
        <v>460</v>
      </c>
      <c r="C2468" s="34" t="s">
        <v>89</v>
      </c>
      <c r="D2468" s="40">
        <v>735</v>
      </c>
      <c r="E2468" s="34" t="s">
        <v>1053</v>
      </c>
    </row>
    <row r="2469" spans="1:5" ht="15.75" hidden="1" thickBot="1" x14ac:dyDescent="0.3">
      <c r="A2469" s="34" t="s">
        <v>3679</v>
      </c>
      <c r="B2469" s="40">
        <v>460</v>
      </c>
      <c r="C2469" s="34" t="s">
        <v>89</v>
      </c>
      <c r="D2469" s="40">
        <v>779</v>
      </c>
      <c r="E2469" s="34" t="s">
        <v>1054</v>
      </c>
    </row>
    <row r="2470" spans="1:5" ht="15.75" hidden="1" thickBot="1" x14ac:dyDescent="0.3">
      <c r="A2470" s="34" t="s">
        <v>3679</v>
      </c>
      <c r="B2470" s="40">
        <v>70</v>
      </c>
      <c r="C2470" s="34" t="s">
        <v>90</v>
      </c>
      <c r="D2470" s="40">
        <v>535</v>
      </c>
      <c r="E2470" s="34" t="s">
        <v>528</v>
      </c>
    </row>
    <row r="2471" spans="1:5" ht="15.75" hidden="1" thickBot="1" x14ac:dyDescent="0.3">
      <c r="A2471" s="34" t="s">
        <v>3679</v>
      </c>
      <c r="B2471" s="40">
        <v>70</v>
      </c>
      <c r="C2471" s="34" t="s">
        <v>90</v>
      </c>
      <c r="D2471" s="40">
        <v>1</v>
      </c>
      <c r="E2471" s="34" t="s">
        <v>521</v>
      </c>
    </row>
    <row r="2472" spans="1:5" ht="15.75" hidden="1" thickBot="1" x14ac:dyDescent="0.3">
      <c r="A2472" s="34" t="s">
        <v>3679</v>
      </c>
      <c r="B2472" s="40">
        <v>70</v>
      </c>
      <c r="C2472" s="34" t="s">
        <v>90</v>
      </c>
      <c r="D2472" s="40">
        <v>501</v>
      </c>
      <c r="E2472" s="34" t="s">
        <v>525</v>
      </c>
    </row>
    <row r="2473" spans="1:5" ht="15.75" hidden="1" thickBot="1" x14ac:dyDescent="0.3">
      <c r="A2473" s="34" t="s">
        <v>3679</v>
      </c>
      <c r="B2473" s="40">
        <v>70</v>
      </c>
      <c r="C2473" s="34" t="s">
        <v>90</v>
      </c>
      <c r="D2473" s="40">
        <v>503</v>
      </c>
      <c r="E2473" s="34" t="s">
        <v>527</v>
      </c>
    </row>
    <row r="2474" spans="1:5" ht="15.75" hidden="1" thickBot="1" x14ac:dyDescent="0.3">
      <c r="A2474" s="34" t="s">
        <v>3679</v>
      </c>
      <c r="B2474" s="40">
        <v>70</v>
      </c>
      <c r="C2474" s="34" t="s">
        <v>90</v>
      </c>
      <c r="D2474" s="40">
        <v>502</v>
      </c>
      <c r="E2474" s="34" t="s">
        <v>526</v>
      </c>
    </row>
    <row r="2475" spans="1:5" ht="15.75" hidden="1" thickBot="1" x14ac:dyDescent="0.3">
      <c r="A2475" s="34" t="s">
        <v>3679</v>
      </c>
      <c r="B2475" s="40">
        <v>70</v>
      </c>
      <c r="C2475" s="34" t="s">
        <v>90</v>
      </c>
      <c r="D2475" s="40">
        <v>353</v>
      </c>
      <c r="E2475" s="34" t="s">
        <v>523</v>
      </c>
    </row>
    <row r="2476" spans="1:5" ht="15.75" hidden="1" thickBot="1" x14ac:dyDescent="0.3">
      <c r="A2476" s="34" t="s">
        <v>3679</v>
      </c>
      <c r="B2476" s="40">
        <v>70</v>
      </c>
      <c r="C2476" s="34" t="s">
        <v>90</v>
      </c>
      <c r="D2476" s="40">
        <v>632</v>
      </c>
      <c r="E2476" s="34" t="s">
        <v>529</v>
      </c>
    </row>
    <row r="2477" spans="1:5" ht="15.75" hidden="1" thickBot="1" x14ac:dyDescent="0.3">
      <c r="A2477" s="34" t="s">
        <v>3679</v>
      </c>
      <c r="B2477" s="40">
        <v>70</v>
      </c>
      <c r="C2477" s="34" t="s">
        <v>90</v>
      </c>
      <c r="D2477" s="40">
        <v>221</v>
      </c>
      <c r="E2477" s="34" t="s">
        <v>522</v>
      </c>
    </row>
    <row r="2478" spans="1:5" ht="15.75" hidden="1" thickBot="1" x14ac:dyDescent="0.3">
      <c r="A2478" s="34" t="s">
        <v>3679</v>
      </c>
      <c r="B2478" s="40">
        <v>70</v>
      </c>
      <c r="C2478" s="34" t="s">
        <v>90</v>
      </c>
      <c r="D2478" s="40">
        <v>500</v>
      </c>
      <c r="E2478" s="34" t="s">
        <v>524</v>
      </c>
    </row>
    <row r="2479" spans="1:5" ht="15.75" hidden="1" thickBot="1" x14ac:dyDescent="0.3">
      <c r="A2479" s="34" t="s">
        <v>3679</v>
      </c>
      <c r="B2479" s="40">
        <v>70</v>
      </c>
      <c r="C2479" s="34" t="s">
        <v>90</v>
      </c>
      <c r="D2479" s="40">
        <v>779</v>
      </c>
      <c r="E2479" s="34" t="s">
        <v>531</v>
      </c>
    </row>
    <row r="2480" spans="1:5" ht="15.75" hidden="1" thickBot="1" x14ac:dyDescent="0.3">
      <c r="A2480" s="34" t="s">
        <v>3679</v>
      </c>
      <c r="B2480" s="40">
        <v>70</v>
      </c>
      <c r="C2480" s="34" t="s">
        <v>90</v>
      </c>
      <c r="D2480" s="40">
        <v>675</v>
      </c>
      <c r="E2480" s="34" t="s">
        <v>530</v>
      </c>
    </row>
    <row r="2481" spans="1:5" ht="15.75" hidden="1" thickBot="1" x14ac:dyDescent="0.3">
      <c r="A2481" s="34" t="s">
        <v>3679</v>
      </c>
      <c r="B2481" s="40">
        <v>255</v>
      </c>
      <c r="C2481" s="34" t="s">
        <v>91</v>
      </c>
      <c r="D2481" s="40">
        <v>1</v>
      </c>
      <c r="E2481" s="34" t="s">
        <v>704</v>
      </c>
    </row>
    <row r="2482" spans="1:5" ht="15.75" hidden="1" thickBot="1" x14ac:dyDescent="0.3">
      <c r="A2482" s="34" t="s">
        <v>3679</v>
      </c>
      <c r="B2482" s="40">
        <v>255</v>
      </c>
      <c r="C2482" s="34" t="s">
        <v>91</v>
      </c>
      <c r="D2482" s="40">
        <v>221</v>
      </c>
      <c r="E2482" s="34" t="s">
        <v>705</v>
      </c>
    </row>
    <row r="2483" spans="1:5" ht="15.75" hidden="1" thickBot="1" x14ac:dyDescent="0.3">
      <c r="A2483" s="34" t="s">
        <v>3679</v>
      </c>
      <c r="B2483" s="40">
        <v>255</v>
      </c>
      <c r="C2483" s="34" t="s">
        <v>91</v>
      </c>
      <c r="D2483" s="40">
        <v>456</v>
      </c>
      <c r="E2483" s="34" t="s">
        <v>706</v>
      </c>
    </row>
    <row r="2484" spans="1:5" ht="15.75" hidden="1" thickBot="1" x14ac:dyDescent="0.3">
      <c r="A2484" s="34" t="s">
        <v>3679</v>
      </c>
      <c r="B2484" s="40">
        <v>255</v>
      </c>
      <c r="C2484" s="34" t="s">
        <v>91</v>
      </c>
      <c r="D2484" s="40">
        <v>779</v>
      </c>
      <c r="E2484" s="34" t="s">
        <v>707</v>
      </c>
    </row>
    <row r="2485" spans="1:5" ht="15.75" hidden="1" thickBot="1" x14ac:dyDescent="0.3">
      <c r="A2485" s="34" t="s">
        <v>3679</v>
      </c>
      <c r="B2485" s="40">
        <v>260</v>
      </c>
      <c r="C2485" s="34" t="s">
        <v>92</v>
      </c>
      <c r="D2485" s="40">
        <v>89</v>
      </c>
      <c r="E2485" s="34" t="s">
        <v>708</v>
      </c>
    </row>
    <row r="2486" spans="1:5" ht="15.75" hidden="1" thickBot="1" x14ac:dyDescent="0.3">
      <c r="A2486" s="34" t="s">
        <v>3679</v>
      </c>
      <c r="B2486" s="40">
        <v>260</v>
      </c>
      <c r="C2486" s="34" t="s">
        <v>92</v>
      </c>
      <c r="D2486" s="40">
        <v>456</v>
      </c>
      <c r="E2486" s="34" t="s">
        <v>709</v>
      </c>
    </row>
    <row r="2487" spans="1:5" ht="15.75" hidden="1" thickBot="1" x14ac:dyDescent="0.3">
      <c r="A2487" s="34" t="s">
        <v>3679</v>
      </c>
      <c r="B2487" s="40">
        <v>260</v>
      </c>
      <c r="C2487" s="34" t="s">
        <v>92</v>
      </c>
      <c r="D2487" s="40">
        <v>457</v>
      </c>
      <c r="E2487" s="34" t="s">
        <v>710</v>
      </c>
    </row>
    <row r="2488" spans="1:5" ht="15.75" hidden="1" thickBot="1" x14ac:dyDescent="0.3">
      <c r="A2488" s="34" t="s">
        <v>3679</v>
      </c>
      <c r="B2488" s="40">
        <v>260</v>
      </c>
      <c r="C2488" s="34" t="s">
        <v>92</v>
      </c>
      <c r="D2488" s="40">
        <v>779</v>
      </c>
      <c r="E2488" s="34" t="s">
        <v>711</v>
      </c>
    </row>
    <row r="2489" spans="1:5" ht="15.75" hidden="1" thickBot="1" x14ac:dyDescent="0.3">
      <c r="A2489" s="34" t="s">
        <v>3679</v>
      </c>
      <c r="B2489" s="40">
        <v>505</v>
      </c>
      <c r="C2489" s="34" t="s">
        <v>93</v>
      </c>
      <c r="D2489" s="40">
        <v>785</v>
      </c>
      <c r="E2489" s="34" t="s">
        <v>1146</v>
      </c>
    </row>
    <row r="2490" spans="1:5" ht="15.75" hidden="1" thickBot="1" x14ac:dyDescent="0.3">
      <c r="A2490" s="34" t="s">
        <v>3679</v>
      </c>
      <c r="B2490" s="40">
        <v>505</v>
      </c>
      <c r="C2490" s="34" t="s">
        <v>93</v>
      </c>
      <c r="D2490" s="40">
        <v>89</v>
      </c>
      <c r="E2490" s="34" t="s">
        <v>1139</v>
      </c>
    </row>
    <row r="2491" spans="1:5" ht="15.75" hidden="1" thickBot="1" x14ac:dyDescent="0.3">
      <c r="A2491" s="34" t="s">
        <v>3679</v>
      </c>
      <c r="B2491" s="40">
        <v>505</v>
      </c>
      <c r="C2491" s="34" t="s">
        <v>93</v>
      </c>
      <c r="D2491" s="40">
        <v>133</v>
      </c>
      <c r="E2491" s="34" t="s">
        <v>1140</v>
      </c>
    </row>
    <row r="2492" spans="1:5" ht="15.75" hidden="1" thickBot="1" x14ac:dyDescent="0.3">
      <c r="A2492" s="34" t="s">
        <v>3679</v>
      </c>
      <c r="B2492" s="40">
        <v>505</v>
      </c>
      <c r="C2492" s="34" t="s">
        <v>93</v>
      </c>
      <c r="D2492" s="40">
        <v>265</v>
      </c>
      <c r="E2492" s="34" t="s">
        <v>1141</v>
      </c>
    </row>
    <row r="2493" spans="1:5" ht="15.75" hidden="1" thickBot="1" x14ac:dyDescent="0.3">
      <c r="A2493" s="34" t="s">
        <v>3679</v>
      </c>
      <c r="B2493" s="40">
        <v>505</v>
      </c>
      <c r="C2493" s="34" t="s">
        <v>93</v>
      </c>
      <c r="D2493" s="40">
        <v>510</v>
      </c>
      <c r="E2493" s="34" t="s">
        <v>1142</v>
      </c>
    </row>
    <row r="2494" spans="1:5" ht="15.75" hidden="1" thickBot="1" x14ac:dyDescent="0.3">
      <c r="A2494" s="34" t="s">
        <v>3679</v>
      </c>
      <c r="B2494" s="40">
        <v>505</v>
      </c>
      <c r="C2494" s="34" t="s">
        <v>93</v>
      </c>
      <c r="D2494" s="40">
        <v>570</v>
      </c>
      <c r="E2494" s="34" t="s">
        <v>1143</v>
      </c>
    </row>
    <row r="2495" spans="1:5" ht="15.75" hidden="1" thickBot="1" x14ac:dyDescent="0.3">
      <c r="A2495" s="34" t="s">
        <v>3679</v>
      </c>
      <c r="B2495" s="40">
        <v>505</v>
      </c>
      <c r="C2495" s="34" t="s">
        <v>93</v>
      </c>
      <c r="D2495" s="40">
        <v>779</v>
      </c>
      <c r="E2495" s="34" t="s">
        <v>1144</v>
      </c>
    </row>
    <row r="2496" spans="1:5" ht="15.75" hidden="1" thickBot="1" x14ac:dyDescent="0.3">
      <c r="A2496" s="34" t="s">
        <v>3679</v>
      </c>
      <c r="B2496" s="40">
        <v>505</v>
      </c>
      <c r="C2496" s="34" t="s">
        <v>93</v>
      </c>
      <c r="D2496" s="40">
        <v>781</v>
      </c>
      <c r="E2496" s="34" t="s">
        <v>1145</v>
      </c>
    </row>
    <row r="2497" spans="1:5" ht="15.75" hidden="1" thickBot="1" x14ac:dyDescent="0.3">
      <c r="A2497" s="34" t="s">
        <v>3679</v>
      </c>
      <c r="B2497" s="40">
        <v>890</v>
      </c>
      <c r="C2497" s="34" t="s">
        <v>95</v>
      </c>
      <c r="D2497" s="40">
        <v>502</v>
      </c>
      <c r="E2497" s="34" t="s">
        <v>1715</v>
      </c>
    </row>
    <row r="2498" spans="1:5" ht="15.75" hidden="1" thickBot="1" x14ac:dyDescent="0.3">
      <c r="A2498" s="34" t="s">
        <v>3679</v>
      </c>
      <c r="B2498" s="40">
        <v>890</v>
      </c>
      <c r="C2498" s="34" t="s">
        <v>95</v>
      </c>
      <c r="D2498" s="40">
        <v>505</v>
      </c>
      <c r="E2498" s="34" t="s">
        <v>1716</v>
      </c>
    </row>
    <row r="2499" spans="1:5" ht="15.75" hidden="1" thickBot="1" x14ac:dyDescent="0.3">
      <c r="A2499" s="34" t="s">
        <v>3679</v>
      </c>
      <c r="B2499" s="40">
        <v>890</v>
      </c>
      <c r="C2499" s="34" t="s">
        <v>95</v>
      </c>
      <c r="D2499" s="40">
        <v>500</v>
      </c>
      <c r="E2499" s="34" t="s">
        <v>1713</v>
      </c>
    </row>
    <row r="2500" spans="1:5" ht="15.75" hidden="1" thickBot="1" x14ac:dyDescent="0.3">
      <c r="A2500" s="34" t="s">
        <v>3679</v>
      </c>
      <c r="B2500" s="40">
        <v>890</v>
      </c>
      <c r="C2500" s="34" t="s">
        <v>95</v>
      </c>
      <c r="D2500" s="40">
        <v>501</v>
      </c>
      <c r="E2500" s="34" t="s">
        <v>1714</v>
      </c>
    </row>
    <row r="2501" spans="1:5" ht="15.75" hidden="1" thickBot="1" x14ac:dyDescent="0.3">
      <c r="A2501" s="34" t="s">
        <v>3679</v>
      </c>
      <c r="B2501" s="40">
        <v>34</v>
      </c>
      <c r="C2501" s="34" t="s">
        <v>96</v>
      </c>
      <c r="D2501" s="40">
        <v>1</v>
      </c>
      <c r="E2501" s="34" t="s">
        <v>383</v>
      </c>
    </row>
    <row r="2502" spans="1:5" ht="15.75" hidden="1" thickBot="1" x14ac:dyDescent="0.3">
      <c r="A2502" s="34" t="s">
        <v>3679</v>
      </c>
      <c r="B2502" s="40">
        <v>34</v>
      </c>
      <c r="C2502" s="34" t="s">
        <v>96</v>
      </c>
      <c r="D2502" s="40">
        <v>2</v>
      </c>
      <c r="E2502" s="34" t="s">
        <v>384</v>
      </c>
    </row>
    <row r="2503" spans="1:5" ht="15.75" hidden="1" thickBot="1" x14ac:dyDescent="0.3">
      <c r="A2503" s="34" t="s">
        <v>3679</v>
      </c>
      <c r="B2503" s="40">
        <v>34</v>
      </c>
      <c r="C2503" s="34" t="s">
        <v>96</v>
      </c>
      <c r="D2503" s="40">
        <v>89</v>
      </c>
      <c r="E2503" s="34" t="s">
        <v>385</v>
      </c>
    </row>
    <row r="2504" spans="1:5" ht="15.75" hidden="1" thickBot="1" x14ac:dyDescent="0.3">
      <c r="A2504" s="34" t="s">
        <v>3679</v>
      </c>
      <c r="B2504" s="40">
        <v>34</v>
      </c>
      <c r="C2504" s="34" t="s">
        <v>96</v>
      </c>
      <c r="D2504" s="40">
        <v>133</v>
      </c>
      <c r="E2504" s="34" t="s">
        <v>386</v>
      </c>
    </row>
    <row r="2505" spans="1:5" ht="15.75" hidden="1" thickBot="1" x14ac:dyDescent="0.3">
      <c r="A2505" s="34" t="s">
        <v>3679</v>
      </c>
      <c r="B2505" s="40">
        <v>34</v>
      </c>
      <c r="C2505" s="34" t="s">
        <v>96</v>
      </c>
      <c r="D2505" s="40">
        <v>177</v>
      </c>
      <c r="E2505" s="34" t="s">
        <v>387</v>
      </c>
    </row>
    <row r="2506" spans="1:5" ht="15.75" hidden="1" thickBot="1" x14ac:dyDescent="0.3">
      <c r="A2506" s="34" t="s">
        <v>3679</v>
      </c>
      <c r="B2506" s="40">
        <v>34</v>
      </c>
      <c r="C2506" s="34" t="s">
        <v>96</v>
      </c>
      <c r="D2506" s="40">
        <v>221</v>
      </c>
      <c r="E2506" s="34" t="s">
        <v>388</v>
      </c>
    </row>
    <row r="2507" spans="1:5" ht="15.75" hidden="1" thickBot="1" x14ac:dyDescent="0.3">
      <c r="A2507" s="34" t="s">
        <v>3679</v>
      </c>
      <c r="B2507" s="40">
        <v>34</v>
      </c>
      <c r="C2507" s="34" t="s">
        <v>96</v>
      </c>
      <c r="D2507" s="40">
        <v>779</v>
      </c>
      <c r="E2507" s="34" t="s">
        <v>389</v>
      </c>
    </row>
    <row r="2508" spans="1:5" ht="15.75" hidden="1" thickBot="1" x14ac:dyDescent="0.3">
      <c r="A2508" s="34" t="s">
        <v>3679</v>
      </c>
      <c r="B2508" s="40">
        <v>750</v>
      </c>
      <c r="C2508" s="34" t="s">
        <v>97</v>
      </c>
      <c r="D2508" s="40">
        <v>1</v>
      </c>
      <c r="E2508" s="34" t="s">
        <v>1306</v>
      </c>
    </row>
    <row r="2509" spans="1:5" ht="15.75" hidden="1" thickBot="1" x14ac:dyDescent="0.3">
      <c r="A2509" s="34" t="s">
        <v>3679</v>
      </c>
      <c r="B2509" s="40">
        <v>461</v>
      </c>
      <c r="C2509" s="34" t="s">
        <v>98</v>
      </c>
      <c r="D2509" s="40">
        <v>1</v>
      </c>
      <c r="E2509" s="34" t="s">
        <v>1055</v>
      </c>
    </row>
    <row r="2510" spans="1:5" ht="15.75" hidden="1" thickBot="1" x14ac:dyDescent="0.3">
      <c r="A2510" s="34" t="s">
        <v>3679</v>
      </c>
      <c r="B2510" s="40">
        <v>461</v>
      </c>
      <c r="C2510" s="34" t="s">
        <v>98</v>
      </c>
      <c r="D2510" s="40">
        <v>2</v>
      </c>
      <c r="E2510" s="34" t="s">
        <v>1056</v>
      </c>
    </row>
    <row r="2511" spans="1:5" ht="15.75" hidden="1" thickBot="1" x14ac:dyDescent="0.3">
      <c r="A2511" s="34" t="s">
        <v>3679</v>
      </c>
      <c r="B2511" s="40">
        <v>461</v>
      </c>
      <c r="C2511" s="34" t="s">
        <v>98</v>
      </c>
      <c r="D2511" s="40">
        <v>90</v>
      </c>
      <c r="E2511" s="34" t="s">
        <v>1058</v>
      </c>
    </row>
    <row r="2512" spans="1:5" ht="15.75" hidden="1" thickBot="1" x14ac:dyDescent="0.3">
      <c r="A2512" s="34" t="s">
        <v>3679</v>
      </c>
      <c r="B2512" s="40">
        <v>461</v>
      </c>
      <c r="C2512" s="34" t="s">
        <v>98</v>
      </c>
      <c r="D2512" s="40">
        <v>89</v>
      </c>
      <c r="E2512" s="34" t="s">
        <v>1057</v>
      </c>
    </row>
    <row r="2513" spans="1:5" ht="15.75" hidden="1" thickBot="1" x14ac:dyDescent="0.3">
      <c r="A2513" s="34" t="s">
        <v>3679</v>
      </c>
      <c r="B2513" s="40">
        <v>461</v>
      </c>
      <c r="C2513" s="34" t="s">
        <v>98</v>
      </c>
      <c r="D2513" s="40">
        <v>501</v>
      </c>
      <c r="E2513" s="34" t="s">
        <v>1059</v>
      </c>
    </row>
    <row r="2514" spans="1:5" ht="15.75" hidden="1" thickBot="1" x14ac:dyDescent="0.3">
      <c r="A2514" s="34" t="s">
        <v>3679</v>
      </c>
      <c r="B2514" s="40">
        <v>463</v>
      </c>
      <c r="C2514" s="34" t="s">
        <v>99</v>
      </c>
      <c r="D2514" s="40">
        <v>5</v>
      </c>
      <c r="E2514" s="34" t="s">
        <v>1060</v>
      </c>
    </row>
    <row r="2515" spans="1:5" ht="15.75" hidden="1" thickBot="1" x14ac:dyDescent="0.3">
      <c r="A2515" s="34" t="s">
        <v>3679</v>
      </c>
      <c r="B2515" s="40">
        <v>463</v>
      </c>
      <c r="C2515" s="34" t="s">
        <v>99</v>
      </c>
      <c r="D2515" s="40">
        <v>9</v>
      </c>
      <c r="E2515" s="34" t="s">
        <v>1061</v>
      </c>
    </row>
    <row r="2516" spans="1:5" ht="15.75" hidden="1" thickBot="1" x14ac:dyDescent="0.3">
      <c r="A2516" s="34" t="s">
        <v>3679</v>
      </c>
      <c r="B2516" s="40">
        <v>880</v>
      </c>
      <c r="C2516" s="34" t="s">
        <v>100</v>
      </c>
      <c r="D2516" s="40">
        <v>900</v>
      </c>
      <c r="E2516" s="34" t="s">
        <v>3795</v>
      </c>
    </row>
    <row r="2517" spans="1:5" ht="15.75" hidden="1" thickBot="1" x14ac:dyDescent="0.3">
      <c r="A2517" s="34" t="s">
        <v>3679</v>
      </c>
      <c r="B2517" s="40">
        <v>880</v>
      </c>
      <c r="C2517" s="34" t="s">
        <v>100</v>
      </c>
      <c r="D2517" s="40">
        <v>879</v>
      </c>
      <c r="E2517" s="34" t="s">
        <v>3789</v>
      </c>
    </row>
    <row r="2518" spans="1:5" ht="15.75" hidden="1" thickBot="1" x14ac:dyDescent="0.3">
      <c r="A2518" s="34" t="s">
        <v>3679</v>
      </c>
      <c r="B2518" s="40">
        <v>880</v>
      </c>
      <c r="C2518" s="34" t="s">
        <v>100</v>
      </c>
      <c r="D2518" s="40">
        <v>28</v>
      </c>
      <c r="E2518" s="34" t="s">
        <v>1565</v>
      </c>
    </row>
    <row r="2519" spans="1:5" ht="15.75" hidden="1" thickBot="1" x14ac:dyDescent="0.3">
      <c r="A2519" s="34" t="s">
        <v>3679</v>
      </c>
      <c r="B2519" s="40">
        <v>880</v>
      </c>
      <c r="C2519" s="34" t="s">
        <v>100</v>
      </c>
      <c r="D2519" s="40">
        <v>4</v>
      </c>
      <c r="E2519" s="34" t="s">
        <v>1541</v>
      </c>
    </row>
    <row r="2520" spans="1:5" ht="15.75" hidden="1" thickBot="1" x14ac:dyDescent="0.3">
      <c r="A2520" s="34" t="s">
        <v>3679</v>
      </c>
      <c r="B2520" s="40">
        <v>880</v>
      </c>
      <c r="C2520" s="34" t="s">
        <v>100</v>
      </c>
      <c r="D2520" s="40">
        <v>873</v>
      </c>
      <c r="E2520" s="34" t="s">
        <v>3805</v>
      </c>
    </row>
    <row r="2521" spans="1:5" ht="15.75" hidden="1" thickBot="1" x14ac:dyDescent="0.3">
      <c r="A2521" s="34" t="s">
        <v>3679</v>
      </c>
      <c r="B2521" s="40">
        <v>880</v>
      </c>
      <c r="C2521" s="34" t="s">
        <v>100</v>
      </c>
      <c r="D2521" s="40">
        <v>5</v>
      </c>
      <c r="E2521" s="34" t="s">
        <v>1542</v>
      </c>
    </row>
    <row r="2522" spans="1:5" ht="15.75" hidden="1" thickBot="1" x14ac:dyDescent="0.3">
      <c r="A2522" s="34" t="s">
        <v>3679</v>
      </c>
      <c r="B2522" s="40">
        <v>880</v>
      </c>
      <c r="C2522" s="34" t="s">
        <v>100</v>
      </c>
      <c r="D2522" s="40">
        <v>6</v>
      </c>
      <c r="E2522" s="34" t="s">
        <v>1543</v>
      </c>
    </row>
    <row r="2523" spans="1:5" ht="15.75" hidden="1" thickBot="1" x14ac:dyDescent="0.3">
      <c r="A2523" s="34" t="s">
        <v>3679</v>
      </c>
      <c r="B2523" s="40">
        <v>880</v>
      </c>
      <c r="C2523" s="34" t="s">
        <v>100</v>
      </c>
      <c r="D2523" s="40">
        <v>8</v>
      </c>
      <c r="E2523" s="34" t="s">
        <v>1545</v>
      </c>
    </row>
    <row r="2524" spans="1:5" ht="15.75" hidden="1" thickBot="1" x14ac:dyDescent="0.3">
      <c r="A2524" s="34" t="s">
        <v>3679</v>
      </c>
      <c r="B2524" s="40">
        <v>880</v>
      </c>
      <c r="C2524" s="34" t="s">
        <v>100</v>
      </c>
      <c r="D2524" s="40">
        <v>7</v>
      </c>
      <c r="E2524" s="34" t="s">
        <v>1544</v>
      </c>
    </row>
    <row r="2525" spans="1:5" ht="15.75" hidden="1" thickBot="1" x14ac:dyDescent="0.3">
      <c r="A2525" s="34" t="s">
        <v>3679</v>
      </c>
      <c r="B2525" s="40">
        <v>880</v>
      </c>
      <c r="C2525" s="34" t="s">
        <v>100</v>
      </c>
      <c r="D2525" s="40">
        <v>29</v>
      </c>
      <c r="E2525" s="34" t="s">
        <v>1566</v>
      </c>
    </row>
    <row r="2526" spans="1:5" ht="15.75" hidden="1" thickBot="1" x14ac:dyDescent="0.3">
      <c r="A2526" s="34" t="s">
        <v>3679</v>
      </c>
      <c r="B2526" s="40">
        <v>880</v>
      </c>
      <c r="C2526" s="34" t="s">
        <v>100</v>
      </c>
      <c r="D2526" s="40">
        <v>13</v>
      </c>
      <c r="E2526" s="34" t="s">
        <v>1550</v>
      </c>
    </row>
    <row r="2527" spans="1:5" ht="15.75" hidden="1" thickBot="1" x14ac:dyDescent="0.3">
      <c r="A2527" s="34" t="s">
        <v>3679</v>
      </c>
      <c r="B2527" s="40">
        <v>880</v>
      </c>
      <c r="C2527" s="34" t="s">
        <v>100</v>
      </c>
      <c r="D2527" s="40">
        <v>14</v>
      </c>
      <c r="E2527" s="34" t="s">
        <v>1551</v>
      </c>
    </row>
    <row r="2528" spans="1:5" ht="15.75" hidden="1" thickBot="1" x14ac:dyDescent="0.3">
      <c r="A2528" s="34" t="s">
        <v>3679</v>
      </c>
      <c r="B2528" s="40">
        <v>880</v>
      </c>
      <c r="C2528" s="34" t="s">
        <v>100</v>
      </c>
      <c r="D2528" s="40">
        <v>15</v>
      </c>
      <c r="E2528" s="34" t="s">
        <v>1552</v>
      </c>
    </row>
    <row r="2529" spans="1:5" ht="15.75" hidden="1" thickBot="1" x14ac:dyDescent="0.3">
      <c r="A2529" s="34" t="s">
        <v>3679</v>
      </c>
      <c r="B2529" s="40">
        <v>880</v>
      </c>
      <c r="C2529" s="34" t="s">
        <v>100</v>
      </c>
      <c r="D2529" s="40">
        <v>16</v>
      </c>
      <c r="E2529" s="34" t="s">
        <v>1553</v>
      </c>
    </row>
    <row r="2530" spans="1:5" ht="15.75" hidden="1" thickBot="1" x14ac:dyDescent="0.3">
      <c r="A2530" s="34" t="s">
        <v>3679</v>
      </c>
      <c r="B2530" s="40">
        <v>880</v>
      </c>
      <c r="C2530" s="34" t="s">
        <v>100</v>
      </c>
      <c r="D2530" s="40">
        <v>17</v>
      </c>
      <c r="E2530" s="34" t="s">
        <v>1554</v>
      </c>
    </row>
    <row r="2531" spans="1:5" ht="15.75" hidden="1" thickBot="1" x14ac:dyDescent="0.3">
      <c r="A2531" s="34" t="s">
        <v>3679</v>
      </c>
      <c r="B2531" s="40">
        <v>880</v>
      </c>
      <c r="C2531" s="34" t="s">
        <v>100</v>
      </c>
      <c r="D2531" s="40">
        <v>18</v>
      </c>
      <c r="E2531" s="34" t="s">
        <v>1555</v>
      </c>
    </row>
    <row r="2532" spans="1:5" ht="15.75" hidden="1" thickBot="1" x14ac:dyDescent="0.3">
      <c r="A2532" s="34" t="s">
        <v>3679</v>
      </c>
      <c r="B2532" s="40">
        <v>880</v>
      </c>
      <c r="C2532" s="34" t="s">
        <v>100</v>
      </c>
      <c r="D2532" s="40">
        <v>19</v>
      </c>
      <c r="E2532" s="34" t="s">
        <v>1556</v>
      </c>
    </row>
    <row r="2533" spans="1:5" ht="15.75" hidden="1" thickBot="1" x14ac:dyDescent="0.3">
      <c r="A2533" s="34" t="s">
        <v>3679</v>
      </c>
      <c r="B2533" s="40">
        <v>880</v>
      </c>
      <c r="C2533" s="34" t="s">
        <v>100</v>
      </c>
      <c r="D2533" s="40">
        <v>20</v>
      </c>
      <c r="E2533" s="34" t="s">
        <v>1557</v>
      </c>
    </row>
    <row r="2534" spans="1:5" ht="15.75" hidden="1" thickBot="1" x14ac:dyDescent="0.3">
      <c r="A2534" s="34" t="s">
        <v>3679</v>
      </c>
      <c r="B2534" s="40">
        <v>880</v>
      </c>
      <c r="C2534" s="34" t="s">
        <v>100</v>
      </c>
      <c r="D2534" s="40">
        <v>49</v>
      </c>
      <c r="E2534" s="34" t="s">
        <v>1582</v>
      </c>
    </row>
    <row r="2535" spans="1:5" ht="15.75" hidden="1" thickBot="1" x14ac:dyDescent="0.3">
      <c r="A2535" s="34" t="s">
        <v>3679</v>
      </c>
      <c r="B2535" s="40">
        <v>880</v>
      </c>
      <c r="C2535" s="34" t="s">
        <v>100</v>
      </c>
      <c r="D2535" s="40">
        <v>21</v>
      </c>
      <c r="E2535" s="34" t="s">
        <v>1558</v>
      </c>
    </row>
    <row r="2536" spans="1:5" ht="15.75" hidden="1" thickBot="1" x14ac:dyDescent="0.3">
      <c r="A2536" s="34" t="s">
        <v>3679</v>
      </c>
      <c r="B2536" s="40">
        <v>880</v>
      </c>
      <c r="C2536" s="34" t="s">
        <v>100</v>
      </c>
      <c r="D2536" s="40">
        <v>38</v>
      </c>
      <c r="E2536" s="34" t="s">
        <v>1575</v>
      </c>
    </row>
    <row r="2537" spans="1:5" ht="15.75" hidden="1" thickBot="1" x14ac:dyDescent="0.3">
      <c r="A2537" s="34" t="s">
        <v>3679</v>
      </c>
      <c r="B2537" s="40">
        <v>880</v>
      </c>
      <c r="C2537" s="34" t="s">
        <v>100</v>
      </c>
      <c r="D2537" s="40">
        <v>22</v>
      </c>
      <c r="E2537" s="34" t="s">
        <v>1559</v>
      </c>
    </row>
    <row r="2538" spans="1:5" ht="15.75" hidden="1" thickBot="1" x14ac:dyDescent="0.3">
      <c r="A2538" s="34" t="s">
        <v>3679</v>
      </c>
      <c r="B2538" s="40">
        <v>880</v>
      </c>
      <c r="C2538" s="34" t="s">
        <v>100</v>
      </c>
      <c r="D2538" s="40">
        <v>23</v>
      </c>
      <c r="E2538" s="34" t="s">
        <v>1560</v>
      </c>
    </row>
    <row r="2539" spans="1:5" ht="15.75" hidden="1" thickBot="1" x14ac:dyDescent="0.3">
      <c r="A2539" s="34" t="s">
        <v>3679</v>
      </c>
      <c r="B2539" s="40">
        <v>880</v>
      </c>
      <c r="C2539" s="34" t="s">
        <v>100</v>
      </c>
      <c r="D2539" s="40">
        <v>36</v>
      </c>
      <c r="E2539" s="34" t="s">
        <v>1573</v>
      </c>
    </row>
    <row r="2540" spans="1:5" ht="15.75" hidden="1" thickBot="1" x14ac:dyDescent="0.3">
      <c r="A2540" s="34" t="s">
        <v>3679</v>
      </c>
      <c r="B2540" s="40">
        <v>880</v>
      </c>
      <c r="C2540" s="34" t="s">
        <v>100</v>
      </c>
      <c r="D2540" s="40">
        <v>24</v>
      </c>
      <c r="E2540" s="34" t="s">
        <v>1561</v>
      </c>
    </row>
    <row r="2541" spans="1:5" ht="15.75" hidden="1" thickBot="1" x14ac:dyDescent="0.3">
      <c r="A2541" s="34" t="s">
        <v>3679</v>
      </c>
      <c r="B2541" s="40">
        <v>880</v>
      </c>
      <c r="C2541" s="34" t="s">
        <v>100</v>
      </c>
      <c r="D2541" s="40">
        <v>25</v>
      </c>
      <c r="E2541" s="34" t="s">
        <v>1562</v>
      </c>
    </row>
    <row r="2542" spans="1:5" ht="15.75" hidden="1" thickBot="1" x14ac:dyDescent="0.3">
      <c r="A2542" s="34" t="s">
        <v>3679</v>
      </c>
      <c r="B2542" s="40">
        <v>880</v>
      </c>
      <c r="C2542" s="34" t="s">
        <v>100</v>
      </c>
      <c r="D2542" s="40">
        <v>41</v>
      </c>
      <c r="E2542" s="34" t="s">
        <v>1578</v>
      </c>
    </row>
    <row r="2543" spans="1:5" ht="15.75" hidden="1" thickBot="1" x14ac:dyDescent="0.3">
      <c r="A2543" s="34" t="s">
        <v>3679</v>
      </c>
      <c r="B2543" s="40">
        <v>880</v>
      </c>
      <c r="C2543" s="34" t="s">
        <v>100</v>
      </c>
      <c r="D2543" s="40">
        <v>26</v>
      </c>
      <c r="E2543" s="34" t="s">
        <v>1563</v>
      </c>
    </row>
    <row r="2544" spans="1:5" ht="15.75" hidden="1" thickBot="1" x14ac:dyDescent="0.3">
      <c r="A2544" s="34" t="s">
        <v>3679</v>
      </c>
      <c r="B2544" s="40">
        <v>880</v>
      </c>
      <c r="C2544" s="34" t="s">
        <v>100</v>
      </c>
      <c r="D2544" s="40">
        <v>27</v>
      </c>
      <c r="E2544" s="34" t="s">
        <v>1564</v>
      </c>
    </row>
    <row r="2545" spans="1:5" ht="15.75" hidden="1" thickBot="1" x14ac:dyDescent="0.3">
      <c r="A2545" s="34" t="s">
        <v>3679</v>
      </c>
      <c r="B2545" s="40">
        <v>880</v>
      </c>
      <c r="C2545" s="34" t="s">
        <v>100</v>
      </c>
      <c r="D2545" s="40">
        <v>9</v>
      </c>
      <c r="E2545" s="34" t="s">
        <v>1546</v>
      </c>
    </row>
    <row r="2546" spans="1:5" ht="15.75" hidden="1" thickBot="1" x14ac:dyDescent="0.3">
      <c r="A2546" s="34" t="s">
        <v>3679</v>
      </c>
      <c r="B2546" s="40">
        <v>880</v>
      </c>
      <c r="C2546" s="34" t="s">
        <v>100</v>
      </c>
      <c r="D2546" s="40">
        <v>1</v>
      </c>
      <c r="E2546" s="34" t="s">
        <v>1538</v>
      </c>
    </row>
    <row r="2547" spans="1:5" ht="15.75" hidden="1" thickBot="1" x14ac:dyDescent="0.3">
      <c r="A2547" s="34" t="s">
        <v>3679</v>
      </c>
      <c r="B2547" s="40">
        <v>880</v>
      </c>
      <c r="C2547" s="34" t="s">
        <v>100</v>
      </c>
      <c r="D2547" s="40">
        <v>10</v>
      </c>
      <c r="E2547" s="34" t="s">
        <v>1547</v>
      </c>
    </row>
    <row r="2548" spans="1:5" ht="15.75" hidden="1" thickBot="1" x14ac:dyDescent="0.3">
      <c r="A2548" s="34" t="s">
        <v>3679</v>
      </c>
      <c r="B2548" s="40">
        <v>880</v>
      </c>
      <c r="C2548" s="34" t="s">
        <v>100</v>
      </c>
      <c r="D2548" s="40">
        <v>11</v>
      </c>
      <c r="E2548" s="34" t="s">
        <v>1548</v>
      </c>
    </row>
    <row r="2549" spans="1:5" ht="15.75" hidden="1" thickBot="1" x14ac:dyDescent="0.3">
      <c r="A2549" s="34" t="s">
        <v>3679</v>
      </c>
      <c r="B2549" s="40">
        <v>880</v>
      </c>
      <c r="C2549" s="34" t="s">
        <v>100</v>
      </c>
      <c r="D2549" s="40">
        <v>2</v>
      </c>
      <c r="E2549" s="34" t="s">
        <v>1539</v>
      </c>
    </row>
    <row r="2550" spans="1:5" ht="15.75" hidden="1" thickBot="1" x14ac:dyDescent="0.3">
      <c r="A2550" s="34" t="s">
        <v>3679</v>
      </c>
      <c r="B2550" s="40">
        <v>880</v>
      </c>
      <c r="C2550" s="34" t="s">
        <v>100</v>
      </c>
      <c r="D2550" s="40">
        <v>870</v>
      </c>
      <c r="E2550" s="34" t="s">
        <v>3802</v>
      </c>
    </row>
    <row r="2551" spans="1:5" ht="15.75" hidden="1" thickBot="1" x14ac:dyDescent="0.3">
      <c r="A2551" s="34" t="s">
        <v>3679</v>
      </c>
      <c r="B2551" s="40">
        <v>880</v>
      </c>
      <c r="C2551" s="34" t="s">
        <v>100</v>
      </c>
      <c r="D2551" s="40">
        <v>39</v>
      </c>
      <c r="E2551" s="34" t="s">
        <v>1576</v>
      </c>
    </row>
    <row r="2552" spans="1:5" ht="15.75" hidden="1" thickBot="1" x14ac:dyDescent="0.3">
      <c r="A2552" s="34" t="s">
        <v>3679</v>
      </c>
      <c r="B2552" s="40">
        <v>880</v>
      </c>
      <c r="C2552" s="34" t="s">
        <v>100</v>
      </c>
      <c r="D2552" s="40">
        <v>37</v>
      </c>
      <c r="E2552" s="34" t="s">
        <v>1574</v>
      </c>
    </row>
    <row r="2553" spans="1:5" ht="15.75" hidden="1" thickBot="1" x14ac:dyDescent="0.3">
      <c r="A2553" s="34" t="s">
        <v>3679</v>
      </c>
      <c r="B2553" s="40">
        <v>880</v>
      </c>
      <c r="C2553" s="34" t="s">
        <v>100</v>
      </c>
      <c r="D2553" s="40">
        <v>30</v>
      </c>
      <c r="E2553" s="34" t="s">
        <v>1567</v>
      </c>
    </row>
    <row r="2554" spans="1:5" ht="15.75" hidden="1" thickBot="1" x14ac:dyDescent="0.3">
      <c r="A2554" s="34" t="s">
        <v>3679</v>
      </c>
      <c r="B2554" s="40">
        <v>880</v>
      </c>
      <c r="C2554" s="34" t="s">
        <v>100</v>
      </c>
      <c r="D2554" s="40">
        <v>871</v>
      </c>
      <c r="E2554" s="34" t="s">
        <v>3803</v>
      </c>
    </row>
    <row r="2555" spans="1:5" ht="15.75" hidden="1" thickBot="1" x14ac:dyDescent="0.3">
      <c r="A2555" s="34" t="s">
        <v>3679</v>
      </c>
      <c r="B2555" s="40">
        <v>880</v>
      </c>
      <c r="C2555" s="34" t="s">
        <v>100</v>
      </c>
      <c r="D2555" s="40">
        <v>31</v>
      </c>
      <c r="E2555" s="34" t="s">
        <v>1568</v>
      </c>
    </row>
    <row r="2556" spans="1:5" ht="15.75" hidden="1" thickBot="1" x14ac:dyDescent="0.3">
      <c r="A2556" s="34" t="s">
        <v>3679</v>
      </c>
      <c r="B2556" s="40">
        <v>880</v>
      </c>
      <c r="C2556" s="34" t="s">
        <v>100</v>
      </c>
      <c r="D2556" s="40">
        <v>32</v>
      </c>
      <c r="E2556" s="34" t="s">
        <v>1569</v>
      </c>
    </row>
    <row r="2557" spans="1:5" ht="15.75" hidden="1" thickBot="1" x14ac:dyDescent="0.3">
      <c r="A2557" s="34" t="s">
        <v>3679</v>
      </c>
      <c r="B2557" s="40">
        <v>880</v>
      </c>
      <c r="C2557" s="34" t="s">
        <v>100</v>
      </c>
      <c r="D2557" s="40">
        <v>42</v>
      </c>
      <c r="E2557" s="34" t="s">
        <v>1579</v>
      </c>
    </row>
    <row r="2558" spans="1:5" ht="15.75" hidden="1" thickBot="1" x14ac:dyDescent="0.3">
      <c r="A2558" s="34" t="s">
        <v>3679</v>
      </c>
      <c r="B2558" s="40">
        <v>880</v>
      </c>
      <c r="C2558" s="34" t="s">
        <v>100</v>
      </c>
      <c r="D2558" s="40">
        <v>33</v>
      </c>
      <c r="E2558" s="34" t="s">
        <v>1570</v>
      </c>
    </row>
    <row r="2559" spans="1:5" ht="15.75" hidden="1" thickBot="1" x14ac:dyDescent="0.3">
      <c r="A2559" s="34" t="s">
        <v>3679</v>
      </c>
      <c r="B2559" s="40">
        <v>880</v>
      </c>
      <c r="C2559" s="34" t="s">
        <v>100</v>
      </c>
      <c r="D2559" s="40">
        <v>3</v>
      </c>
      <c r="E2559" s="34" t="s">
        <v>1540</v>
      </c>
    </row>
    <row r="2560" spans="1:5" ht="15.75" hidden="1" thickBot="1" x14ac:dyDescent="0.3">
      <c r="A2560" s="34" t="s">
        <v>3679</v>
      </c>
      <c r="B2560" s="40">
        <v>880</v>
      </c>
      <c r="C2560" s="34" t="s">
        <v>100</v>
      </c>
      <c r="D2560" s="40">
        <v>12</v>
      </c>
      <c r="E2560" s="34" t="s">
        <v>1549</v>
      </c>
    </row>
    <row r="2561" spans="1:5" ht="15.75" hidden="1" thickBot="1" x14ac:dyDescent="0.3">
      <c r="A2561" s="34" t="s">
        <v>3679</v>
      </c>
      <c r="B2561" s="40">
        <v>880</v>
      </c>
      <c r="C2561" s="34" t="s">
        <v>100</v>
      </c>
      <c r="D2561" s="40">
        <v>40</v>
      </c>
      <c r="E2561" s="34" t="s">
        <v>1577</v>
      </c>
    </row>
    <row r="2562" spans="1:5" ht="15.75" hidden="1" thickBot="1" x14ac:dyDescent="0.3">
      <c r="A2562" s="34" t="s">
        <v>3679</v>
      </c>
      <c r="B2562" s="40">
        <v>880</v>
      </c>
      <c r="C2562" s="34" t="s">
        <v>100</v>
      </c>
      <c r="D2562" s="40">
        <v>34</v>
      </c>
      <c r="E2562" s="34" t="s">
        <v>1571</v>
      </c>
    </row>
    <row r="2563" spans="1:5" ht="15.75" hidden="1" thickBot="1" x14ac:dyDescent="0.3">
      <c r="A2563" s="34" t="s">
        <v>3679</v>
      </c>
      <c r="B2563" s="40">
        <v>880</v>
      </c>
      <c r="C2563" s="34" t="s">
        <v>100</v>
      </c>
      <c r="D2563" s="40">
        <v>35</v>
      </c>
      <c r="E2563" s="34" t="s">
        <v>1572</v>
      </c>
    </row>
    <row r="2564" spans="1:5" ht="15.75" hidden="1" thickBot="1" x14ac:dyDescent="0.3">
      <c r="A2564" s="34" t="s">
        <v>3679</v>
      </c>
      <c r="B2564" s="40">
        <v>880</v>
      </c>
      <c r="C2564" s="34" t="s">
        <v>100</v>
      </c>
      <c r="D2564" s="40">
        <v>45</v>
      </c>
      <c r="E2564" s="34" t="s">
        <v>1580</v>
      </c>
    </row>
    <row r="2565" spans="1:5" ht="15.75" hidden="1" thickBot="1" x14ac:dyDescent="0.3">
      <c r="A2565" s="34" t="s">
        <v>3679</v>
      </c>
      <c r="B2565" s="40">
        <v>880</v>
      </c>
      <c r="C2565" s="34" t="s">
        <v>100</v>
      </c>
      <c r="D2565" s="40">
        <v>46</v>
      </c>
      <c r="E2565" s="34" t="s">
        <v>1581</v>
      </c>
    </row>
    <row r="2566" spans="1:5" ht="15.75" hidden="1" thickBot="1" x14ac:dyDescent="0.3">
      <c r="A2566" s="34" t="s">
        <v>3679</v>
      </c>
      <c r="B2566" s="40">
        <v>880</v>
      </c>
      <c r="C2566" s="34" t="s">
        <v>100</v>
      </c>
      <c r="D2566" s="40">
        <v>89</v>
      </c>
      <c r="E2566" s="34" t="s">
        <v>1583</v>
      </c>
    </row>
    <row r="2567" spans="1:5" ht="15.75" hidden="1" thickBot="1" x14ac:dyDescent="0.3">
      <c r="A2567" s="34" t="s">
        <v>3679</v>
      </c>
      <c r="B2567" s="40">
        <v>880</v>
      </c>
      <c r="C2567" s="34" t="s">
        <v>100</v>
      </c>
      <c r="D2567" s="40">
        <v>93</v>
      </c>
      <c r="E2567" s="34" t="s">
        <v>1587</v>
      </c>
    </row>
    <row r="2568" spans="1:5" ht="15.75" hidden="1" thickBot="1" x14ac:dyDescent="0.3">
      <c r="A2568" s="34" t="s">
        <v>3679</v>
      </c>
      <c r="B2568" s="40">
        <v>880</v>
      </c>
      <c r="C2568" s="34" t="s">
        <v>100</v>
      </c>
      <c r="D2568" s="40">
        <v>880</v>
      </c>
      <c r="E2568" s="34" t="s">
        <v>3790</v>
      </c>
    </row>
    <row r="2569" spans="1:5" ht="15.75" hidden="1" thickBot="1" x14ac:dyDescent="0.3">
      <c r="A2569" s="34" t="s">
        <v>3679</v>
      </c>
      <c r="B2569" s="40">
        <v>880</v>
      </c>
      <c r="C2569" s="34" t="s">
        <v>100</v>
      </c>
      <c r="D2569" s="40">
        <v>90</v>
      </c>
      <c r="E2569" s="34" t="s">
        <v>1584</v>
      </c>
    </row>
    <row r="2570" spans="1:5" ht="15.75" hidden="1" thickBot="1" x14ac:dyDescent="0.3">
      <c r="A2570" s="34" t="s">
        <v>3679</v>
      </c>
      <c r="B2570" s="40">
        <v>880</v>
      </c>
      <c r="C2570" s="34" t="s">
        <v>100</v>
      </c>
      <c r="D2570" s="40">
        <v>91</v>
      </c>
      <c r="E2570" s="34" t="s">
        <v>1585</v>
      </c>
    </row>
    <row r="2571" spans="1:5" ht="15.75" hidden="1" thickBot="1" x14ac:dyDescent="0.3">
      <c r="A2571" s="34" t="s">
        <v>3679</v>
      </c>
      <c r="B2571" s="40">
        <v>880</v>
      </c>
      <c r="C2571" s="34" t="s">
        <v>100</v>
      </c>
      <c r="D2571" s="40">
        <v>92</v>
      </c>
      <c r="E2571" s="34" t="s">
        <v>1586</v>
      </c>
    </row>
    <row r="2572" spans="1:5" ht="15.75" hidden="1" thickBot="1" x14ac:dyDescent="0.3">
      <c r="A2572" s="34" t="s">
        <v>3679</v>
      </c>
      <c r="B2572" s="40">
        <v>880</v>
      </c>
      <c r="C2572" s="34" t="s">
        <v>100</v>
      </c>
      <c r="D2572" s="40">
        <v>133</v>
      </c>
      <c r="E2572" s="34" t="s">
        <v>1588</v>
      </c>
    </row>
    <row r="2573" spans="1:5" ht="15.75" hidden="1" thickBot="1" x14ac:dyDescent="0.3">
      <c r="A2573" s="34" t="s">
        <v>3679</v>
      </c>
      <c r="B2573" s="40">
        <v>880</v>
      </c>
      <c r="C2573" s="34" t="s">
        <v>100</v>
      </c>
      <c r="D2573" s="40">
        <v>889</v>
      </c>
      <c r="E2573" s="34" t="s">
        <v>1640</v>
      </c>
    </row>
    <row r="2574" spans="1:5" ht="15.75" hidden="1" thickBot="1" x14ac:dyDescent="0.3">
      <c r="A2574" s="34" t="s">
        <v>3679</v>
      </c>
      <c r="B2574" s="40">
        <v>880</v>
      </c>
      <c r="C2574" s="34" t="s">
        <v>100</v>
      </c>
      <c r="D2574" s="40">
        <v>176</v>
      </c>
      <c r="E2574" s="34" t="s">
        <v>1590</v>
      </c>
    </row>
    <row r="2575" spans="1:5" ht="15.75" hidden="1" thickBot="1" x14ac:dyDescent="0.3">
      <c r="A2575" s="34" t="s">
        <v>3679</v>
      </c>
      <c r="B2575" s="40">
        <v>880</v>
      </c>
      <c r="C2575" s="34" t="s">
        <v>100</v>
      </c>
      <c r="D2575" s="40">
        <v>877</v>
      </c>
      <c r="E2575" s="34" t="s">
        <v>1634</v>
      </c>
    </row>
    <row r="2576" spans="1:5" ht="15.75" hidden="1" thickBot="1" x14ac:dyDescent="0.3">
      <c r="A2576" s="34" t="s">
        <v>3679</v>
      </c>
      <c r="B2576" s="40">
        <v>880</v>
      </c>
      <c r="C2576" s="34" t="s">
        <v>100</v>
      </c>
      <c r="D2576" s="40">
        <v>134</v>
      </c>
      <c r="E2576" s="34" t="s">
        <v>1589</v>
      </c>
    </row>
    <row r="2577" spans="1:5" ht="15.75" hidden="1" thickBot="1" x14ac:dyDescent="0.3">
      <c r="A2577" s="34" t="s">
        <v>3679</v>
      </c>
      <c r="B2577" s="40">
        <v>880</v>
      </c>
      <c r="C2577" s="34" t="s">
        <v>100</v>
      </c>
      <c r="D2577" s="40">
        <v>177</v>
      </c>
      <c r="E2577" s="34" t="s">
        <v>1591</v>
      </c>
    </row>
    <row r="2578" spans="1:5" ht="15.75" hidden="1" thickBot="1" x14ac:dyDescent="0.3">
      <c r="A2578" s="34" t="s">
        <v>3679</v>
      </c>
      <c r="B2578" s="40">
        <v>880</v>
      </c>
      <c r="C2578" s="34" t="s">
        <v>100</v>
      </c>
      <c r="D2578" s="40">
        <v>178</v>
      </c>
      <c r="E2578" s="34" t="s">
        <v>1592</v>
      </c>
    </row>
    <row r="2579" spans="1:5" ht="15.75" hidden="1" thickBot="1" x14ac:dyDescent="0.3">
      <c r="A2579" s="34" t="s">
        <v>3679</v>
      </c>
      <c r="B2579" s="40">
        <v>880</v>
      </c>
      <c r="C2579" s="34" t="s">
        <v>100</v>
      </c>
      <c r="D2579" s="40">
        <v>180</v>
      </c>
      <c r="E2579" s="34" t="s">
        <v>1594</v>
      </c>
    </row>
    <row r="2580" spans="1:5" ht="15.75" hidden="1" thickBot="1" x14ac:dyDescent="0.3">
      <c r="A2580" s="34" t="s">
        <v>3679</v>
      </c>
      <c r="B2580" s="40">
        <v>880</v>
      </c>
      <c r="C2580" s="34" t="s">
        <v>100</v>
      </c>
      <c r="D2580" s="40">
        <v>886</v>
      </c>
      <c r="E2580" s="34" t="s">
        <v>1639</v>
      </c>
    </row>
    <row r="2581" spans="1:5" ht="15.75" hidden="1" thickBot="1" x14ac:dyDescent="0.3">
      <c r="A2581" s="34" t="s">
        <v>3679</v>
      </c>
      <c r="B2581" s="40">
        <v>880</v>
      </c>
      <c r="C2581" s="34" t="s">
        <v>100</v>
      </c>
      <c r="D2581" s="40">
        <v>182</v>
      </c>
      <c r="E2581" s="34" t="s">
        <v>1596</v>
      </c>
    </row>
    <row r="2582" spans="1:5" ht="15.75" hidden="1" thickBot="1" x14ac:dyDescent="0.3">
      <c r="A2582" s="34" t="s">
        <v>3679</v>
      </c>
      <c r="B2582" s="40">
        <v>880</v>
      </c>
      <c r="C2582" s="34" t="s">
        <v>100</v>
      </c>
      <c r="D2582" s="40">
        <v>181</v>
      </c>
      <c r="E2582" s="34" t="s">
        <v>1595</v>
      </c>
    </row>
    <row r="2583" spans="1:5" ht="15.75" hidden="1" thickBot="1" x14ac:dyDescent="0.3">
      <c r="A2583" s="34" t="s">
        <v>3679</v>
      </c>
      <c r="B2583" s="40">
        <v>880</v>
      </c>
      <c r="C2583" s="34" t="s">
        <v>100</v>
      </c>
      <c r="D2583" s="40">
        <v>179</v>
      </c>
      <c r="E2583" s="34" t="s">
        <v>1593</v>
      </c>
    </row>
    <row r="2584" spans="1:5" ht="15.75" hidden="1" thickBot="1" x14ac:dyDescent="0.3">
      <c r="A2584" s="34" t="s">
        <v>3679</v>
      </c>
      <c r="B2584" s="40">
        <v>880</v>
      </c>
      <c r="C2584" s="34" t="s">
        <v>100</v>
      </c>
      <c r="D2584" s="40">
        <v>872</v>
      </c>
      <c r="E2584" s="34" t="s">
        <v>3804</v>
      </c>
    </row>
    <row r="2585" spans="1:5" ht="15.75" hidden="1" thickBot="1" x14ac:dyDescent="0.3">
      <c r="A2585" s="34" t="s">
        <v>3679</v>
      </c>
      <c r="B2585" s="40">
        <v>880</v>
      </c>
      <c r="C2585" s="34" t="s">
        <v>100</v>
      </c>
      <c r="D2585" s="40">
        <v>878</v>
      </c>
      <c r="E2585" s="34" t="s">
        <v>1635</v>
      </c>
    </row>
    <row r="2586" spans="1:5" ht="15.75" hidden="1" thickBot="1" x14ac:dyDescent="0.3">
      <c r="A2586" s="34" t="s">
        <v>3679</v>
      </c>
      <c r="B2586" s="40">
        <v>880</v>
      </c>
      <c r="C2586" s="34" t="s">
        <v>100</v>
      </c>
      <c r="D2586" s="40">
        <v>311</v>
      </c>
      <c r="E2586" s="34" t="s">
        <v>1599</v>
      </c>
    </row>
    <row r="2587" spans="1:5" ht="15.75" hidden="1" thickBot="1" x14ac:dyDescent="0.3">
      <c r="A2587" s="34" t="s">
        <v>3679</v>
      </c>
      <c r="B2587" s="40">
        <v>880</v>
      </c>
      <c r="C2587" s="34" t="s">
        <v>100</v>
      </c>
      <c r="D2587" s="40">
        <v>309</v>
      </c>
      <c r="E2587" s="34" t="s">
        <v>1597</v>
      </c>
    </row>
    <row r="2588" spans="1:5" ht="15.75" hidden="1" thickBot="1" x14ac:dyDescent="0.3">
      <c r="A2588" s="34" t="s">
        <v>3679</v>
      </c>
      <c r="B2588" s="40">
        <v>880</v>
      </c>
      <c r="C2588" s="34" t="s">
        <v>100</v>
      </c>
      <c r="D2588" s="40">
        <v>310</v>
      </c>
      <c r="E2588" s="34" t="s">
        <v>1598</v>
      </c>
    </row>
    <row r="2589" spans="1:5" ht="15.75" hidden="1" thickBot="1" x14ac:dyDescent="0.3">
      <c r="A2589" s="34" t="s">
        <v>3679</v>
      </c>
      <c r="B2589" s="40">
        <v>880</v>
      </c>
      <c r="C2589" s="34" t="s">
        <v>100</v>
      </c>
      <c r="D2589" s="40">
        <v>313</v>
      </c>
      <c r="E2589" s="34" t="s">
        <v>1600</v>
      </c>
    </row>
    <row r="2590" spans="1:5" ht="15.75" hidden="1" thickBot="1" x14ac:dyDescent="0.3">
      <c r="A2590" s="34" t="s">
        <v>3679</v>
      </c>
      <c r="B2590" s="40">
        <v>880</v>
      </c>
      <c r="C2590" s="34" t="s">
        <v>100</v>
      </c>
      <c r="D2590" s="40">
        <v>315</v>
      </c>
      <c r="E2590" s="34" t="s">
        <v>1601</v>
      </c>
    </row>
    <row r="2591" spans="1:5" ht="15.75" hidden="1" thickBot="1" x14ac:dyDescent="0.3">
      <c r="A2591" s="34" t="s">
        <v>3679</v>
      </c>
      <c r="B2591" s="40">
        <v>880</v>
      </c>
      <c r="C2591" s="34" t="s">
        <v>100</v>
      </c>
      <c r="D2591" s="40">
        <v>874</v>
      </c>
      <c r="E2591" s="34" t="s">
        <v>3788</v>
      </c>
    </row>
    <row r="2592" spans="1:5" ht="15.75" hidden="1" thickBot="1" x14ac:dyDescent="0.3">
      <c r="A2592" s="34" t="s">
        <v>3679</v>
      </c>
      <c r="B2592" s="40">
        <v>880</v>
      </c>
      <c r="C2592" s="34" t="s">
        <v>100</v>
      </c>
      <c r="D2592" s="40">
        <v>353</v>
      </c>
      <c r="E2592" s="34" t="s">
        <v>1602</v>
      </c>
    </row>
    <row r="2593" spans="1:5" ht="15.75" hidden="1" thickBot="1" x14ac:dyDescent="0.3">
      <c r="A2593" s="34" t="s">
        <v>3679</v>
      </c>
      <c r="B2593" s="40">
        <v>880</v>
      </c>
      <c r="C2593" s="34" t="s">
        <v>100</v>
      </c>
      <c r="D2593" s="40">
        <v>354</v>
      </c>
      <c r="E2593" s="34" t="s">
        <v>1603</v>
      </c>
    </row>
    <row r="2594" spans="1:5" ht="15.75" hidden="1" thickBot="1" x14ac:dyDescent="0.3">
      <c r="A2594" s="34" t="s">
        <v>3679</v>
      </c>
      <c r="B2594" s="40">
        <v>880</v>
      </c>
      <c r="C2594" s="34" t="s">
        <v>100</v>
      </c>
      <c r="D2594" s="40">
        <v>355</v>
      </c>
      <c r="E2594" s="34" t="s">
        <v>1604</v>
      </c>
    </row>
    <row r="2595" spans="1:5" ht="15.75" hidden="1" thickBot="1" x14ac:dyDescent="0.3">
      <c r="A2595" s="34" t="s">
        <v>3679</v>
      </c>
      <c r="B2595" s="40">
        <v>880</v>
      </c>
      <c r="C2595" s="34" t="s">
        <v>100</v>
      </c>
      <c r="D2595" s="40">
        <v>359</v>
      </c>
      <c r="E2595" s="34" t="s">
        <v>1608</v>
      </c>
    </row>
    <row r="2596" spans="1:5" ht="15.75" hidden="1" thickBot="1" x14ac:dyDescent="0.3">
      <c r="A2596" s="34" t="s">
        <v>3679</v>
      </c>
      <c r="B2596" s="40">
        <v>880</v>
      </c>
      <c r="C2596" s="34" t="s">
        <v>100</v>
      </c>
      <c r="D2596" s="40">
        <v>356</v>
      </c>
      <c r="E2596" s="34" t="s">
        <v>1605</v>
      </c>
    </row>
    <row r="2597" spans="1:5" ht="15.75" hidden="1" thickBot="1" x14ac:dyDescent="0.3">
      <c r="A2597" s="34" t="s">
        <v>3679</v>
      </c>
      <c r="B2597" s="40">
        <v>880</v>
      </c>
      <c r="C2597" s="34" t="s">
        <v>100</v>
      </c>
      <c r="D2597" s="40">
        <v>357</v>
      </c>
      <c r="E2597" s="34" t="s">
        <v>1606</v>
      </c>
    </row>
    <row r="2598" spans="1:5" ht="15.75" hidden="1" thickBot="1" x14ac:dyDescent="0.3">
      <c r="A2598" s="34" t="s">
        <v>3679</v>
      </c>
      <c r="B2598" s="40">
        <v>880</v>
      </c>
      <c r="C2598" s="34" t="s">
        <v>100</v>
      </c>
      <c r="D2598" s="40">
        <v>358</v>
      </c>
      <c r="E2598" s="34" t="s">
        <v>1607</v>
      </c>
    </row>
    <row r="2599" spans="1:5" ht="15.75" hidden="1" thickBot="1" x14ac:dyDescent="0.3">
      <c r="A2599" s="34" t="s">
        <v>3679</v>
      </c>
      <c r="B2599" s="40">
        <v>880</v>
      </c>
      <c r="C2599" s="34" t="s">
        <v>100</v>
      </c>
      <c r="D2599" s="40">
        <v>901</v>
      </c>
      <c r="E2599" s="34" t="s">
        <v>3796</v>
      </c>
    </row>
    <row r="2600" spans="1:5" ht="15.75" hidden="1" thickBot="1" x14ac:dyDescent="0.3">
      <c r="A2600" s="34" t="s">
        <v>3679</v>
      </c>
      <c r="B2600" s="40">
        <v>880</v>
      </c>
      <c r="C2600" s="34" t="s">
        <v>100</v>
      </c>
      <c r="D2600" s="40">
        <v>456</v>
      </c>
      <c r="E2600" s="34" t="s">
        <v>1609</v>
      </c>
    </row>
    <row r="2601" spans="1:5" ht="15.75" hidden="1" thickBot="1" x14ac:dyDescent="0.3">
      <c r="A2601" s="34" t="s">
        <v>3679</v>
      </c>
      <c r="B2601" s="40">
        <v>880</v>
      </c>
      <c r="C2601" s="34" t="s">
        <v>100</v>
      </c>
      <c r="D2601" s="40">
        <v>875</v>
      </c>
      <c r="E2601" s="34" t="s">
        <v>1632</v>
      </c>
    </row>
    <row r="2602" spans="1:5" ht="15.75" hidden="1" thickBot="1" x14ac:dyDescent="0.3">
      <c r="A2602" s="34" t="s">
        <v>3679</v>
      </c>
      <c r="B2602" s="40">
        <v>880</v>
      </c>
      <c r="C2602" s="34" t="s">
        <v>100</v>
      </c>
      <c r="D2602" s="40">
        <v>890</v>
      </c>
      <c r="E2602" s="34" t="s">
        <v>1641</v>
      </c>
    </row>
    <row r="2603" spans="1:5" ht="15.75" hidden="1" thickBot="1" x14ac:dyDescent="0.3">
      <c r="A2603" s="34" t="s">
        <v>3679</v>
      </c>
      <c r="B2603" s="40">
        <v>880</v>
      </c>
      <c r="C2603" s="34" t="s">
        <v>100</v>
      </c>
      <c r="D2603" s="40">
        <v>883</v>
      </c>
      <c r="E2603" s="34" t="s">
        <v>3791</v>
      </c>
    </row>
    <row r="2604" spans="1:5" ht="15.75" hidden="1" thickBot="1" x14ac:dyDescent="0.3">
      <c r="A2604" s="34" t="s">
        <v>3679</v>
      </c>
      <c r="B2604" s="40">
        <v>880</v>
      </c>
      <c r="C2604" s="34" t="s">
        <v>100</v>
      </c>
      <c r="D2604" s="40">
        <v>500</v>
      </c>
      <c r="E2604" s="34" t="s">
        <v>1610</v>
      </c>
    </row>
    <row r="2605" spans="1:5" ht="15.75" hidden="1" thickBot="1" x14ac:dyDescent="0.3">
      <c r="A2605" s="34" t="s">
        <v>3679</v>
      </c>
      <c r="B2605" s="40">
        <v>880</v>
      </c>
      <c r="C2605" s="34" t="s">
        <v>100</v>
      </c>
      <c r="D2605" s="40">
        <v>888</v>
      </c>
      <c r="E2605" s="34" t="s">
        <v>3793</v>
      </c>
    </row>
    <row r="2606" spans="1:5" ht="15.75" hidden="1" thickBot="1" x14ac:dyDescent="0.3">
      <c r="A2606" s="34" t="s">
        <v>3679</v>
      </c>
      <c r="B2606" s="40">
        <v>880</v>
      </c>
      <c r="C2606" s="34" t="s">
        <v>100</v>
      </c>
      <c r="D2606" s="40">
        <v>544</v>
      </c>
      <c r="E2606" s="34" t="s">
        <v>1611</v>
      </c>
    </row>
    <row r="2607" spans="1:5" ht="15.75" hidden="1" thickBot="1" x14ac:dyDescent="0.3">
      <c r="A2607" s="34" t="s">
        <v>3679</v>
      </c>
      <c r="B2607" s="40">
        <v>880</v>
      </c>
      <c r="C2607" s="34" t="s">
        <v>100</v>
      </c>
      <c r="D2607" s="40">
        <v>887</v>
      </c>
      <c r="E2607" s="34" t="s">
        <v>3792</v>
      </c>
    </row>
    <row r="2608" spans="1:5" ht="15.75" hidden="1" thickBot="1" x14ac:dyDescent="0.3">
      <c r="A2608" s="34" t="s">
        <v>3679</v>
      </c>
      <c r="B2608" s="40">
        <v>880</v>
      </c>
      <c r="C2608" s="34" t="s">
        <v>100</v>
      </c>
      <c r="D2608" s="40">
        <v>588</v>
      </c>
      <c r="E2608" s="34" t="s">
        <v>1612</v>
      </c>
    </row>
    <row r="2609" spans="1:5" ht="15.75" hidden="1" thickBot="1" x14ac:dyDescent="0.3">
      <c r="A2609" s="34" t="s">
        <v>3679</v>
      </c>
      <c r="B2609" s="40">
        <v>880</v>
      </c>
      <c r="C2609" s="34" t="s">
        <v>100</v>
      </c>
      <c r="D2609" s="40">
        <v>589</v>
      </c>
      <c r="E2609" s="34" t="s">
        <v>1613</v>
      </c>
    </row>
    <row r="2610" spans="1:5" ht="15.75" hidden="1" thickBot="1" x14ac:dyDescent="0.3">
      <c r="A2610" s="34" t="s">
        <v>3679</v>
      </c>
      <c r="B2610" s="40">
        <v>880</v>
      </c>
      <c r="C2610" s="34" t="s">
        <v>100</v>
      </c>
      <c r="D2610" s="40">
        <v>590</v>
      </c>
      <c r="E2610" s="34" t="s">
        <v>1614</v>
      </c>
    </row>
    <row r="2611" spans="1:5" ht="15.75" hidden="1" thickBot="1" x14ac:dyDescent="0.3">
      <c r="A2611" s="34" t="s">
        <v>3679</v>
      </c>
      <c r="B2611" s="40">
        <v>880</v>
      </c>
      <c r="C2611" s="34" t="s">
        <v>100</v>
      </c>
      <c r="D2611" s="40">
        <v>632</v>
      </c>
      <c r="E2611" s="34" t="s">
        <v>1615</v>
      </c>
    </row>
    <row r="2612" spans="1:5" ht="15.75" hidden="1" thickBot="1" x14ac:dyDescent="0.3">
      <c r="A2612" s="34" t="s">
        <v>3679</v>
      </c>
      <c r="B2612" s="40">
        <v>880</v>
      </c>
      <c r="C2612" s="34" t="s">
        <v>100</v>
      </c>
      <c r="D2612" s="40">
        <v>633</v>
      </c>
      <c r="E2612" s="34" t="s">
        <v>1616</v>
      </c>
    </row>
    <row r="2613" spans="1:5" ht="15.75" hidden="1" thickBot="1" x14ac:dyDescent="0.3">
      <c r="A2613" s="34" t="s">
        <v>3679</v>
      </c>
      <c r="B2613" s="40">
        <v>880</v>
      </c>
      <c r="C2613" s="34" t="s">
        <v>100</v>
      </c>
      <c r="D2613" s="40">
        <v>884</v>
      </c>
      <c r="E2613" s="34" t="s">
        <v>1637</v>
      </c>
    </row>
    <row r="2614" spans="1:5" ht="15.75" hidden="1" thickBot="1" x14ac:dyDescent="0.3">
      <c r="A2614" s="34" t="s">
        <v>3679</v>
      </c>
      <c r="B2614" s="40">
        <v>880</v>
      </c>
      <c r="C2614" s="34" t="s">
        <v>100</v>
      </c>
      <c r="D2614" s="40">
        <v>634</v>
      </c>
      <c r="E2614" s="34" t="s">
        <v>1617</v>
      </c>
    </row>
    <row r="2615" spans="1:5" ht="15.75" hidden="1" thickBot="1" x14ac:dyDescent="0.3">
      <c r="A2615" s="34" t="s">
        <v>3679</v>
      </c>
      <c r="B2615" s="40">
        <v>880</v>
      </c>
      <c r="C2615" s="34" t="s">
        <v>100</v>
      </c>
      <c r="D2615" s="40">
        <v>635</v>
      </c>
      <c r="E2615" s="34" t="s">
        <v>1618</v>
      </c>
    </row>
    <row r="2616" spans="1:5" ht="15.75" hidden="1" thickBot="1" x14ac:dyDescent="0.3">
      <c r="A2616" s="34" t="s">
        <v>3679</v>
      </c>
      <c r="B2616" s="40">
        <v>880</v>
      </c>
      <c r="C2616" s="34" t="s">
        <v>100</v>
      </c>
      <c r="D2616" s="40">
        <v>676</v>
      </c>
      <c r="E2616" s="34" t="s">
        <v>1619</v>
      </c>
    </row>
    <row r="2617" spans="1:5" ht="15.75" hidden="1" thickBot="1" x14ac:dyDescent="0.3">
      <c r="A2617" s="34" t="s">
        <v>3679</v>
      </c>
      <c r="B2617" s="40">
        <v>880</v>
      </c>
      <c r="C2617" s="34" t="s">
        <v>100</v>
      </c>
      <c r="D2617" s="40">
        <v>691</v>
      </c>
      <c r="E2617" s="34" t="s">
        <v>1620</v>
      </c>
    </row>
    <row r="2618" spans="1:5" ht="15.75" hidden="1" thickBot="1" x14ac:dyDescent="0.3">
      <c r="A2618" s="34" t="s">
        <v>3679</v>
      </c>
      <c r="B2618" s="40">
        <v>880</v>
      </c>
      <c r="C2618" s="34" t="s">
        <v>100</v>
      </c>
      <c r="D2618" s="40">
        <v>692</v>
      </c>
      <c r="E2618" s="34" t="s">
        <v>1621</v>
      </c>
    </row>
    <row r="2619" spans="1:5" ht="15.75" hidden="1" thickBot="1" x14ac:dyDescent="0.3">
      <c r="A2619" s="34" t="s">
        <v>3679</v>
      </c>
      <c r="B2619" s="40">
        <v>880</v>
      </c>
      <c r="C2619" s="34" t="s">
        <v>100</v>
      </c>
      <c r="D2619" s="40">
        <v>693</v>
      </c>
      <c r="E2619" s="34" t="s">
        <v>1622</v>
      </c>
    </row>
    <row r="2620" spans="1:5" ht="15.75" hidden="1" thickBot="1" x14ac:dyDescent="0.3">
      <c r="A2620" s="34" t="s">
        <v>3679</v>
      </c>
      <c r="B2620" s="40">
        <v>880</v>
      </c>
      <c r="C2620" s="34" t="s">
        <v>100</v>
      </c>
      <c r="D2620" s="40">
        <v>735</v>
      </c>
      <c r="E2620" s="34" t="s">
        <v>1625</v>
      </c>
    </row>
    <row r="2621" spans="1:5" ht="15.75" hidden="1" thickBot="1" x14ac:dyDescent="0.3">
      <c r="A2621" s="34" t="s">
        <v>3679</v>
      </c>
      <c r="B2621" s="40">
        <v>880</v>
      </c>
      <c r="C2621" s="34" t="s">
        <v>100</v>
      </c>
      <c r="D2621" s="40">
        <v>720</v>
      </c>
      <c r="E2621" s="34" t="s">
        <v>1623</v>
      </c>
    </row>
    <row r="2622" spans="1:5" ht="15.75" hidden="1" thickBot="1" x14ac:dyDescent="0.3">
      <c r="A2622" s="34" t="s">
        <v>3679</v>
      </c>
      <c r="B2622" s="40">
        <v>880</v>
      </c>
      <c r="C2622" s="34" t="s">
        <v>100</v>
      </c>
      <c r="D2622" s="40">
        <v>876</v>
      </c>
      <c r="E2622" s="34" t="s">
        <v>1633</v>
      </c>
    </row>
    <row r="2623" spans="1:5" ht="15.75" hidden="1" thickBot="1" x14ac:dyDescent="0.3">
      <c r="A2623" s="34" t="s">
        <v>3679</v>
      </c>
      <c r="B2623" s="40">
        <v>880</v>
      </c>
      <c r="C2623" s="34" t="s">
        <v>100</v>
      </c>
      <c r="D2623" s="40">
        <v>734</v>
      </c>
      <c r="E2623" s="34" t="s">
        <v>1624</v>
      </c>
    </row>
    <row r="2624" spans="1:5" ht="15.75" hidden="1" thickBot="1" x14ac:dyDescent="0.3">
      <c r="A2624" s="34" t="s">
        <v>3679</v>
      </c>
      <c r="B2624" s="40">
        <v>880</v>
      </c>
      <c r="C2624" s="34" t="s">
        <v>100</v>
      </c>
      <c r="D2624" s="40">
        <v>891</v>
      </c>
      <c r="E2624" s="34" t="s">
        <v>3794</v>
      </c>
    </row>
    <row r="2625" spans="1:5" ht="15.75" hidden="1" thickBot="1" x14ac:dyDescent="0.3">
      <c r="A2625" s="34" t="s">
        <v>3679</v>
      </c>
      <c r="B2625" s="40">
        <v>880</v>
      </c>
      <c r="C2625" s="34" t="s">
        <v>100</v>
      </c>
      <c r="D2625" s="40">
        <v>736</v>
      </c>
      <c r="E2625" s="34" t="s">
        <v>1626</v>
      </c>
    </row>
    <row r="2626" spans="1:5" ht="15.75" hidden="1" thickBot="1" x14ac:dyDescent="0.3">
      <c r="A2626" s="34" t="s">
        <v>3679</v>
      </c>
      <c r="B2626" s="40">
        <v>880</v>
      </c>
      <c r="C2626" s="34" t="s">
        <v>100</v>
      </c>
      <c r="D2626" s="40">
        <v>760</v>
      </c>
      <c r="E2626" s="34" t="s">
        <v>1627</v>
      </c>
    </row>
    <row r="2627" spans="1:5" ht="15.75" hidden="1" thickBot="1" x14ac:dyDescent="0.3">
      <c r="A2627" s="34" t="s">
        <v>3679</v>
      </c>
      <c r="B2627" s="40">
        <v>880</v>
      </c>
      <c r="C2627" s="34" t="s">
        <v>100</v>
      </c>
      <c r="D2627" s="40">
        <v>779</v>
      </c>
      <c r="E2627" s="34" t="s">
        <v>1628</v>
      </c>
    </row>
    <row r="2628" spans="1:5" ht="15.75" hidden="1" thickBot="1" x14ac:dyDescent="0.3">
      <c r="A2628" s="34" t="s">
        <v>3679</v>
      </c>
      <c r="B2628" s="40">
        <v>880</v>
      </c>
      <c r="C2628" s="34" t="s">
        <v>100</v>
      </c>
      <c r="D2628" s="40">
        <v>867</v>
      </c>
      <c r="E2628" s="34" t="s">
        <v>1629</v>
      </c>
    </row>
    <row r="2629" spans="1:5" ht="15.75" hidden="1" thickBot="1" x14ac:dyDescent="0.3">
      <c r="A2629" s="34" t="s">
        <v>3679</v>
      </c>
      <c r="B2629" s="40">
        <v>880</v>
      </c>
      <c r="C2629" s="34" t="s">
        <v>100</v>
      </c>
      <c r="D2629" s="40">
        <v>881</v>
      </c>
      <c r="E2629" s="34" t="s">
        <v>1636</v>
      </c>
    </row>
    <row r="2630" spans="1:5" ht="15.75" hidden="1" thickBot="1" x14ac:dyDescent="0.3">
      <c r="A2630" s="34" t="s">
        <v>3679</v>
      </c>
      <c r="B2630" s="40">
        <v>880</v>
      </c>
      <c r="C2630" s="34" t="s">
        <v>100</v>
      </c>
      <c r="D2630" s="40">
        <v>868</v>
      </c>
      <c r="E2630" s="34" t="s">
        <v>1630</v>
      </c>
    </row>
    <row r="2631" spans="1:5" ht="15.75" hidden="1" thickBot="1" x14ac:dyDescent="0.3">
      <c r="A2631" s="34" t="s">
        <v>3679</v>
      </c>
      <c r="B2631" s="40">
        <v>880</v>
      </c>
      <c r="C2631" s="34" t="s">
        <v>100</v>
      </c>
      <c r="D2631" s="40">
        <v>869</v>
      </c>
      <c r="E2631" s="34" t="s">
        <v>1631</v>
      </c>
    </row>
    <row r="2632" spans="1:5" ht="15.75" hidden="1" thickBot="1" x14ac:dyDescent="0.3">
      <c r="A2632" s="34" t="s">
        <v>3679</v>
      </c>
      <c r="B2632" s="40">
        <v>880</v>
      </c>
      <c r="C2632" s="34" t="s">
        <v>100</v>
      </c>
      <c r="D2632" s="40">
        <v>885</v>
      </c>
      <c r="E2632" s="34" t="s">
        <v>1638</v>
      </c>
    </row>
    <row r="2633" spans="1:5" ht="15.75" hidden="1" thickBot="1" x14ac:dyDescent="0.3">
      <c r="A2633" s="34" t="s">
        <v>3679</v>
      </c>
      <c r="B2633" s="40">
        <v>886</v>
      </c>
      <c r="C2633" s="34" t="s">
        <v>101</v>
      </c>
      <c r="D2633" s="40">
        <v>18</v>
      </c>
      <c r="E2633" s="34" t="s">
        <v>1565</v>
      </c>
    </row>
    <row r="2634" spans="1:5" ht="15.75" hidden="1" thickBot="1" x14ac:dyDescent="0.3">
      <c r="A2634" s="34" t="s">
        <v>3679</v>
      </c>
      <c r="B2634" s="40">
        <v>886</v>
      </c>
      <c r="C2634" s="34" t="s">
        <v>101</v>
      </c>
      <c r="D2634" s="40">
        <v>22</v>
      </c>
      <c r="E2634" s="34" t="s">
        <v>1542</v>
      </c>
    </row>
    <row r="2635" spans="1:5" ht="15.75" hidden="1" thickBot="1" x14ac:dyDescent="0.3">
      <c r="A2635" s="34" t="s">
        <v>3679</v>
      </c>
      <c r="B2635" s="40">
        <v>886</v>
      </c>
      <c r="C2635" s="34" t="s">
        <v>101</v>
      </c>
      <c r="D2635" s="40">
        <v>3</v>
      </c>
      <c r="E2635" s="34" t="s">
        <v>1551</v>
      </c>
    </row>
    <row r="2636" spans="1:5" ht="15.75" hidden="1" thickBot="1" x14ac:dyDescent="0.3">
      <c r="A2636" s="34" t="s">
        <v>3679</v>
      </c>
      <c r="B2636" s="40">
        <v>886</v>
      </c>
      <c r="C2636" s="34" t="s">
        <v>101</v>
      </c>
      <c r="D2636" s="40">
        <v>28</v>
      </c>
      <c r="E2636" s="34" t="s">
        <v>1658</v>
      </c>
    </row>
    <row r="2637" spans="1:5" ht="15.75" hidden="1" thickBot="1" x14ac:dyDescent="0.3">
      <c r="A2637" s="34" t="s">
        <v>3679</v>
      </c>
      <c r="B2637" s="40">
        <v>886</v>
      </c>
      <c r="C2637" s="34" t="s">
        <v>101</v>
      </c>
      <c r="D2637" s="40">
        <v>5</v>
      </c>
      <c r="E2637" s="34" t="s">
        <v>1554</v>
      </c>
    </row>
    <row r="2638" spans="1:5" ht="15.75" hidden="1" thickBot="1" x14ac:dyDescent="0.3">
      <c r="A2638" s="34" t="s">
        <v>3679</v>
      </c>
      <c r="B2638" s="40">
        <v>886</v>
      </c>
      <c r="C2638" s="34" t="s">
        <v>101</v>
      </c>
      <c r="D2638" s="40">
        <v>29</v>
      </c>
      <c r="E2638" s="34" t="s">
        <v>1555</v>
      </c>
    </row>
    <row r="2639" spans="1:5" ht="15.75" hidden="1" thickBot="1" x14ac:dyDescent="0.3">
      <c r="A2639" s="34" t="s">
        <v>3679</v>
      </c>
      <c r="B2639" s="40">
        <v>886</v>
      </c>
      <c r="C2639" s="34" t="s">
        <v>101</v>
      </c>
      <c r="D2639" s="40">
        <v>26</v>
      </c>
      <c r="E2639" s="34" t="s">
        <v>1656</v>
      </c>
    </row>
    <row r="2640" spans="1:5" ht="15.75" hidden="1" thickBot="1" x14ac:dyDescent="0.3">
      <c r="A2640" s="34" t="s">
        <v>3679</v>
      </c>
      <c r="B2640" s="40">
        <v>886</v>
      </c>
      <c r="C2640" s="34" t="s">
        <v>101</v>
      </c>
      <c r="D2640" s="40">
        <v>7</v>
      </c>
      <c r="E2640" s="34" t="s">
        <v>1556</v>
      </c>
    </row>
    <row r="2641" spans="1:5" ht="15.75" hidden="1" thickBot="1" x14ac:dyDescent="0.3">
      <c r="A2641" s="34" t="s">
        <v>3679</v>
      </c>
      <c r="B2641" s="40">
        <v>886</v>
      </c>
      <c r="C2641" s="34" t="s">
        <v>101</v>
      </c>
      <c r="D2641" s="40">
        <v>4</v>
      </c>
      <c r="E2641" s="34" t="s">
        <v>1557</v>
      </c>
    </row>
    <row r="2642" spans="1:5" ht="15.75" hidden="1" thickBot="1" x14ac:dyDescent="0.3">
      <c r="A2642" s="34" t="s">
        <v>3679</v>
      </c>
      <c r="B2642" s="40">
        <v>886</v>
      </c>
      <c r="C2642" s="34" t="s">
        <v>101</v>
      </c>
      <c r="D2642" s="40">
        <v>10</v>
      </c>
      <c r="E2642" s="34" t="s">
        <v>1654</v>
      </c>
    </row>
    <row r="2643" spans="1:5" ht="15.75" hidden="1" thickBot="1" x14ac:dyDescent="0.3">
      <c r="A2643" s="34" t="s">
        <v>3679</v>
      </c>
      <c r="B2643" s="40">
        <v>886</v>
      </c>
      <c r="C2643" s="34" t="s">
        <v>101</v>
      </c>
      <c r="D2643" s="40">
        <v>6</v>
      </c>
      <c r="E2643" s="34" t="s">
        <v>1653</v>
      </c>
    </row>
    <row r="2644" spans="1:5" ht="15.75" hidden="1" thickBot="1" x14ac:dyDescent="0.3">
      <c r="A2644" s="34" t="s">
        <v>3679</v>
      </c>
      <c r="B2644" s="40">
        <v>886</v>
      </c>
      <c r="C2644" s="34" t="s">
        <v>101</v>
      </c>
      <c r="D2644" s="40">
        <v>12</v>
      </c>
      <c r="E2644" s="34" t="s">
        <v>1560</v>
      </c>
    </row>
    <row r="2645" spans="1:5" ht="15.75" hidden="1" thickBot="1" x14ac:dyDescent="0.3">
      <c r="A2645" s="34" t="s">
        <v>3679</v>
      </c>
      <c r="B2645" s="40">
        <v>886</v>
      </c>
      <c r="C2645" s="34" t="s">
        <v>101</v>
      </c>
      <c r="D2645" s="40">
        <v>20</v>
      </c>
      <c r="E2645" s="34" t="s">
        <v>1573</v>
      </c>
    </row>
    <row r="2646" spans="1:5" ht="15.75" hidden="1" thickBot="1" x14ac:dyDescent="0.3">
      <c r="A2646" s="34" t="s">
        <v>3679</v>
      </c>
      <c r="B2646" s="40">
        <v>886</v>
      </c>
      <c r="C2646" s="34" t="s">
        <v>101</v>
      </c>
      <c r="D2646" s="40">
        <v>21</v>
      </c>
      <c r="E2646" s="34" t="s">
        <v>1561</v>
      </c>
    </row>
    <row r="2647" spans="1:5" ht="15.75" hidden="1" thickBot="1" x14ac:dyDescent="0.3">
      <c r="A2647" s="34" t="s">
        <v>3679</v>
      </c>
      <c r="B2647" s="40">
        <v>886</v>
      </c>
      <c r="C2647" s="34" t="s">
        <v>101</v>
      </c>
      <c r="D2647" s="40">
        <v>9</v>
      </c>
      <c r="E2647" s="34" t="s">
        <v>1562</v>
      </c>
    </row>
    <row r="2648" spans="1:5" ht="15.75" hidden="1" thickBot="1" x14ac:dyDescent="0.3">
      <c r="A2648" s="34" t="s">
        <v>3679</v>
      </c>
      <c r="B2648" s="40">
        <v>886</v>
      </c>
      <c r="C2648" s="34" t="s">
        <v>101</v>
      </c>
      <c r="D2648" s="40">
        <v>19</v>
      </c>
      <c r="E2648" s="34" t="s">
        <v>1649</v>
      </c>
    </row>
    <row r="2649" spans="1:5" ht="15.75" hidden="1" thickBot="1" x14ac:dyDescent="0.3">
      <c r="A2649" s="34" t="s">
        <v>3679</v>
      </c>
      <c r="B2649" s="40">
        <v>886</v>
      </c>
      <c r="C2649" s="34" t="s">
        <v>101</v>
      </c>
      <c r="D2649" s="40">
        <v>27</v>
      </c>
      <c r="E2649" s="34" t="s">
        <v>1657</v>
      </c>
    </row>
    <row r="2650" spans="1:5" ht="15.75" hidden="1" thickBot="1" x14ac:dyDescent="0.3">
      <c r="A2650" s="34" t="s">
        <v>3679</v>
      </c>
      <c r="B2650" s="40">
        <v>886</v>
      </c>
      <c r="C2650" s="34" t="s">
        <v>101</v>
      </c>
      <c r="D2650" s="40">
        <v>2</v>
      </c>
      <c r="E2650" s="34" t="s">
        <v>1564</v>
      </c>
    </row>
    <row r="2651" spans="1:5" ht="15.75" hidden="1" thickBot="1" x14ac:dyDescent="0.3">
      <c r="A2651" s="34" t="s">
        <v>3679</v>
      </c>
      <c r="B2651" s="40">
        <v>886</v>
      </c>
      <c r="C2651" s="34" t="s">
        <v>101</v>
      </c>
      <c r="D2651" s="40">
        <v>8</v>
      </c>
      <c r="E2651" s="34" t="s">
        <v>1546</v>
      </c>
    </row>
    <row r="2652" spans="1:5" ht="15.75" hidden="1" thickBot="1" x14ac:dyDescent="0.3">
      <c r="A2652" s="34" t="s">
        <v>3679</v>
      </c>
      <c r="B2652" s="40">
        <v>886</v>
      </c>
      <c r="C2652" s="34" t="s">
        <v>101</v>
      </c>
      <c r="D2652" s="40">
        <v>24</v>
      </c>
      <c r="E2652" s="34" t="s">
        <v>1548</v>
      </c>
    </row>
    <row r="2653" spans="1:5" ht="15.75" hidden="1" thickBot="1" x14ac:dyDescent="0.3">
      <c r="A2653" s="34" t="s">
        <v>3679</v>
      </c>
      <c r="B2653" s="40">
        <v>886</v>
      </c>
      <c r="C2653" s="34" t="s">
        <v>101</v>
      </c>
      <c r="D2653" s="40">
        <v>1</v>
      </c>
      <c r="E2653" s="34" t="s">
        <v>1642</v>
      </c>
    </row>
    <row r="2654" spans="1:5" ht="15.75" hidden="1" thickBot="1" x14ac:dyDescent="0.3">
      <c r="A2654" s="34" t="s">
        <v>3679</v>
      </c>
      <c r="B2654" s="40">
        <v>886</v>
      </c>
      <c r="C2654" s="34" t="s">
        <v>101</v>
      </c>
      <c r="D2654" s="40">
        <v>25</v>
      </c>
      <c r="E2654" s="34" t="s">
        <v>1655</v>
      </c>
    </row>
    <row r="2655" spans="1:5" ht="15.75" hidden="1" thickBot="1" x14ac:dyDescent="0.3">
      <c r="A2655" s="34" t="s">
        <v>3679</v>
      </c>
      <c r="B2655" s="40">
        <v>886</v>
      </c>
      <c r="C2655" s="34" t="s">
        <v>101</v>
      </c>
      <c r="D2655" s="40">
        <v>14</v>
      </c>
      <c r="E2655" s="34" t="s">
        <v>1576</v>
      </c>
    </row>
    <row r="2656" spans="1:5" ht="15.75" hidden="1" thickBot="1" x14ac:dyDescent="0.3">
      <c r="A2656" s="34" t="s">
        <v>3679</v>
      </c>
      <c r="B2656" s="40">
        <v>886</v>
      </c>
      <c r="C2656" s="34" t="s">
        <v>101</v>
      </c>
      <c r="D2656" s="40">
        <v>35</v>
      </c>
      <c r="E2656" s="34" t="s">
        <v>1661</v>
      </c>
    </row>
    <row r="2657" spans="1:5" ht="15.75" hidden="1" thickBot="1" x14ac:dyDescent="0.3">
      <c r="A2657" s="34" t="s">
        <v>3679</v>
      </c>
      <c r="B2657" s="40">
        <v>886</v>
      </c>
      <c r="C2657" s="34" t="s">
        <v>101</v>
      </c>
      <c r="D2657" s="40">
        <v>11</v>
      </c>
      <c r="E2657" s="34" t="s">
        <v>1567</v>
      </c>
    </row>
    <row r="2658" spans="1:5" ht="15.75" hidden="1" thickBot="1" x14ac:dyDescent="0.3">
      <c r="A2658" s="34" t="s">
        <v>3679</v>
      </c>
      <c r="B2658" s="40">
        <v>886</v>
      </c>
      <c r="C2658" s="34" t="s">
        <v>101</v>
      </c>
      <c r="D2658" s="40">
        <v>30</v>
      </c>
      <c r="E2658" s="34" t="s">
        <v>1659</v>
      </c>
    </row>
    <row r="2659" spans="1:5" ht="15.75" hidden="1" thickBot="1" x14ac:dyDescent="0.3">
      <c r="A2659" s="34" t="s">
        <v>3679</v>
      </c>
      <c r="B2659" s="40">
        <v>886</v>
      </c>
      <c r="C2659" s="34" t="s">
        <v>101</v>
      </c>
      <c r="D2659" s="40">
        <v>31</v>
      </c>
      <c r="E2659" s="34" t="s">
        <v>1660</v>
      </c>
    </row>
    <row r="2660" spans="1:5" ht="15.75" hidden="1" thickBot="1" x14ac:dyDescent="0.3">
      <c r="A2660" s="34" t="s">
        <v>3679</v>
      </c>
      <c r="B2660" s="40">
        <v>886</v>
      </c>
      <c r="C2660" s="34" t="s">
        <v>101</v>
      </c>
      <c r="D2660" s="40">
        <v>13</v>
      </c>
      <c r="E2660" s="34" t="s">
        <v>1569</v>
      </c>
    </row>
    <row r="2661" spans="1:5" ht="15.75" hidden="1" thickBot="1" x14ac:dyDescent="0.3">
      <c r="A2661" s="34" t="s">
        <v>3679</v>
      </c>
      <c r="B2661" s="40">
        <v>886</v>
      </c>
      <c r="C2661" s="34" t="s">
        <v>101</v>
      </c>
      <c r="D2661" s="40">
        <v>15</v>
      </c>
      <c r="E2661" s="34" t="s">
        <v>1570</v>
      </c>
    </row>
    <row r="2662" spans="1:5" ht="15.75" hidden="1" thickBot="1" x14ac:dyDescent="0.3">
      <c r="A2662" s="34" t="s">
        <v>3679</v>
      </c>
      <c r="B2662" s="40">
        <v>886</v>
      </c>
      <c r="C2662" s="34" t="s">
        <v>101</v>
      </c>
      <c r="D2662" s="40">
        <v>16</v>
      </c>
      <c r="E2662" s="34" t="s">
        <v>1577</v>
      </c>
    </row>
    <row r="2663" spans="1:5" ht="15.75" hidden="1" thickBot="1" x14ac:dyDescent="0.3">
      <c r="A2663" s="34" t="s">
        <v>3679</v>
      </c>
      <c r="B2663" s="40">
        <v>886</v>
      </c>
      <c r="C2663" s="34" t="s">
        <v>101</v>
      </c>
      <c r="D2663" s="40">
        <v>17</v>
      </c>
      <c r="E2663" s="34" t="s">
        <v>1572</v>
      </c>
    </row>
    <row r="2664" spans="1:5" ht="15.75" hidden="1" thickBot="1" x14ac:dyDescent="0.3">
      <c r="A2664" s="34" t="s">
        <v>3679</v>
      </c>
      <c r="B2664" s="40">
        <v>886</v>
      </c>
      <c r="C2664" s="34" t="s">
        <v>101</v>
      </c>
      <c r="D2664" s="40">
        <v>45</v>
      </c>
      <c r="E2664" s="34" t="s">
        <v>1580</v>
      </c>
    </row>
    <row r="2665" spans="1:5" ht="15.75" hidden="1" thickBot="1" x14ac:dyDescent="0.3">
      <c r="A2665" s="34" t="s">
        <v>3679</v>
      </c>
      <c r="B2665" s="40">
        <v>886</v>
      </c>
      <c r="C2665" s="34" t="s">
        <v>101</v>
      </c>
      <c r="D2665" s="40">
        <v>95</v>
      </c>
      <c r="E2665" s="34" t="s">
        <v>1583</v>
      </c>
    </row>
    <row r="2666" spans="1:5" ht="15.75" hidden="1" thickBot="1" x14ac:dyDescent="0.3">
      <c r="A2666" s="34" t="s">
        <v>3679</v>
      </c>
      <c r="B2666" s="40">
        <v>886</v>
      </c>
      <c r="C2666" s="34" t="s">
        <v>101</v>
      </c>
      <c r="D2666" s="40">
        <v>869</v>
      </c>
      <c r="E2666" s="34" t="s">
        <v>1666</v>
      </c>
    </row>
    <row r="2667" spans="1:5" ht="15.75" hidden="1" thickBot="1" x14ac:dyDescent="0.3">
      <c r="A2667" s="34" t="s">
        <v>3679</v>
      </c>
      <c r="B2667" s="40">
        <v>886</v>
      </c>
      <c r="C2667" s="34" t="s">
        <v>101</v>
      </c>
      <c r="D2667" s="40">
        <v>873</v>
      </c>
      <c r="E2667" s="34" t="s">
        <v>1668</v>
      </c>
    </row>
    <row r="2668" spans="1:5" ht="15.75" hidden="1" thickBot="1" x14ac:dyDescent="0.3">
      <c r="A2668" s="34" t="s">
        <v>3679</v>
      </c>
      <c r="B2668" s="40">
        <v>886</v>
      </c>
      <c r="C2668" s="34" t="s">
        <v>101</v>
      </c>
      <c r="D2668" s="40">
        <v>91</v>
      </c>
      <c r="E2668" s="34" t="s">
        <v>1585</v>
      </c>
    </row>
    <row r="2669" spans="1:5" ht="15.75" hidden="1" thickBot="1" x14ac:dyDescent="0.3">
      <c r="A2669" s="34" t="s">
        <v>3679</v>
      </c>
      <c r="B2669" s="40">
        <v>886</v>
      </c>
      <c r="C2669" s="34" t="s">
        <v>101</v>
      </c>
      <c r="D2669" s="40">
        <v>135</v>
      </c>
      <c r="E2669" s="34" t="s">
        <v>1588</v>
      </c>
    </row>
    <row r="2670" spans="1:5" ht="15.75" hidden="1" thickBot="1" x14ac:dyDescent="0.3">
      <c r="A2670" s="34" t="s">
        <v>3679</v>
      </c>
      <c r="B2670" s="40">
        <v>886</v>
      </c>
      <c r="C2670" s="34" t="s">
        <v>101</v>
      </c>
      <c r="D2670" s="40">
        <v>870</v>
      </c>
      <c r="E2670" s="34" t="s">
        <v>1590</v>
      </c>
    </row>
    <row r="2671" spans="1:5" ht="15.75" hidden="1" thickBot="1" x14ac:dyDescent="0.3">
      <c r="A2671" s="34" t="s">
        <v>3679</v>
      </c>
      <c r="B2671" s="40">
        <v>886</v>
      </c>
      <c r="C2671" s="34" t="s">
        <v>101</v>
      </c>
      <c r="D2671" s="40">
        <v>868</v>
      </c>
      <c r="E2671" s="34" t="s">
        <v>3800</v>
      </c>
    </row>
    <row r="2672" spans="1:5" ht="15.75" hidden="1" thickBot="1" x14ac:dyDescent="0.3">
      <c r="A2672" s="34" t="s">
        <v>3679</v>
      </c>
      <c r="B2672" s="40">
        <v>886</v>
      </c>
      <c r="C2672" s="34" t="s">
        <v>101</v>
      </c>
      <c r="D2672" s="40">
        <v>178</v>
      </c>
      <c r="E2672" s="34" t="s">
        <v>1596</v>
      </c>
    </row>
    <row r="2673" spans="1:5" ht="15.75" hidden="1" thickBot="1" x14ac:dyDescent="0.3">
      <c r="A2673" s="34" t="s">
        <v>3679</v>
      </c>
      <c r="B2673" s="40">
        <v>886</v>
      </c>
      <c r="C2673" s="34" t="s">
        <v>101</v>
      </c>
      <c r="D2673" s="40">
        <v>177</v>
      </c>
      <c r="E2673" s="34" t="s">
        <v>1595</v>
      </c>
    </row>
    <row r="2674" spans="1:5" ht="15.75" hidden="1" thickBot="1" x14ac:dyDescent="0.3">
      <c r="A2674" s="34" t="s">
        <v>3679</v>
      </c>
      <c r="B2674" s="40">
        <v>886</v>
      </c>
      <c r="C2674" s="34" t="s">
        <v>101</v>
      </c>
      <c r="D2674" s="40">
        <v>814</v>
      </c>
      <c r="E2674" s="34" t="s">
        <v>3798</v>
      </c>
    </row>
    <row r="2675" spans="1:5" ht="15.75" hidden="1" thickBot="1" x14ac:dyDescent="0.3">
      <c r="A2675" s="34" t="s">
        <v>3679</v>
      </c>
      <c r="B2675" s="40">
        <v>886</v>
      </c>
      <c r="C2675" s="34" t="s">
        <v>101</v>
      </c>
      <c r="D2675" s="40">
        <v>871</v>
      </c>
      <c r="E2675" s="34" t="s">
        <v>1635</v>
      </c>
    </row>
    <row r="2676" spans="1:5" ht="15.75" hidden="1" thickBot="1" x14ac:dyDescent="0.3">
      <c r="A2676" s="34" t="s">
        <v>3679</v>
      </c>
      <c r="B2676" s="40">
        <v>886</v>
      </c>
      <c r="C2676" s="34" t="s">
        <v>101</v>
      </c>
      <c r="D2676" s="40">
        <v>309</v>
      </c>
      <c r="E2676" s="34" t="s">
        <v>1598</v>
      </c>
    </row>
    <row r="2677" spans="1:5" ht="15.75" hidden="1" thickBot="1" x14ac:dyDescent="0.3">
      <c r="A2677" s="34" t="s">
        <v>3679</v>
      </c>
      <c r="B2677" s="40">
        <v>886</v>
      </c>
      <c r="C2677" s="34" t="s">
        <v>101</v>
      </c>
      <c r="D2677" s="40">
        <v>310</v>
      </c>
      <c r="E2677" s="34" t="s">
        <v>1662</v>
      </c>
    </row>
    <row r="2678" spans="1:5" ht="15.75" hidden="1" thickBot="1" x14ac:dyDescent="0.3">
      <c r="A2678" s="34" t="s">
        <v>3679</v>
      </c>
      <c r="B2678" s="40">
        <v>886</v>
      </c>
      <c r="C2678" s="34" t="s">
        <v>101</v>
      </c>
      <c r="D2678" s="40">
        <v>250</v>
      </c>
      <c r="E2678" s="34" t="s">
        <v>1601</v>
      </c>
    </row>
    <row r="2679" spans="1:5" ht="15.75" hidden="1" thickBot="1" x14ac:dyDescent="0.3">
      <c r="A2679" s="34" t="s">
        <v>3679</v>
      </c>
      <c r="B2679" s="40">
        <v>886</v>
      </c>
      <c r="C2679" s="34" t="s">
        <v>101</v>
      </c>
      <c r="D2679" s="40">
        <v>353</v>
      </c>
      <c r="E2679" s="34" t="s">
        <v>1602</v>
      </c>
    </row>
    <row r="2680" spans="1:5" ht="15.75" hidden="1" thickBot="1" x14ac:dyDescent="0.3">
      <c r="A2680" s="34" t="s">
        <v>3679</v>
      </c>
      <c r="B2680" s="40">
        <v>886</v>
      </c>
      <c r="C2680" s="34" t="s">
        <v>101</v>
      </c>
      <c r="D2680" s="40">
        <v>355</v>
      </c>
      <c r="E2680" s="34" t="s">
        <v>1603</v>
      </c>
    </row>
    <row r="2681" spans="1:5" ht="15.75" hidden="1" thickBot="1" x14ac:dyDescent="0.3">
      <c r="A2681" s="34" t="s">
        <v>3679</v>
      </c>
      <c r="B2681" s="40">
        <v>886</v>
      </c>
      <c r="C2681" s="34" t="s">
        <v>101</v>
      </c>
      <c r="D2681" s="40">
        <v>815</v>
      </c>
      <c r="E2681" s="34" t="s">
        <v>3799</v>
      </c>
    </row>
    <row r="2682" spans="1:5" ht="15.75" hidden="1" thickBot="1" x14ac:dyDescent="0.3">
      <c r="A2682" s="34" t="s">
        <v>3679</v>
      </c>
      <c r="B2682" s="40">
        <v>886</v>
      </c>
      <c r="C2682" s="34" t="s">
        <v>101</v>
      </c>
      <c r="D2682" s="40">
        <v>357</v>
      </c>
      <c r="E2682" s="34" t="s">
        <v>1606</v>
      </c>
    </row>
    <row r="2683" spans="1:5" ht="15.75" hidden="1" thickBot="1" x14ac:dyDescent="0.3">
      <c r="A2683" s="34" t="s">
        <v>3679</v>
      </c>
      <c r="B2683" s="40">
        <v>886</v>
      </c>
      <c r="C2683" s="34" t="s">
        <v>101</v>
      </c>
      <c r="D2683" s="40">
        <v>359</v>
      </c>
      <c r="E2683" s="34" t="s">
        <v>1607</v>
      </c>
    </row>
    <row r="2684" spans="1:5" ht="15.75" hidden="1" thickBot="1" x14ac:dyDescent="0.3">
      <c r="A2684" s="34" t="s">
        <v>3679</v>
      </c>
      <c r="B2684" s="40">
        <v>886</v>
      </c>
      <c r="C2684" s="34" t="s">
        <v>101</v>
      </c>
      <c r="D2684" s="40">
        <v>456</v>
      </c>
      <c r="E2684" s="34" t="s">
        <v>1609</v>
      </c>
    </row>
    <row r="2685" spans="1:5" ht="15.75" hidden="1" thickBot="1" x14ac:dyDescent="0.3">
      <c r="A2685" s="34" t="s">
        <v>3679</v>
      </c>
      <c r="B2685" s="40">
        <v>886</v>
      </c>
      <c r="C2685" s="34" t="s">
        <v>101</v>
      </c>
      <c r="D2685" s="40">
        <v>501</v>
      </c>
      <c r="E2685" s="34" t="s">
        <v>1645</v>
      </c>
    </row>
    <row r="2686" spans="1:5" ht="15.75" hidden="1" thickBot="1" x14ac:dyDescent="0.3">
      <c r="A2686" s="34" t="s">
        <v>3679</v>
      </c>
      <c r="B2686" s="40">
        <v>886</v>
      </c>
      <c r="C2686" s="34" t="s">
        <v>101</v>
      </c>
      <c r="D2686" s="40">
        <v>588</v>
      </c>
      <c r="E2686" s="34" t="s">
        <v>1614</v>
      </c>
    </row>
    <row r="2687" spans="1:5" ht="15.75" hidden="1" thickBot="1" x14ac:dyDescent="0.3">
      <c r="A2687" s="34" t="s">
        <v>3679</v>
      </c>
      <c r="B2687" s="40">
        <v>886</v>
      </c>
      <c r="C2687" s="34" t="s">
        <v>101</v>
      </c>
      <c r="D2687" s="40">
        <v>589</v>
      </c>
      <c r="E2687" s="34" t="s">
        <v>1663</v>
      </c>
    </row>
    <row r="2688" spans="1:5" ht="15.75" hidden="1" thickBot="1" x14ac:dyDescent="0.3">
      <c r="A2688" s="34" t="s">
        <v>3679</v>
      </c>
      <c r="B2688" s="40">
        <v>886</v>
      </c>
      <c r="C2688" s="34" t="s">
        <v>101</v>
      </c>
      <c r="D2688" s="40">
        <v>632</v>
      </c>
      <c r="E2688" s="34" t="s">
        <v>1615</v>
      </c>
    </row>
    <row r="2689" spans="1:5" ht="15.75" hidden="1" thickBot="1" x14ac:dyDescent="0.3">
      <c r="A2689" s="34" t="s">
        <v>3679</v>
      </c>
      <c r="B2689" s="40">
        <v>886</v>
      </c>
      <c r="C2689" s="34" t="s">
        <v>101</v>
      </c>
      <c r="D2689" s="40">
        <v>634</v>
      </c>
      <c r="E2689" s="34" t="s">
        <v>1616</v>
      </c>
    </row>
    <row r="2690" spans="1:5" ht="15.75" hidden="1" thickBot="1" x14ac:dyDescent="0.3">
      <c r="A2690" s="34" t="s">
        <v>3679</v>
      </c>
      <c r="B2690" s="40">
        <v>886</v>
      </c>
      <c r="C2690" s="34" t="s">
        <v>101</v>
      </c>
      <c r="D2690" s="40">
        <v>636</v>
      </c>
      <c r="E2690" s="34" t="s">
        <v>1617</v>
      </c>
    </row>
    <row r="2691" spans="1:5" ht="15.75" hidden="1" thickBot="1" x14ac:dyDescent="0.3">
      <c r="A2691" s="34" t="s">
        <v>3679</v>
      </c>
      <c r="B2691" s="40">
        <v>886</v>
      </c>
      <c r="C2691" s="34" t="s">
        <v>101</v>
      </c>
      <c r="D2691" s="40">
        <v>691</v>
      </c>
      <c r="E2691" s="34" t="s">
        <v>1620</v>
      </c>
    </row>
    <row r="2692" spans="1:5" ht="15.75" hidden="1" thickBot="1" x14ac:dyDescent="0.3">
      <c r="A2692" s="34" t="s">
        <v>3679</v>
      </c>
      <c r="B2692" s="40">
        <v>886</v>
      </c>
      <c r="C2692" s="34" t="s">
        <v>101</v>
      </c>
      <c r="D2692" s="40">
        <v>692</v>
      </c>
      <c r="E2692" s="34" t="s">
        <v>1664</v>
      </c>
    </row>
    <row r="2693" spans="1:5" ht="15.75" hidden="1" thickBot="1" x14ac:dyDescent="0.3">
      <c r="A2693" s="34" t="s">
        <v>3679</v>
      </c>
      <c r="B2693" s="40">
        <v>886</v>
      </c>
      <c r="C2693" s="34" t="s">
        <v>101</v>
      </c>
      <c r="D2693" s="40">
        <v>735</v>
      </c>
      <c r="E2693" s="34" t="s">
        <v>1665</v>
      </c>
    </row>
    <row r="2694" spans="1:5" ht="15.75" hidden="1" thickBot="1" x14ac:dyDescent="0.3">
      <c r="A2694" s="34" t="s">
        <v>3679</v>
      </c>
      <c r="B2694" s="40">
        <v>886</v>
      </c>
      <c r="C2694" s="34" t="s">
        <v>101</v>
      </c>
      <c r="D2694" s="40">
        <v>872</v>
      </c>
      <c r="E2694" s="34" t="s">
        <v>1667</v>
      </c>
    </row>
    <row r="2695" spans="1:5" ht="15.75" hidden="1" thickBot="1" x14ac:dyDescent="0.3">
      <c r="A2695" s="34" t="s">
        <v>3679</v>
      </c>
      <c r="B2695" s="40">
        <v>886</v>
      </c>
      <c r="C2695" s="34" t="s">
        <v>101</v>
      </c>
      <c r="D2695" s="40">
        <v>867</v>
      </c>
      <c r="E2695" s="34" t="s">
        <v>1630</v>
      </c>
    </row>
    <row r="2696" spans="1:5" ht="15.75" hidden="1" thickBot="1" x14ac:dyDescent="0.3">
      <c r="A2696" s="34" t="s">
        <v>3679</v>
      </c>
      <c r="B2696" s="40">
        <v>884</v>
      </c>
      <c r="C2696" s="34" t="s">
        <v>102</v>
      </c>
      <c r="D2696" s="40">
        <v>5</v>
      </c>
      <c r="E2696" s="34" t="s">
        <v>1648</v>
      </c>
    </row>
    <row r="2697" spans="1:5" ht="15.75" hidden="1" thickBot="1" x14ac:dyDescent="0.3">
      <c r="A2697" s="34" t="s">
        <v>3679</v>
      </c>
      <c r="B2697" s="40">
        <v>884</v>
      </c>
      <c r="C2697" s="34" t="s">
        <v>102</v>
      </c>
      <c r="D2697" s="40">
        <v>21</v>
      </c>
      <c r="E2697" s="34" t="s">
        <v>1550</v>
      </c>
    </row>
    <row r="2698" spans="1:5" ht="15.75" hidden="1" thickBot="1" x14ac:dyDescent="0.3">
      <c r="A2698" s="34" t="s">
        <v>3679</v>
      </c>
      <c r="B2698" s="40">
        <v>884</v>
      </c>
      <c r="C2698" s="34" t="s">
        <v>102</v>
      </c>
      <c r="D2698" s="40">
        <v>4</v>
      </c>
      <c r="E2698" s="34" t="s">
        <v>1553</v>
      </c>
    </row>
    <row r="2699" spans="1:5" ht="15.75" hidden="1" thickBot="1" x14ac:dyDescent="0.3">
      <c r="A2699" s="34" t="s">
        <v>3679</v>
      </c>
      <c r="B2699" s="40">
        <v>884</v>
      </c>
      <c r="C2699" s="34" t="s">
        <v>102</v>
      </c>
      <c r="D2699" s="40">
        <v>19</v>
      </c>
      <c r="E2699" s="34" t="s">
        <v>1556</v>
      </c>
    </row>
    <row r="2700" spans="1:5" ht="15.75" hidden="1" thickBot="1" x14ac:dyDescent="0.3">
      <c r="A2700" s="34" t="s">
        <v>3679</v>
      </c>
      <c r="B2700" s="40">
        <v>884</v>
      </c>
      <c r="C2700" s="34" t="s">
        <v>102</v>
      </c>
      <c r="D2700" s="40">
        <v>15</v>
      </c>
      <c r="E2700" s="34" t="s">
        <v>1557</v>
      </c>
    </row>
    <row r="2701" spans="1:5" ht="15.75" hidden="1" thickBot="1" x14ac:dyDescent="0.3">
      <c r="A2701" s="34" t="s">
        <v>3679</v>
      </c>
      <c r="B2701" s="40">
        <v>884</v>
      </c>
      <c r="C2701" s="34" t="s">
        <v>102</v>
      </c>
      <c r="D2701" s="40">
        <v>3</v>
      </c>
      <c r="E2701" s="34" t="s">
        <v>1647</v>
      </c>
    </row>
    <row r="2702" spans="1:5" ht="15.75" hidden="1" thickBot="1" x14ac:dyDescent="0.3">
      <c r="A2702" s="34" t="s">
        <v>3679</v>
      </c>
      <c r="B2702" s="40">
        <v>884</v>
      </c>
      <c r="C2702" s="34" t="s">
        <v>102</v>
      </c>
      <c r="D2702" s="40">
        <v>13</v>
      </c>
      <c r="E2702" s="34" t="s">
        <v>1573</v>
      </c>
    </row>
    <row r="2703" spans="1:5" ht="15.75" hidden="1" thickBot="1" x14ac:dyDescent="0.3">
      <c r="A2703" s="34" t="s">
        <v>3679</v>
      </c>
      <c r="B2703" s="40">
        <v>884</v>
      </c>
      <c r="C2703" s="34" t="s">
        <v>102</v>
      </c>
      <c r="D2703" s="40">
        <v>41</v>
      </c>
      <c r="E2703" s="34" t="s">
        <v>1649</v>
      </c>
    </row>
    <row r="2704" spans="1:5" ht="15.75" hidden="1" thickBot="1" x14ac:dyDescent="0.3">
      <c r="A2704" s="34" t="s">
        <v>3679</v>
      </c>
      <c r="B2704" s="40">
        <v>884</v>
      </c>
      <c r="C2704" s="34" t="s">
        <v>102</v>
      </c>
      <c r="D2704" s="40">
        <v>14</v>
      </c>
      <c r="E2704" s="34" t="s">
        <v>1576</v>
      </c>
    </row>
    <row r="2705" spans="1:5" ht="15.75" hidden="1" thickBot="1" x14ac:dyDescent="0.3">
      <c r="A2705" s="34" t="s">
        <v>3679</v>
      </c>
      <c r="B2705" s="40">
        <v>884</v>
      </c>
      <c r="C2705" s="34" t="s">
        <v>102</v>
      </c>
      <c r="D2705" s="40">
        <v>16</v>
      </c>
      <c r="E2705" s="34" t="s">
        <v>1574</v>
      </c>
    </row>
    <row r="2706" spans="1:5" ht="15.75" hidden="1" thickBot="1" x14ac:dyDescent="0.3">
      <c r="A2706" s="34" t="s">
        <v>3679</v>
      </c>
      <c r="B2706" s="40">
        <v>884</v>
      </c>
      <c r="C2706" s="34" t="s">
        <v>102</v>
      </c>
      <c r="D2706" s="40">
        <v>872</v>
      </c>
      <c r="E2706" s="34" t="s">
        <v>3797</v>
      </c>
    </row>
    <row r="2707" spans="1:5" ht="15.75" hidden="1" thickBot="1" x14ac:dyDescent="0.3">
      <c r="A2707" s="34" t="s">
        <v>3679</v>
      </c>
      <c r="B2707" s="40">
        <v>884</v>
      </c>
      <c r="C2707" s="34" t="s">
        <v>102</v>
      </c>
      <c r="D2707" s="40">
        <v>17</v>
      </c>
      <c r="E2707" s="34" t="s">
        <v>1569</v>
      </c>
    </row>
    <row r="2708" spans="1:5" ht="15.75" hidden="1" thickBot="1" x14ac:dyDescent="0.3">
      <c r="A2708" s="34" t="s">
        <v>3679</v>
      </c>
      <c r="B2708" s="40">
        <v>884</v>
      </c>
      <c r="C2708" s="34" t="s">
        <v>102</v>
      </c>
      <c r="D2708" s="40">
        <v>7</v>
      </c>
      <c r="E2708" s="34" t="s">
        <v>1570</v>
      </c>
    </row>
    <row r="2709" spans="1:5" ht="15.75" hidden="1" thickBot="1" x14ac:dyDescent="0.3">
      <c r="A2709" s="34" t="s">
        <v>3679</v>
      </c>
      <c r="B2709" s="40">
        <v>884</v>
      </c>
      <c r="C2709" s="34" t="s">
        <v>102</v>
      </c>
      <c r="D2709" s="40">
        <v>1</v>
      </c>
      <c r="E2709" s="34" t="s">
        <v>1540</v>
      </c>
    </row>
    <row r="2710" spans="1:5" ht="15.75" hidden="1" thickBot="1" x14ac:dyDescent="0.3">
      <c r="A2710" s="34" t="s">
        <v>3679</v>
      </c>
      <c r="B2710" s="40">
        <v>884</v>
      </c>
      <c r="C2710" s="34" t="s">
        <v>102</v>
      </c>
      <c r="D2710" s="40">
        <v>18</v>
      </c>
      <c r="E2710" s="34" t="s">
        <v>1577</v>
      </c>
    </row>
    <row r="2711" spans="1:5" ht="15.75" hidden="1" thickBot="1" x14ac:dyDescent="0.3">
      <c r="A2711" s="34" t="s">
        <v>3679</v>
      </c>
      <c r="B2711" s="40">
        <v>884</v>
      </c>
      <c r="C2711" s="34" t="s">
        <v>102</v>
      </c>
      <c r="D2711" s="40">
        <v>9</v>
      </c>
      <c r="E2711" s="34" t="s">
        <v>1571</v>
      </c>
    </row>
    <row r="2712" spans="1:5" ht="15.75" hidden="1" thickBot="1" x14ac:dyDescent="0.3">
      <c r="A2712" s="34" t="s">
        <v>3679</v>
      </c>
      <c r="B2712" s="40">
        <v>884</v>
      </c>
      <c r="C2712" s="34" t="s">
        <v>102</v>
      </c>
      <c r="D2712" s="40">
        <v>11</v>
      </c>
      <c r="E2712" s="34" t="s">
        <v>1572</v>
      </c>
    </row>
    <row r="2713" spans="1:5" ht="15.75" hidden="1" thickBot="1" x14ac:dyDescent="0.3">
      <c r="A2713" s="34" t="s">
        <v>3679</v>
      </c>
      <c r="B2713" s="40">
        <v>884</v>
      </c>
      <c r="C2713" s="34" t="s">
        <v>102</v>
      </c>
      <c r="D2713" s="40">
        <v>45</v>
      </c>
      <c r="E2713" s="34" t="s">
        <v>1581</v>
      </c>
    </row>
    <row r="2714" spans="1:5" ht="15.75" hidden="1" thickBot="1" x14ac:dyDescent="0.3">
      <c r="A2714" s="34" t="s">
        <v>3679</v>
      </c>
      <c r="B2714" s="40">
        <v>884</v>
      </c>
      <c r="C2714" s="34" t="s">
        <v>102</v>
      </c>
      <c r="D2714" s="40">
        <v>136</v>
      </c>
      <c r="E2714" s="34" t="s">
        <v>1391</v>
      </c>
    </row>
    <row r="2715" spans="1:5" ht="15.75" hidden="1" thickBot="1" x14ac:dyDescent="0.3">
      <c r="A2715" s="34" t="s">
        <v>3679</v>
      </c>
      <c r="B2715" s="40">
        <v>884</v>
      </c>
      <c r="C2715" s="34" t="s">
        <v>102</v>
      </c>
      <c r="D2715" s="40">
        <v>176</v>
      </c>
      <c r="E2715" s="34" t="s">
        <v>1651</v>
      </c>
    </row>
    <row r="2716" spans="1:5" ht="15.75" hidden="1" thickBot="1" x14ac:dyDescent="0.3">
      <c r="A2716" s="34" t="s">
        <v>3679</v>
      </c>
      <c r="B2716" s="40">
        <v>884</v>
      </c>
      <c r="C2716" s="34" t="s">
        <v>102</v>
      </c>
      <c r="D2716" s="40">
        <v>177</v>
      </c>
      <c r="E2716" s="34" t="s">
        <v>1594</v>
      </c>
    </row>
    <row r="2717" spans="1:5" ht="15.75" hidden="1" thickBot="1" x14ac:dyDescent="0.3">
      <c r="A2717" s="34" t="s">
        <v>3679</v>
      </c>
      <c r="B2717" s="40">
        <v>884</v>
      </c>
      <c r="C2717" s="34" t="s">
        <v>102</v>
      </c>
      <c r="D2717" s="40">
        <v>200</v>
      </c>
      <c r="E2717" s="34" t="s">
        <v>1596</v>
      </c>
    </row>
    <row r="2718" spans="1:5" ht="15.75" hidden="1" thickBot="1" x14ac:dyDescent="0.3">
      <c r="A2718" s="34" t="s">
        <v>3679</v>
      </c>
      <c r="B2718" s="40">
        <v>884</v>
      </c>
      <c r="C2718" s="34" t="s">
        <v>102</v>
      </c>
      <c r="D2718" s="40">
        <v>179</v>
      </c>
      <c r="E2718" s="34" t="s">
        <v>1595</v>
      </c>
    </row>
    <row r="2719" spans="1:5" ht="15.75" hidden="1" thickBot="1" x14ac:dyDescent="0.3">
      <c r="A2719" s="34" t="s">
        <v>3679</v>
      </c>
      <c r="B2719" s="40">
        <v>884</v>
      </c>
      <c r="C2719" s="34" t="s">
        <v>102</v>
      </c>
      <c r="D2719" s="40">
        <v>309</v>
      </c>
      <c r="E2719" s="34" t="s">
        <v>1601</v>
      </c>
    </row>
    <row r="2720" spans="1:5" ht="15.75" hidden="1" thickBot="1" x14ac:dyDescent="0.3">
      <c r="A2720" s="34" t="s">
        <v>3679</v>
      </c>
      <c r="B2720" s="40">
        <v>884</v>
      </c>
      <c r="C2720" s="34" t="s">
        <v>102</v>
      </c>
      <c r="D2720" s="40">
        <v>353</v>
      </c>
      <c r="E2720" s="34" t="s">
        <v>1602</v>
      </c>
    </row>
    <row r="2721" spans="1:5" ht="15.75" hidden="1" thickBot="1" x14ac:dyDescent="0.3">
      <c r="A2721" s="34" t="s">
        <v>3679</v>
      </c>
      <c r="B2721" s="40">
        <v>884</v>
      </c>
      <c r="C2721" s="34" t="s">
        <v>102</v>
      </c>
      <c r="D2721" s="40">
        <v>361</v>
      </c>
      <c r="E2721" s="34" t="s">
        <v>1603</v>
      </c>
    </row>
    <row r="2722" spans="1:5" ht="15.75" hidden="1" thickBot="1" x14ac:dyDescent="0.3">
      <c r="A2722" s="34" t="s">
        <v>3679</v>
      </c>
      <c r="B2722" s="40">
        <v>884</v>
      </c>
      <c r="C2722" s="34" t="s">
        <v>102</v>
      </c>
      <c r="D2722" s="40">
        <v>359</v>
      </c>
      <c r="E2722" s="34" t="s">
        <v>1605</v>
      </c>
    </row>
    <row r="2723" spans="1:5" ht="15.75" hidden="1" thickBot="1" x14ac:dyDescent="0.3">
      <c r="A2723" s="34" t="s">
        <v>3679</v>
      </c>
      <c r="B2723" s="40">
        <v>884</v>
      </c>
      <c r="C2723" s="34" t="s">
        <v>102</v>
      </c>
      <c r="D2723" s="40">
        <v>355</v>
      </c>
      <c r="E2723" s="34" t="s">
        <v>1606</v>
      </c>
    </row>
    <row r="2724" spans="1:5" ht="15.75" hidden="1" thickBot="1" x14ac:dyDescent="0.3">
      <c r="A2724" s="34" t="s">
        <v>3679</v>
      </c>
      <c r="B2724" s="40">
        <v>884</v>
      </c>
      <c r="C2724" s="34" t="s">
        <v>102</v>
      </c>
      <c r="D2724" s="40">
        <v>357</v>
      </c>
      <c r="E2724" s="34" t="s">
        <v>1607</v>
      </c>
    </row>
    <row r="2725" spans="1:5" ht="15.75" hidden="1" thickBot="1" x14ac:dyDescent="0.3">
      <c r="A2725" s="34" t="s">
        <v>3679</v>
      </c>
      <c r="B2725" s="40">
        <v>884</v>
      </c>
      <c r="C2725" s="34" t="s">
        <v>102</v>
      </c>
      <c r="D2725" s="40">
        <v>175</v>
      </c>
      <c r="E2725" s="34" t="s">
        <v>1650</v>
      </c>
    </row>
    <row r="2726" spans="1:5" ht="15.75" hidden="1" thickBot="1" x14ac:dyDescent="0.3">
      <c r="A2726" s="34" t="s">
        <v>3679</v>
      </c>
      <c r="B2726" s="40">
        <v>884</v>
      </c>
      <c r="C2726" s="34" t="s">
        <v>102</v>
      </c>
      <c r="D2726" s="40">
        <v>501</v>
      </c>
      <c r="E2726" s="34" t="s">
        <v>1652</v>
      </c>
    </row>
    <row r="2727" spans="1:5" ht="15.75" hidden="1" thickBot="1" x14ac:dyDescent="0.3">
      <c r="A2727" s="34" t="s">
        <v>3679</v>
      </c>
      <c r="B2727" s="40">
        <v>884</v>
      </c>
      <c r="C2727" s="34" t="s">
        <v>102</v>
      </c>
      <c r="D2727" s="40">
        <v>544</v>
      </c>
      <c r="E2727" s="34" t="s">
        <v>1611</v>
      </c>
    </row>
    <row r="2728" spans="1:5" ht="15.75" hidden="1" thickBot="1" x14ac:dyDescent="0.3">
      <c r="A2728" s="34" t="s">
        <v>3679</v>
      </c>
      <c r="B2728" s="40">
        <v>884</v>
      </c>
      <c r="C2728" s="34" t="s">
        <v>102</v>
      </c>
      <c r="D2728" s="40">
        <v>588</v>
      </c>
      <c r="E2728" s="34" t="s">
        <v>1614</v>
      </c>
    </row>
    <row r="2729" spans="1:5" ht="15.75" hidden="1" thickBot="1" x14ac:dyDescent="0.3">
      <c r="A2729" s="34" t="s">
        <v>3679</v>
      </c>
      <c r="B2729" s="40">
        <v>884</v>
      </c>
      <c r="C2729" s="34" t="s">
        <v>102</v>
      </c>
      <c r="D2729" s="40">
        <v>675</v>
      </c>
      <c r="E2729" s="34" t="s">
        <v>1619</v>
      </c>
    </row>
    <row r="2730" spans="1:5" ht="15.75" hidden="1" thickBot="1" x14ac:dyDescent="0.3">
      <c r="A2730" s="34" t="s">
        <v>3679</v>
      </c>
      <c r="B2730" s="40">
        <v>884</v>
      </c>
      <c r="C2730" s="34" t="s">
        <v>102</v>
      </c>
      <c r="D2730" s="40">
        <v>871</v>
      </c>
      <c r="E2730" s="34" t="s">
        <v>1630</v>
      </c>
    </row>
    <row r="2731" spans="1:5" ht="15.75" hidden="1" thickBot="1" x14ac:dyDescent="0.3">
      <c r="A2731" s="34" t="s">
        <v>3679</v>
      </c>
      <c r="B2731" s="40">
        <v>888</v>
      </c>
      <c r="C2731" s="34" t="s">
        <v>103</v>
      </c>
      <c r="D2731" s="40">
        <v>20</v>
      </c>
      <c r="E2731" s="34" t="s">
        <v>1669</v>
      </c>
    </row>
    <row r="2732" spans="1:5" ht="15.75" hidden="1" thickBot="1" x14ac:dyDescent="0.3">
      <c r="A2732" s="34" t="s">
        <v>3679</v>
      </c>
      <c r="B2732" s="40">
        <v>888</v>
      </c>
      <c r="C2732" s="34" t="s">
        <v>103</v>
      </c>
      <c r="D2732" s="40">
        <v>21</v>
      </c>
      <c r="E2732" s="34" t="s">
        <v>1670</v>
      </c>
    </row>
    <row r="2733" spans="1:5" ht="15.75" hidden="1" thickBot="1" x14ac:dyDescent="0.3">
      <c r="A2733" s="34" t="s">
        <v>3679</v>
      </c>
      <c r="B2733" s="40">
        <v>888</v>
      </c>
      <c r="C2733" s="34" t="s">
        <v>103</v>
      </c>
      <c r="D2733" s="40">
        <v>22</v>
      </c>
      <c r="E2733" s="34" t="s">
        <v>1671</v>
      </c>
    </row>
    <row r="2734" spans="1:5" ht="15.75" hidden="1" thickBot="1" x14ac:dyDescent="0.3">
      <c r="A2734" s="34" t="s">
        <v>3679</v>
      </c>
      <c r="B2734" s="40">
        <v>888</v>
      </c>
      <c r="C2734" s="34" t="s">
        <v>103</v>
      </c>
      <c r="D2734" s="40">
        <v>23</v>
      </c>
      <c r="E2734" s="34" t="s">
        <v>1672</v>
      </c>
    </row>
    <row r="2735" spans="1:5" ht="15.75" hidden="1" thickBot="1" x14ac:dyDescent="0.3">
      <c r="A2735" s="34" t="s">
        <v>3679</v>
      </c>
      <c r="B2735" s="40">
        <v>888</v>
      </c>
      <c r="C2735" s="34" t="s">
        <v>103</v>
      </c>
      <c r="D2735" s="40">
        <v>26</v>
      </c>
      <c r="E2735" s="34" t="s">
        <v>1675</v>
      </c>
    </row>
    <row r="2736" spans="1:5" ht="15.75" hidden="1" thickBot="1" x14ac:dyDescent="0.3">
      <c r="A2736" s="34" t="s">
        <v>3679</v>
      </c>
      <c r="B2736" s="40">
        <v>888</v>
      </c>
      <c r="C2736" s="34" t="s">
        <v>103</v>
      </c>
      <c r="D2736" s="40">
        <v>25</v>
      </c>
      <c r="E2736" s="34" t="s">
        <v>1674</v>
      </c>
    </row>
    <row r="2737" spans="1:5" ht="15.75" hidden="1" thickBot="1" x14ac:dyDescent="0.3">
      <c r="A2737" s="34" t="s">
        <v>3679</v>
      </c>
      <c r="B2737" s="40">
        <v>888</v>
      </c>
      <c r="C2737" s="34" t="s">
        <v>103</v>
      </c>
      <c r="D2737" s="40">
        <v>24</v>
      </c>
      <c r="E2737" s="34" t="s">
        <v>1673</v>
      </c>
    </row>
    <row r="2738" spans="1:5" ht="15.75" hidden="1" thickBot="1" x14ac:dyDescent="0.3">
      <c r="A2738" s="34" t="s">
        <v>3679</v>
      </c>
      <c r="B2738" s="40">
        <v>888</v>
      </c>
      <c r="C2738" s="34" t="s">
        <v>103</v>
      </c>
      <c r="D2738" s="40">
        <v>27</v>
      </c>
      <c r="E2738" s="34" t="s">
        <v>1676</v>
      </c>
    </row>
    <row r="2739" spans="1:5" ht="15.75" hidden="1" thickBot="1" x14ac:dyDescent="0.3">
      <c r="A2739" s="34" t="s">
        <v>3679</v>
      </c>
      <c r="B2739" s="40">
        <v>888</v>
      </c>
      <c r="C2739" s="34" t="s">
        <v>103</v>
      </c>
      <c r="D2739" s="40">
        <v>103</v>
      </c>
      <c r="E2739" s="34" t="s">
        <v>1680</v>
      </c>
    </row>
    <row r="2740" spans="1:5" ht="15.75" hidden="1" thickBot="1" x14ac:dyDescent="0.3">
      <c r="A2740" s="34" t="s">
        <v>3679</v>
      </c>
      <c r="B2740" s="40">
        <v>888</v>
      </c>
      <c r="C2740" s="34" t="s">
        <v>103</v>
      </c>
      <c r="D2740" s="40">
        <v>100</v>
      </c>
      <c r="E2740" s="34" t="s">
        <v>1677</v>
      </c>
    </row>
    <row r="2741" spans="1:5" ht="15.75" hidden="1" thickBot="1" x14ac:dyDescent="0.3">
      <c r="A2741" s="34" t="s">
        <v>3679</v>
      </c>
      <c r="B2741" s="40">
        <v>888</v>
      </c>
      <c r="C2741" s="34" t="s">
        <v>103</v>
      </c>
      <c r="D2741" s="40">
        <v>101</v>
      </c>
      <c r="E2741" s="34" t="s">
        <v>1678</v>
      </c>
    </row>
    <row r="2742" spans="1:5" ht="15.75" hidden="1" thickBot="1" x14ac:dyDescent="0.3">
      <c r="A2742" s="34" t="s">
        <v>3679</v>
      </c>
      <c r="B2742" s="40">
        <v>888</v>
      </c>
      <c r="C2742" s="34" t="s">
        <v>103</v>
      </c>
      <c r="D2742" s="40">
        <v>102</v>
      </c>
      <c r="E2742" s="34" t="s">
        <v>1679</v>
      </c>
    </row>
    <row r="2743" spans="1:5" ht="15.75" hidden="1" thickBot="1" x14ac:dyDescent="0.3">
      <c r="A2743" s="34" t="s">
        <v>3679</v>
      </c>
      <c r="B2743" s="40">
        <v>888</v>
      </c>
      <c r="C2743" s="34" t="s">
        <v>103</v>
      </c>
      <c r="D2743" s="40">
        <v>104</v>
      </c>
      <c r="E2743" s="34" t="s">
        <v>1681</v>
      </c>
    </row>
    <row r="2744" spans="1:5" ht="15.75" hidden="1" thickBot="1" x14ac:dyDescent="0.3">
      <c r="A2744" s="34" t="s">
        <v>3679</v>
      </c>
      <c r="B2744" s="40">
        <v>888</v>
      </c>
      <c r="C2744" s="34" t="s">
        <v>103</v>
      </c>
      <c r="D2744" s="40">
        <v>105</v>
      </c>
      <c r="E2744" s="34" t="s">
        <v>1682</v>
      </c>
    </row>
    <row r="2745" spans="1:5" ht="15.75" hidden="1" thickBot="1" x14ac:dyDescent="0.3">
      <c r="A2745" s="34" t="s">
        <v>3679</v>
      </c>
      <c r="B2745" s="40">
        <v>888</v>
      </c>
      <c r="C2745" s="34" t="s">
        <v>103</v>
      </c>
      <c r="D2745" s="40">
        <v>150</v>
      </c>
      <c r="E2745" s="34" t="s">
        <v>1683</v>
      </c>
    </row>
    <row r="2746" spans="1:5" ht="15.75" hidden="1" thickBot="1" x14ac:dyDescent="0.3">
      <c r="A2746" s="34" t="s">
        <v>3679</v>
      </c>
      <c r="B2746" s="40">
        <v>888</v>
      </c>
      <c r="C2746" s="34" t="s">
        <v>103</v>
      </c>
      <c r="D2746" s="40">
        <v>151</v>
      </c>
      <c r="E2746" s="34" t="s">
        <v>1684</v>
      </c>
    </row>
    <row r="2747" spans="1:5" ht="15.75" hidden="1" thickBot="1" x14ac:dyDescent="0.3">
      <c r="A2747" s="34" t="s">
        <v>3679</v>
      </c>
      <c r="B2747" s="40">
        <v>888</v>
      </c>
      <c r="C2747" s="34" t="s">
        <v>103</v>
      </c>
      <c r="D2747" s="40">
        <v>152</v>
      </c>
      <c r="E2747" s="34" t="s">
        <v>1685</v>
      </c>
    </row>
    <row r="2748" spans="1:5" ht="15.75" hidden="1" thickBot="1" x14ac:dyDescent="0.3">
      <c r="A2748" s="34" t="s">
        <v>3679</v>
      </c>
      <c r="B2748" s="40">
        <v>888</v>
      </c>
      <c r="C2748" s="34" t="s">
        <v>103</v>
      </c>
      <c r="D2748" s="40">
        <v>153</v>
      </c>
      <c r="E2748" s="34" t="s">
        <v>1686</v>
      </c>
    </row>
    <row r="2749" spans="1:5" ht="15.75" hidden="1" thickBot="1" x14ac:dyDescent="0.3">
      <c r="A2749" s="34" t="s">
        <v>3679</v>
      </c>
      <c r="B2749" s="40">
        <v>888</v>
      </c>
      <c r="C2749" s="34" t="s">
        <v>103</v>
      </c>
      <c r="D2749" s="40">
        <v>154</v>
      </c>
      <c r="E2749" s="34" t="s">
        <v>1687</v>
      </c>
    </row>
    <row r="2750" spans="1:5" ht="15.75" hidden="1" thickBot="1" x14ac:dyDescent="0.3">
      <c r="A2750" s="34" t="s">
        <v>3679</v>
      </c>
      <c r="B2750" s="40">
        <v>888</v>
      </c>
      <c r="C2750" s="34" t="s">
        <v>103</v>
      </c>
      <c r="D2750" s="40">
        <v>155</v>
      </c>
      <c r="E2750" s="34" t="s">
        <v>1688</v>
      </c>
    </row>
    <row r="2751" spans="1:5" ht="15.75" hidden="1" thickBot="1" x14ac:dyDescent="0.3">
      <c r="A2751" s="34" t="s">
        <v>3679</v>
      </c>
      <c r="B2751" s="40">
        <v>888</v>
      </c>
      <c r="C2751" s="34" t="s">
        <v>103</v>
      </c>
      <c r="D2751" s="40">
        <v>330</v>
      </c>
      <c r="E2751" s="34" t="s">
        <v>1690</v>
      </c>
    </row>
    <row r="2752" spans="1:5" ht="15.75" hidden="1" thickBot="1" x14ac:dyDescent="0.3">
      <c r="A2752" s="34" t="s">
        <v>3679</v>
      </c>
      <c r="B2752" s="40">
        <v>888</v>
      </c>
      <c r="C2752" s="34" t="s">
        <v>103</v>
      </c>
      <c r="D2752" s="40">
        <v>331</v>
      </c>
      <c r="E2752" s="34" t="s">
        <v>1691</v>
      </c>
    </row>
    <row r="2753" spans="1:5" ht="15.75" hidden="1" thickBot="1" x14ac:dyDescent="0.3">
      <c r="A2753" s="34" t="s">
        <v>3679</v>
      </c>
      <c r="B2753" s="40">
        <v>888</v>
      </c>
      <c r="C2753" s="34" t="s">
        <v>103</v>
      </c>
      <c r="D2753" s="40">
        <v>322</v>
      </c>
      <c r="E2753" s="34" t="s">
        <v>1689</v>
      </c>
    </row>
    <row r="2754" spans="1:5" ht="15.75" hidden="1" thickBot="1" x14ac:dyDescent="0.3">
      <c r="A2754" s="34" t="s">
        <v>3679</v>
      </c>
      <c r="B2754" s="40">
        <v>888</v>
      </c>
      <c r="C2754" s="34" t="s">
        <v>103</v>
      </c>
      <c r="D2754" s="40">
        <v>370</v>
      </c>
      <c r="E2754" s="34" t="s">
        <v>1698</v>
      </c>
    </row>
    <row r="2755" spans="1:5" ht="15.75" hidden="1" thickBot="1" x14ac:dyDescent="0.3">
      <c r="A2755" s="34" t="s">
        <v>3679</v>
      </c>
      <c r="B2755" s="40">
        <v>888</v>
      </c>
      <c r="C2755" s="34" t="s">
        <v>103</v>
      </c>
      <c r="D2755" s="40">
        <v>371</v>
      </c>
      <c r="E2755" s="34" t="s">
        <v>1699</v>
      </c>
    </row>
    <row r="2756" spans="1:5" ht="15.75" hidden="1" thickBot="1" x14ac:dyDescent="0.3">
      <c r="A2756" s="34" t="s">
        <v>3679</v>
      </c>
      <c r="B2756" s="40">
        <v>888</v>
      </c>
      <c r="C2756" s="34" t="s">
        <v>103</v>
      </c>
      <c r="D2756" s="40">
        <v>361</v>
      </c>
      <c r="E2756" s="34" t="s">
        <v>1693</v>
      </c>
    </row>
    <row r="2757" spans="1:5" ht="15.75" hidden="1" thickBot="1" x14ac:dyDescent="0.3">
      <c r="A2757" s="34" t="s">
        <v>3679</v>
      </c>
      <c r="B2757" s="40">
        <v>888</v>
      </c>
      <c r="C2757" s="34" t="s">
        <v>103</v>
      </c>
      <c r="D2757" s="40">
        <v>360</v>
      </c>
      <c r="E2757" s="34" t="s">
        <v>1692</v>
      </c>
    </row>
    <row r="2758" spans="1:5" ht="15.75" hidden="1" thickBot="1" x14ac:dyDescent="0.3">
      <c r="A2758" s="34" t="s">
        <v>3679</v>
      </c>
      <c r="B2758" s="40">
        <v>888</v>
      </c>
      <c r="C2758" s="34" t="s">
        <v>103</v>
      </c>
      <c r="D2758" s="40">
        <v>362</v>
      </c>
      <c r="E2758" s="34" t="s">
        <v>1694</v>
      </c>
    </row>
    <row r="2759" spans="1:5" ht="15.75" hidden="1" thickBot="1" x14ac:dyDescent="0.3">
      <c r="A2759" s="34" t="s">
        <v>3679</v>
      </c>
      <c r="B2759" s="40">
        <v>888</v>
      </c>
      <c r="C2759" s="34" t="s">
        <v>103</v>
      </c>
      <c r="D2759" s="40">
        <v>363</v>
      </c>
      <c r="E2759" s="34" t="s">
        <v>1695</v>
      </c>
    </row>
    <row r="2760" spans="1:5" ht="15.75" hidden="1" thickBot="1" x14ac:dyDescent="0.3">
      <c r="A2760" s="34" t="s">
        <v>3679</v>
      </c>
      <c r="B2760" s="40">
        <v>888</v>
      </c>
      <c r="C2760" s="34" t="s">
        <v>103</v>
      </c>
      <c r="D2760" s="40">
        <v>364</v>
      </c>
      <c r="E2760" s="34" t="s">
        <v>1696</v>
      </c>
    </row>
    <row r="2761" spans="1:5" ht="15.75" hidden="1" thickBot="1" x14ac:dyDescent="0.3">
      <c r="A2761" s="34" t="s">
        <v>3679</v>
      </c>
      <c r="B2761" s="40">
        <v>888</v>
      </c>
      <c r="C2761" s="34" t="s">
        <v>103</v>
      </c>
      <c r="D2761" s="40">
        <v>365</v>
      </c>
      <c r="E2761" s="34" t="s">
        <v>1697</v>
      </c>
    </row>
    <row r="2762" spans="1:5" ht="15.75" hidden="1" thickBot="1" x14ac:dyDescent="0.3">
      <c r="A2762" s="34" t="s">
        <v>3679</v>
      </c>
      <c r="B2762" s="40">
        <v>888</v>
      </c>
      <c r="C2762" s="34" t="s">
        <v>103</v>
      </c>
      <c r="D2762" s="40">
        <v>520</v>
      </c>
      <c r="E2762" s="34" t="s">
        <v>1700</v>
      </c>
    </row>
    <row r="2763" spans="1:5" ht="15.75" hidden="1" thickBot="1" x14ac:dyDescent="0.3">
      <c r="A2763" s="34" t="s">
        <v>3679</v>
      </c>
      <c r="B2763" s="40">
        <v>888</v>
      </c>
      <c r="C2763" s="34" t="s">
        <v>103</v>
      </c>
      <c r="D2763" s="40">
        <v>521</v>
      </c>
      <c r="E2763" s="34" t="s">
        <v>1701</v>
      </c>
    </row>
    <row r="2764" spans="1:5" ht="15.75" hidden="1" thickBot="1" x14ac:dyDescent="0.3">
      <c r="A2764" s="34" t="s">
        <v>3679</v>
      </c>
      <c r="B2764" s="40">
        <v>888</v>
      </c>
      <c r="C2764" s="34" t="s">
        <v>103</v>
      </c>
      <c r="D2764" s="40">
        <v>522</v>
      </c>
      <c r="E2764" s="34" t="s">
        <v>1702</v>
      </c>
    </row>
    <row r="2765" spans="1:5" ht="15.75" hidden="1" thickBot="1" x14ac:dyDescent="0.3">
      <c r="A2765" s="34" t="s">
        <v>3679</v>
      </c>
      <c r="B2765" s="40">
        <v>888</v>
      </c>
      <c r="C2765" s="34" t="s">
        <v>103</v>
      </c>
      <c r="D2765" s="40">
        <v>523</v>
      </c>
      <c r="E2765" s="34" t="s">
        <v>1703</v>
      </c>
    </row>
    <row r="2766" spans="1:5" ht="15.75" hidden="1" thickBot="1" x14ac:dyDescent="0.3">
      <c r="A2766" s="34" t="s">
        <v>3679</v>
      </c>
      <c r="B2766" s="40">
        <v>888</v>
      </c>
      <c r="C2766" s="34" t="s">
        <v>103</v>
      </c>
      <c r="D2766" s="40">
        <v>580</v>
      </c>
      <c r="E2766" s="34" t="s">
        <v>1704</v>
      </c>
    </row>
    <row r="2767" spans="1:5" ht="15.75" hidden="1" thickBot="1" x14ac:dyDescent="0.3">
      <c r="A2767" s="34" t="s">
        <v>3679</v>
      </c>
      <c r="B2767" s="40">
        <v>888</v>
      </c>
      <c r="C2767" s="34" t="s">
        <v>103</v>
      </c>
      <c r="D2767" s="40">
        <v>755</v>
      </c>
      <c r="E2767" s="34" t="s">
        <v>1705</v>
      </c>
    </row>
    <row r="2768" spans="1:5" ht="15.75" hidden="1" thickBot="1" x14ac:dyDescent="0.3">
      <c r="A2768" s="34" t="s">
        <v>3679</v>
      </c>
      <c r="B2768" s="40">
        <v>888</v>
      </c>
      <c r="C2768" s="34" t="s">
        <v>103</v>
      </c>
      <c r="D2768" s="40">
        <v>756</v>
      </c>
      <c r="E2768" s="34" t="s">
        <v>1706</v>
      </c>
    </row>
    <row r="2769" spans="1:5" ht="15.75" hidden="1" thickBot="1" x14ac:dyDescent="0.3">
      <c r="A2769" s="34" t="s">
        <v>3679</v>
      </c>
      <c r="B2769" s="40">
        <v>888</v>
      </c>
      <c r="C2769" s="34" t="s">
        <v>103</v>
      </c>
      <c r="D2769" s="40">
        <v>757</v>
      </c>
      <c r="E2769" s="34" t="s">
        <v>1707</v>
      </c>
    </row>
    <row r="2770" spans="1:5" ht="15.75" hidden="1" thickBot="1" x14ac:dyDescent="0.3">
      <c r="A2770" s="34" t="s">
        <v>3679</v>
      </c>
      <c r="B2770" s="40">
        <v>888</v>
      </c>
      <c r="C2770" s="34" t="s">
        <v>103</v>
      </c>
      <c r="D2770" s="40">
        <v>758</v>
      </c>
      <c r="E2770" s="34" t="s">
        <v>1708</v>
      </c>
    </row>
    <row r="2771" spans="1:5" ht="15.75" hidden="1" thickBot="1" x14ac:dyDescent="0.3">
      <c r="A2771" s="34" t="s">
        <v>3679</v>
      </c>
      <c r="B2771" s="40">
        <v>888</v>
      </c>
      <c r="C2771" s="34" t="s">
        <v>103</v>
      </c>
      <c r="D2771" s="40">
        <v>759</v>
      </c>
      <c r="E2771" s="34" t="s">
        <v>1709</v>
      </c>
    </row>
    <row r="2772" spans="1:5" ht="15.75" hidden="1" thickBot="1" x14ac:dyDescent="0.3">
      <c r="A2772" s="34" t="s">
        <v>3679</v>
      </c>
      <c r="B2772" s="40">
        <v>888</v>
      </c>
      <c r="C2772" s="34" t="s">
        <v>103</v>
      </c>
      <c r="D2772" s="40">
        <v>761</v>
      </c>
      <c r="E2772" s="34" t="s">
        <v>1711</v>
      </c>
    </row>
    <row r="2773" spans="1:5" ht="15.75" hidden="1" thickBot="1" x14ac:dyDescent="0.3">
      <c r="A2773" s="34" t="s">
        <v>3679</v>
      </c>
      <c r="B2773" s="40">
        <v>888</v>
      </c>
      <c r="C2773" s="34" t="s">
        <v>103</v>
      </c>
      <c r="D2773" s="40">
        <v>762</v>
      </c>
      <c r="E2773" s="34" t="s">
        <v>1712</v>
      </c>
    </row>
    <row r="2774" spans="1:5" ht="15.75" hidden="1" thickBot="1" x14ac:dyDescent="0.3">
      <c r="A2774" s="34" t="s">
        <v>3679</v>
      </c>
      <c r="B2774" s="40">
        <v>888</v>
      </c>
      <c r="C2774" s="34" t="s">
        <v>103</v>
      </c>
      <c r="D2774" s="40">
        <v>760</v>
      </c>
      <c r="E2774" s="34" t="s">
        <v>1710</v>
      </c>
    </row>
    <row r="2775" spans="1:5" ht="15.75" hidden="1" thickBot="1" x14ac:dyDescent="0.3">
      <c r="A2775" s="34" t="s">
        <v>3679</v>
      </c>
      <c r="B2775" s="40">
        <v>882</v>
      </c>
      <c r="C2775" s="34" t="s">
        <v>104</v>
      </c>
      <c r="D2775" s="40">
        <v>28</v>
      </c>
      <c r="E2775" s="34" t="s">
        <v>1565</v>
      </c>
    </row>
    <row r="2776" spans="1:5" ht="15.75" hidden="1" thickBot="1" x14ac:dyDescent="0.3">
      <c r="A2776" s="34" t="s">
        <v>3679</v>
      </c>
      <c r="B2776" s="40">
        <v>882</v>
      </c>
      <c r="C2776" s="34" t="s">
        <v>104</v>
      </c>
      <c r="D2776" s="40">
        <v>27</v>
      </c>
      <c r="E2776" s="34" t="s">
        <v>1643</v>
      </c>
    </row>
    <row r="2777" spans="1:5" ht="15.75" hidden="1" thickBot="1" x14ac:dyDescent="0.3">
      <c r="A2777" s="34" t="s">
        <v>3679</v>
      </c>
      <c r="B2777" s="40">
        <v>882</v>
      </c>
      <c r="C2777" s="34" t="s">
        <v>104</v>
      </c>
      <c r="D2777" s="40">
        <v>2</v>
      </c>
      <c r="E2777" s="34" t="s">
        <v>1642</v>
      </c>
    </row>
    <row r="2778" spans="1:5" ht="15.75" hidden="1" thickBot="1" x14ac:dyDescent="0.3">
      <c r="A2778" s="34" t="s">
        <v>3679</v>
      </c>
      <c r="B2778" s="40">
        <v>882</v>
      </c>
      <c r="C2778" s="34" t="s">
        <v>104</v>
      </c>
      <c r="D2778" s="40">
        <v>32</v>
      </c>
      <c r="E2778" s="34" t="s">
        <v>1569</v>
      </c>
    </row>
    <row r="2779" spans="1:5" ht="15.75" hidden="1" thickBot="1" x14ac:dyDescent="0.3">
      <c r="A2779" s="34" t="s">
        <v>3679</v>
      </c>
      <c r="B2779" s="40">
        <v>882</v>
      </c>
      <c r="C2779" s="34" t="s">
        <v>104</v>
      </c>
      <c r="D2779" s="40">
        <v>35</v>
      </c>
      <c r="E2779" s="34" t="s">
        <v>1572</v>
      </c>
    </row>
    <row r="2780" spans="1:5" ht="15.75" hidden="1" thickBot="1" x14ac:dyDescent="0.3">
      <c r="A2780" s="34" t="s">
        <v>3679</v>
      </c>
      <c r="B2780" s="40">
        <v>882</v>
      </c>
      <c r="C2780" s="34" t="s">
        <v>104</v>
      </c>
      <c r="D2780" s="40">
        <v>91</v>
      </c>
      <c r="E2780" s="34" t="s">
        <v>1585</v>
      </c>
    </row>
    <row r="2781" spans="1:5" ht="15.75" hidden="1" thickBot="1" x14ac:dyDescent="0.3">
      <c r="A2781" s="34" t="s">
        <v>3679</v>
      </c>
      <c r="B2781" s="40">
        <v>882</v>
      </c>
      <c r="C2781" s="34" t="s">
        <v>104</v>
      </c>
      <c r="D2781" s="40">
        <v>178</v>
      </c>
      <c r="E2781" s="34" t="s">
        <v>1644</v>
      </c>
    </row>
    <row r="2782" spans="1:5" ht="15.75" hidden="1" thickBot="1" x14ac:dyDescent="0.3">
      <c r="A2782" s="34" t="s">
        <v>3679</v>
      </c>
      <c r="B2782" s="40">
        <v>882</v>
      </c>
      <c r="C2782" s="34" t="s">
        <v>104</v>
      </c>
      <c r="D2782" s="40">
        <v>181</v>
      </c>
      <c r="E2782" s="34" t="s">
        <v>1595</v>
      </c>
    </row>
    <row r="2783" spans="1:5" ht="15.75" hidden="1" thickBot="1" x14ac:dyDescent="0.3">
      <c r="A2783" s="34" t="s">
        <v>3679</v>
      </c>
      <c r="B2783" s="40">
        <v>882</v>
      </c>
      <c r="C2783" s="34" t="s">
        <v>104</v>
      </c>
      <c r="D2783" s="40">
        <v>353</v>
      </c>
      <c r="E2783" s="34" t="s">
        <v>1602</v>
      </c>
    </row>
    <row r="2784" spans="1:5" ht="15.75" hidden="1" thickBot="1" x14ac:dyDescent="0.3">
      <c r="A2784" s="34" t="s">
        <v>3679</v>
      </c>
      <c r="B2784" s="40">
        <v>882</v>
      </c>
      <c r="C2784" s="34" t="s">
        <v>104</v>
      </c>
      <c r="D2784" s="40">
        <v>501</v>
      </c>
      <c r="E2784" s="34" t="s">
        <v>1645</v>
      </c>
    </row>
    <row r="2785" spans="1:5" ht="15.75" hidden="1" thickBot="1" x14ac:dyDescent="0.3">
      <c r="A2785" s="34" t="s">
        <v>3679</v>
      </c>
      <c r="B2785" s="40">
        <v>882</v>
      </c>
      <c r="C2785" s="34" t="s">
        <v>104</v>
      </c>
      <c r="D2785" s="40">
        <v>590</v>
      </c>
      <c r="E2785" s="34" t="s">
        <v>1614</v>
      </c>
    </row>
    <row r="2786" spans="1:5" ht="15.75" hidden="1" thickBot="1" x14ac:dyDescent="0.3">
      <c r="A2786" s="34" t="s">
        <v>3679</v>
      </c>
      <c r="B2786" s="40">
        <v>882</v>
      </c>
      <c r="C2786" s="34" t="s">
        <v>104</v>
      </c>
      <c r="D2786" s="40">
        <v>632</v>
      </c>
      <c r="E2786" s="34" t="s">
        <v>1615</v>
      </c>
    </row>
    <row r="2787" spans="1:5" ht="15.75" hidden="1" thickBot="1" x14ac:dyDescent="0.3">
      <c r="A2787" s="34" t="s">
        <v>3679</v>
      </c>
      <c r="B2787" s="40">
        <v>882</v>
      </c>
      <c r="C2787" s="34" t="s">
        <v>104</v>
      </c>
      <c r="D2787" s="40">
        <v>633</v>
      </c>
      <c r="E2787" s="34" t="s">
        <v>1616</v>
      </c>
    </row>
    <row r="2788" spans="1:5" ht="15.75" hidden="1" thickBot="1" x14ac:dyDescent="0.3">
      <c r="A2788" s="34" t="s">
        <v>3679</v>
      </c>
      <c r="B2788" s="40">
        <v>882</v>
      </c>
      <c r="C2788" s="34" t="s">
        <v>104</v>
      </c>
      <c r="D2788" s="40">
        <v>676</v>
      </c>
      <c r="E2788" s="34" t="s">
        <v>1646</v>
      </c>
    </row>
    <row r="2789" spans="1:5" ht="15.75" hidden="1" thickBot="1" x14ac:dyDescent="0.3">
      <c r="A2789" s="34" t="s">
        <v>3679</v>
      </c>
      <c r="B2789" s="40">
        <v>320</v>
      </c>
      <c r="C2789" s="34" t="s">
        <v>105</v>
      </c>
      <c r="D2789" s="40">
        <v>1</v>
      </c>
      <c r="E2789" s="34" t="s">
        <v>751</v>
      </c>
    </row>
    <row r="2790" spans="1:5" ht="15.75" hidden="1" thickBot="1" x14ac:dyDescent="0.3">
      <c r="A2790" s="34" t="s">
        <v>3679</v>
      </c>
      <c r="B2790" s="40">
        <v>320</v>
      </c>
      <c r="C2790" s="34" t="s">
        <v>105</v>
      </c>
      <c r="D2790" s="40">
        <v>2</v>
      </c>
      <c r="E2790" s="34" t="s">
        <v>752</v>
      </c>
    </row>
    <row r="2791" spans="1:5" ht="15.75" hidden="1" thickBot="1" x14ac:dyDescent="0.3">
      <c r="A2791" s="34" t="s">
        <v>3679</v>
      </c>
      <c r="B2791" s="40">
        <v>320</v>
      </c>
      <c r="C2791" s="34" t="s">
        <v>105</v>
      </c>
      <c r="D2791" s="40">
        <v>47</v>
      </c>
      <c r="E2791" s="34" t="s">
        <v>754</v>
      </c>
    </row>
    <row r="2792" spans="1:5" ht="15.75" hidden="1" thickBot="1" x14ac:dyDescent="0.3">
      <c r="A2792" s="34" t="s">
        <v>3679</v>
      </c>
      <c r="B2792" s="40">
        <v>320</v>
      </c>
      <c r="C2792" s="34" t="s">
        <v>105</v>
      </c>
      <c r="D2792" s="40">
        <v>45</v>
      </c>
      <c r="E2792" s="34" t="s">
        <v>753</v>
      </c>
    </row>
    <row r="2793" spans="1:5" ht="15.75" hidden="1" thickBot="1" x14ac:dyDescent="0.3">
      <c r="A2793" s="34" t="s">
        <v>3679</v>
      </c>
      <c r="B2793" s="40">
        <v>320</v>
      </c>
      <c r="C2793" s="34" t="s">
        <v>105</v>
      </c>
      <c r="D2793" s="40">
        <v>90</v>
      </c>
      <c r="E2793" s="34" t="s">
        <v>756</v>
      </c>
    </row>
    <row r="2794" spans="1:5" ht="15.75" hidden="1" thickBot="1" x14ac:dyDescent="0.3">
      <c r="A2794" s="34" t="s">
        <v>3679</v>
      </c>
      <c r="B2794" s="40">
        <v>320</v>
      </c>
      <c r="C2794" s="34" t="s">
        <v>105</v>
      </c>
      <c r="D2794" s="40">
        <v>95</v>
      </c>
      <c r="E2794" s="34" t="s">
        <v>757</v>
      </c>
    </row>
    <row r="2795" spans="1:5" ht="15.75" hidden="1" thickBot="1" x14ac:dyDescent="0.3">
      <c r="A2795" s="34" t="s">
        <v>3679</v>
      </c>
      <c r="B2795" s="40">
        <v>320</v>
      </c>
      <c r="C2795" s="34" t="s">
        <v>105</v>
      </c>
      <c r="D2795" s="40">
        <v>89</v>
      </c>
      <c r="E2795" s="34" t="s">
        <v>755</v>
      </c>
    </row>
    <row r="2796" spans="1:5" ht="15.75" hidden="1" thickBot="1" x14ac:dyDescent="0.3">
      <c r="A2796" s="34" t="s">
        <v>3679</v>
      </c>
      <c r="B2796" s="40">
        <v>320</v>
      </c>
      <c r="C2796" s="34" t="s">
        <v>105</v>
      </c>
      <c r="D2796" s="40">
        <v>178</v>
      </c>
      <c r="E2796" s="34" t="s">
        <v>759</v>
      </c>
    </row>
    <row r="2797" spans="1:5" ht="15.75" hidden="1" thickBot="1" x14ac:dyDescent="0.3">
      <c r="A2797" s="34" t="s">
        <v>3679</v>
      </c>
      <c r="B2797" s="40">
        <v>320</v>
      </c>
      <c r="C2797" s="34" t="s">
        <v>105</v>
      </c>
      <c r="D2797" s="40">
        <v>177</v>
      </c>
      <c r="E2797" s="34" t="s">
        <v>758</v>
      </c>
    </row>
    <row r="2798" spans="1:5" ht="15.75" hidden="1" thickBot="1" x14ac:dyDescent="0.3">
      <c r="A2798" s="34" t="s">
        <v>3679</v>
      </c>
      <c r="B2798" s="40">
        <v>320</v>
      </c>
      <c r="C2798" s="34" t="s">
        <v>105</v>
      </c>
      <c r="D2798" s="40">
        <v>508</v>
      </c>
      <c r="E2798" s="34" t="s">
        <v>761</v>
      </c>
    </row>
    <row r="2799" spans="1:5" ht="15.75" hidden="1" thickBot="1" x14ac:dyDescent="0.3">
      <c r="A2799" s="34" t="s">
        <v>3679</v>
      </c>
      <c r="B2799" s="40">
        <v>320</v>
      </c>
      <c r="C2799" s="34" t="s">
        <v>105</v>
      </c>
      <c r="D2799" s="40">
        <v>500</v>
      </c>
      <c r="E2799" s="34" t="s">
        <v>760</v>
      </c>
    </row>
    <row r="2800" spans="1:5" ht="15.75" hidden="1" thickBot="1" x14ac:dyDescent="0.3">
      <c r="A2800" s="34" t="s">
        <v>3679</v>
      </c>
      <c r="B2800" s="40">
        <v>320</v>
      </c>
      <c r="C2800" s="34" t="s">
        <v>105</v>
      </c>
      <c r="D2800" s="40">
        <v>512</v>
      </c>
      <c r="E2800" s="34" t="s">
        <v>764</v>
      </c>
    </row>
    <row r="2801" spans="1:5" ht="15.75" hidden="1" thickBot="1" x14ac:dyDescent="0.3">
      <c r="A2801" s="34" t="s">
        <v>3679</v>
      </c>
      <c r="B2801" s="40">
        <v>320</v>
      </c>
      <c r="C2801" s="34" t="s">
        <v>105</v>
      </c>
      <c r="D2801" s="40">
        <v>510</v>
      </c>
      <c r="E2801" s="34" t="s">
        <v>762</v>
      </c>
    </row>
    <row r="2802" spans="1:5" ht="15.75" hidden="1" thickBot="1" x14ac:dyDescent="0.3">
      <c r="A2802" s="34" t="s">
        <v>3679</v>
      </c>
      <c r="B2802" s="40">
        <v>320</v>
      </c>
      <c r="C2802" s="34" t="s">
        <v>105</v>
      </c>
      <c r="D2802" s="40">
        <v>511</v>
      </c>
      <c r="E2802" s="34" t="s">
        <v>763</v>
      </c>
    </row>
    <row r="2803" spans="1:5" ht="15.75" hidden="1" thickBot="1" x14ac:dyDescent="0.3">
      <c r="A2803" s="34" t="s">
        <v>3679</v>
      </c>
      <c r="B2803" s="40">
        <v>320</v>
      </c>
      <c r="C2803" s="34" t="s">
        <v>105</v>
      </c>
      <c r="D2803" s="40">
        <v>513</v>
      </c>
      <c r="E2803" s="34" t="s">
        <v>765</v>
      </c>
    </row>
    <row r="2804" spans="1:5" ht="15.75" hidden="1" thickBot="1" x14ac:dyDescent="0.3">
      <c r="A2804" s="34" t="s">
        <v>3679</v>
      </c>
      <c r="B2804" s="40">
        <v>320</v>
      </c>
      <c r="C2804" s="34" t="s">
        <v>105</v>
      </c>
      <c r="D2804" s="40">
        <v>515</v>
      </c>
      <c r="E2804" s="34" t="s">
        <v>766</v>
      </c>
    </row>
    <row r="2805" spans="1:5" ht="15.75" hidden="1" thickBot="1" x14ac:dyDescent="0.3">
      <c r="A2805" s="34" t="s">
        <v>3679</v>
      </c>
      <c r="B2805" s="40">
        <v>320</v>
      </c>
      <c r="C2805" s="34" t="s">
        <v>105</v>
      </c>
      <c r="D2805" s="40">
        <v>999</v>
      </c>
      <c r="E2805" s="34" t="s">
        <v>105</v>
      </c>
    </row>
    <row r="2806" spans="1:5" ht="15.75" hidden="1" thickBot="1" x14ac:dyDescent="0.3">
      <c r="A2806" s="34" t="s">
        <v>3679</v>
      </c>
      <c r="B2806" s="40">
        <v>320</v>
      </c>
      <c r="C2806" s="34" t="s">
        <v>105</v>
      </c>
      <c r="D2806" s="40">
        <v>635</v>
      </c>
      <c r="E2806" s="34" t="s">
        <v>768</v>
      </c>
    </row>
    <row r="2807" spans="1:5" ht="15.75" hidden="1" thickBot="1" x14ac:dyDescent="0.3">
      <c r="A2807" s="34" t="s">
        <v>3679</v>
      </c>
      <c r="B2807" s="40">
        <v>320</v>
      </c>
      <c r="C2807" s="34" t="s">
        <v>105</v>
      </c>
      <c r="D2807" s="40">
        <v>632</v>
      </c>
      <c r="E2807" s="34" t="s">
        <v>767</v>
      </c>
    </row>
    <row r="2808" spans="1:5" ht="15.75" hidden="1" thickBot="1" x14ac:dyDescent="0.3">
      <c r="A2808" s="34" t="s">
        <v>3679</v>
      </c>
      <c r="B2808" s="40">
        <v>320</v>
      </c>
      <c r="C2808" s="34" t="s">
        <v>105</v>
      </c>
      <c r="D2808" s="40">
        <v>676</v>
      </c>
      <c r="E2808" s="34" t="s">
        <v>769</v>
      </c>
    </row>
    <row r="2809" spans="1:5" ht="15.75" hidden="1" thickBot="1" x14ac:dyDescent="0.3">
      <c r="A2809" s="34" t="s">
        <v>3679</v>
      </c>
      <c r="B2809" s="40">
        <v>510</v>
      </c>
      <c r="C2809" s="34" t="s">
        <v>106</v>
      </c>
      <c r="D2809" s="40">
        <v>2</v>
      </c>
      <c r="E2809" s="34" t="s">
        <v>1148</v>
      </c>
    </row>
    <row r="2810" spans="1:5" ht="15.75" hidden="1" thickBot="1" x14ac:dyDescent="0.3">
      <c r="A2810" s="34" t="s">
        <v>3679</v>
      </c>
      <c r="B2810" s="40">
        <v>510</v>
      </c>
      <c r="C2810" s="34" t="s">
        <v>106</v>
      </c>
      <c r="D2810" s="40">
        <v>1</v>
      </c>
      <c r="E2810" s="34" t="s">
        <v>1147</v>
      </c>
    </row>
    <row r="2811" spans="1:5" ht="15.75" hidden="1" thickBot="1" x14ac:dyDescent="0.3">
      <c r="A2811" s="34" t="s">
        <v>3679</v>
      </c>
      <c r="B2811" s="40">
        <v>120</v>
      </c>
      <c r="C2811" s="34" t="s">
        <v>107</v>
      </c>
      <c r="D2811" s="40">
        <v>90</v>
      </c>
      <c r="E2811" s="34" t="s">
        <v>590</v>
      </c>
    </row>
    <row r="2812" spans="1:5" ht="15.75" hidden="1" thickBot="1" x14ac:dyDescent="0.3">
      <c r="A2812" s="34" t="s">
        <v>3679</v>
      </c>
      <c r="B2812" s="40">
        <v>120</v>
      </c>
      <c r="C2812" s="34" t="s">
        <v>107</v>
      </c>
      <c r="D2812" s="40">
        <v>636</v>
      </c>
      <c r="E2812" s="34" t="s">
        <v>595</v>
      </c>
    </row>
    <row r="2813" spans="1:5" ht="15.75" hidden="1" thickBot="1" x14ac:dyDescent="0.3">
      <c r="A2813" s="34" t="s">
        <v>3679</v>
      </c>
      <c r="B2813" s="40">
        <v>120</v>
      </c>
      <c r="C2813" s="34" t="s">
        <v>107</v>
      </c>
      <c r="D2813" s="40">
        <v>632</v>
      </c>
      <c r="E2813" s="34" t="s">
        <v>591</v>
      </c>
    </row>
    <row r="2814" spans="1:5" ht="15.75" hidden="1" thickBot="1" x14ac:dyDescent="0.3">
      <c r="A2814" s="34" t="s">
        <v>3679</v>
      </c>
      <c r="B2814" s="40">
        <v>120</v>
      </c>
      <c r="C2814" s="34" t="s">
        <v>107</v>
      </c>
      <c r="D2814" s="40">
        <v>634</v>
      </c>
      <c r="E2814" s="34" t="s">
        <v>593</v>
      </c>
    </row>
    <row r="2815" spans="1:5" ht="15.75" hidden="1" thickBot="1" x14ac:dyDescent="0.3">
      <c r="A2815" s="34" t="s">
        <v>3679</v>
      </c>
      <c r="B2815" s="40">
        <v>120</v>
      </c>
      <c r="C2815" s="34" t="s">
        <v>107</v>
      </c>
      <c r="D2815" s="40">
        <v>633</v>
      </c>
      <c r="E2815" s="34" t="s">
        <v>592</v>
      </c>
    </row>
    <row r="2816" spans="1:5" ht="15.75" hidden="1" thickBot="1" x14ac:dyDescent="0.3">
      <c r="A2816" s="34" t="s">
        <v>3679</v>
      </c>
      <c r="B2816" s="40">
        <v>120</v>
      </c>
      <c r="C2816" s="34" t="s">
        <v>107</v>
      </c>
      <c r="D2816" s="40">
        <v>637</v>
      </c>
      <c r="E2816" s="34" t="s">
        <v>596</v>
      </c>
    </row>
    <row r="2817" spans="1:5" ht="15.75" hidden="1" thickBot="1" x14ac:dyDescent="0.3">
      <c r="A2817" s="34" t="s">
        <v>3679</v>
      </c>
      <c r="B2817" s="40">
        <v>120</v>
      </c>
      <c r="C2817" s="34" t="s">
        <v>107</v>
      </c>
      <c r="D2817" s="40">
        <v>639</v>
      </c>
      <c r="E2817" s="34" t="s">
        <v>597</v>
      </c>
    </row>
    <row r="2818" spans="1:5" ht="15.75" hidden="1" thickBot="1" x14ac:dyDescent="0.3">
      <c r="A2818" s="34" t="s">
        <v>3679</v>
      </c>
      <c r="B2818" s="40">
        <v>120</v>
      </c>
      <c r="C2818" s="34" t="s">
        <v>107</v>
      </c>
      <c r="D2818" s="40">
        <v>635</v>
      </c>
      <c r="E2818" s="34" t="s">
        <v>594</v>
      </c>
    </row>
    <row r="2819" spans="1:5" ht="15.75" hidden="1" thickBot="1" x14ac:dyDescent="0.3">
      <c r="A2819" s="34" t="s">
        <v>3679</v>
      </c>
      <c r="B2819" s="40">
        <v>120</v>
      </c>
      <c r="C2819" s="34" t="s">
        <v>107</v>
      </c>
      <c r="D2819" s="40">
        <v>645</v>
      </c>
      <c r="E2819" s="34" t="s">
        <v>599</v>
      </c>
    </row>
    <row r="2820" spans="1:5" ht="15.75" hidden="1" thickBot="1" x14ac:dyDescent="0.3">
      <c r="A2820" s="34" t="s">
        <v>3679</v>
      </c>
      <c r="B2820" s="40">
        <v>120</v>
      </c>
      <c r="C2820" s="34" t="s">
        <v>107</v>
      </c>
      <c r="D2820" s="40">
        <v>640</v>
      </c>
      <c r="E2820" s="34" t="s">
        <v>598</v>
      </c>
    </row>
    <row r="2821" spans="1:5" ht="15.75" hidden="1" thickBot="1" x14ac:dyDescent="0.3">
      <c r="A2821" s="34" t="s">
        <v>3679</v>
      </c>
      <c r="B2821" s="40">
        <v>745</v>
      </c>
      <c r="C2821" s="34" t="s">
        <v>108</v>
      </c>
      <c r="D2821" s="40">
        <v>90</v>
      </c>
      <c r="E2821" s="34" t="s">
        <v>1294</v>
      </c>
    </row>
    <row r="2822" spans="1:5" ht="15.75" hidden="1" thickBot="1" x14ac:dyDescent="0.3">
      <c r="A2822" s="34" t="s">
        <v>3679</v>
      </c>
      <c r="B2822" s="40">
        <v>745</v>
      </c>
      <c r="C2822" s="34" t="s">
        <v>108</v>
      </c>
      <c r="D2822" s="40">
        <v>89</v>
      </c>
      <c r="E2822" s="34" t="s">
        <v>1293</v>
      </c>
    </row>
    <row r="2823" spans="1:5" ht="15.75" hidden="1" thickBot="1" x14ac:dyDescent="0.3">
      <c r="A2823" s="34" t="s">
        <v>3679</v>
      </c>
      <c r="B2823" s="40">
        <v>745</v>
      </c>
      <c r="C2823" s="34" t="s">
        <v>108</v>
      </c>
      <c r="D2823" s="40">
        <v>500</v>
      </c>
      <c r="E2823" s="34" t="s">
        <v>1295</v>
      </c>
    </row>
    <row r="2824" spans="1:5" ht="15.75" hidden="1" thickBot="1" x14ac:dyDescent="0.3">
      <c r="A2824" s="34" t="s">
        <v>3679</v>
      </c>
      <c r="B2824" s="40">
        <v>745</v>
      </c>
      <c r="C2824" s="34" t="s">
        <v>108</v>
      </c>
      <c r="D2824" s="40">
        <v>632</v>
      </c>
      <c r="E2824" s="34" t="s">
        <v>1297</v>
      </c>
    </row>
    <row r="2825" spans="1:5" ht="15.75" hidden="1" thickBot="1" x14ac:dyDescent="0.3">
      <c r="A2825" s="34" t="s">
        <v>3679</v>
      </c>
      <c r="B2825" s="40">
        <v>745</v>
      </c>
      <c r="C2825" s="34" t="s">
        <v>108</v>
      </c>
      <c r="D2825" s="40">
        <v>502</v>
      </c>
      <c r="E2825" s="34" t="s">
        <v>1296</v>
      </c>
    </row>
    <row r="2826" spans="1:5" ht="15.75" hidden="1" thickBot="1" x14ac:dyDescent="0.3">
      <c r="A2826" s="34" t="s">
        <v>3679</v>
      </c>
      <c r="B2826" s="40">
        <v>990</v>
      </c>
      <c r="C2826" s="34" t="s">
        <v>109</v>
      </c>
      <c r="D2826" s="40">
        <v>4</v>
      </c>
      <c r="E2826" s="34" t="s">
        <v>1845</v>
      </c>
    </row>
    <row r="2827" spans="1:5" ht="15.75" hidden="1" thickBot="1" x14ac:dyDescent="0.3">
      <c r="A2827" s="34" t="s">
        <v>3679</v>
      </c>
      <c r="B2827" s="40">
        <v>990</v>
      </c>
      <c r="C2827" s="34" t="s">
        <v>109</v>
      </c>
      <c r="D2827" s="40">
        <v>6</v>
      </c>
      <c r="E2827" s="34" t="s">
        <v>1846</v>
      </c>
    </row>
    <row r="2828" spans="1:5" ht="15.75" hidden="1" thickBot="1" x14ac:dyDescent="0.3">
      <c r="A2828" s="34" t="s">
        <v>3679</v>
      </c>
      <c r="B2828" s="40">
        <v>990</v>
      </c>
      <c r="C2828" s="34" t="s">
        <v>109</v>
      </c>
      <c r="D2828" s="40">
        <v>1</v>
      </c>
      <c r="E2828" s="34" t="s">
        <v>1842</v>
      </c>
    </row>
    <row r="2829" spans="1:5" ht="15.75" hidden="1" thickBot="1" x14ac:dyDescent="0.3">
      <c r="A2829" s="34" t="s">
        <v>3679</v>
      </c>
      <c r="B2829" s="40">
        <v>990</v>
      </c>
      <c r="C2829" s="34" t="s">
        <v>109</v>
      </c>
      <c r="D2829" s="40">
        <v>2</v>
      </c>
      <c r="E2829" s="34" t="s">
        <v>1843</v>
      </c>
    </row>
    <row r="2830" spans="1:5" ht="15.75" hidden="1" thickBot="1" x14ac:dyDescent="0.3">
      <c r="A2830" s="34" t="s">
        <v>3679</v>
      </c>
      <c r="B2830" s="40">
        <v>990</v>
      </c>
      <c r="C2830" s="34" t="s">
        <v>109</v>
      </c>
      <c r="D2830" s="40">
        <v>5</v>
      </c>
      <c r="E2830" s="34" t="s">
        <v>1549</v>
      </c>
    </row>
    <row r="2831" spans="1:5" ht="15.75" hidden="1" thickBot="1" x14ac:dyDescent="0.3">
      <c r="A2831" s="34" t="s">
        <v>3679</v>
      </c>
      <c r="B2831" s="40">
        <v>990</v>
      </c>
      <c r="C2831" s="34" t="s">
        <v>109</v>
      </c>
      <c r="D2831" s="40">
        <v>3</v>
      </c>
      <c r="E2831" s="34" t="s">
        <v>1844</v>
      </c>
    </row>
    <row r="2832" spans="1:5" ht="15.75" hidden="1" thickBot="1" x14ac:dyDescent="0.3">
      <c r="A2832" s="34" t="s">
        <v>3679</v>
      </c>
      <c r="B2832" s="40">
        <v>990</v>
      </c>
      <c r="C2832" s="34" t="s">
        <v>109</v>
      </c>
      <c r="D2832" s="40">
        <v>89</v>
      </c>
      <c r="E2832" s="34" t="s">
        <v>1847</v>
      </c>
    </row>
    <row r="2833" spans="1:5" ht="15.75" hidden="1" thickBot="1" x14ac:dyDescent="0.3">
      <c r="A2833" s="34" t="s">
        <v>3679</v>
      </c>
      <c r="B2833" s="40">
        <v>990</v>
      </c>
      <c r="C2833" s="34" t="s">
        <v>109</v>
      </c>
      <c r="D2833" s="40">
        <v>133</v>
      </c>
      <c r="E2833" s="34" t="s">
        <v>1848</v>
      </c>
    </row>
    <row r="2834" spans="1:5" ht="15.75" hidden="1" thickBot="1" x14ac:dyDescent="0.3">
      <c r="A2834" s="34" t="s">
        <v>3679</v>
      </c>
      <c r="B2834" s="40">
        <v>990</v>
      </c>
      <c r="C2834" s="34" t="s">
        <v>109</v>
      </c>
      <c r="D2834" s="40">
        <v>177</v>
      </c>
      <c r="E2834" s="34" t="s">
        <v>1849</v>
      </c>
    </row>
    <row r="2835" spans="1:5" ht="15.75" hidden="1" thickBot="1" x14ac:dyDescent="0.3">
      <c r="A2835" s="34" t="s">
        <v>3679</v>
      </c>
      <c r="B2835" s="40">
        <v>990</v>
      </c>
      <c r="C2835" s="34" t="s">
        <v>109</v>
      </c>
      <c r="D2835" s="40">
        <v>456</v>
      </c>
      <c r="E2835" s="34" t="s">
        <v>1850</v>
      </c>
    </row>
    <row r="2836" spans="1:5" ht="15.75" hidden="1" thickBot="1" x14ac:dyDescent="0.3">
      <c r="A2836" s="34" t="s">
        <v>3679</v>
      </c>
      <c r="B2836" s="40">
        <v>990</v>
      </c>
      <c r="C2836" s="34" t="s">
        <v>109</v>
      </c>
      <c r="D2836" s="40">
        <v>632</v>
      </c>
      <c r="E2836" s="34" t="s">
        <v>1851</v>
      </c>
    </row>
    <row r="2837" spans="1:5" ht="15.75" hidden="1" thickBot="1" x14ac:dyDescent="0.3">
      <c r="A2837" s="34" t="s">
        <v>3679</v>
      </c>
      <c r="B2837" s="40">
        <v>990</v>
      </c>
      <c r="C2837" s="34" t="s">
        <v>109</v>
      </c>
      <c r="D2837" s="40">
        <v>633</v>
      </c>
      <c r="E2837" s="34" t="s">
        <v>1852</v>
      </c>
    </row>
    <row r="2838" spans="1:5" ht="15.75" hidden="1" thickBot="1" x14ac:dyDescent="0.3">
      <c r="A2838" s="34" t="s">
        <v>3679</v>
      </c>
      <c r="B2838" s="40">
        <v>990</v>
      </c>
      <c r="C2838" s="34" t="s">
        <v>109</v>
      </c>
      <c r="D2838" s="40">
        <v>735</v>
      </c>
      <c r="E2838" s="34" t="s">
        <v>1853</v>
      </c>
    </row>
    <row r="2839" spans="1:5" ht="15.75" hidden="1" thickBot="1" x14ac:dyDescent="0.3">
      <c r="A2839" s="34" t="s">
        <v>3679</v>
      </c>
      <c r="B2839" s="40">
        <v>990</v>
      </c>
      <c r="C2839" s="34" t="s">
        <v>109</v>
      </c>
      <c r="D2839" s="40">
        <v>736</v>
      </c>
      <c r="E2839" s="34" t="s">
        <v>1854</v>
      </c>
    </row>
    <row r="2840" spans="1:5" ht="15.75" hidden="1" thickBot="1" x14ac:dyDescent="0.3">
      <c r="A2840" s="34" t="s">
        <v>3679</v>
      </c>
      <c r="B2840" s="40">
        <v>980</v>
      </c>
      <c r="C2840" s="34" t="s">
        <v>110</v>
      </c>
      <c r="D2840" s="40">
        <v>45</v>
      </c>
      <c r="E2840" s="34" t="s">
        <v>1836</v>
      </c>
    </row>
    <row r="2841" spans="1:5" ht="15.75" hidden="1" thickBot="1" x14ac:dyDescent="0.3">
      <c r="A2841" s="34" t="s">
        <v>3679</v>
      </c>
      <c r="B2841" s="40">
        <v>980</v>
      </c>
      <c r="C2841" s="34" t="s">
        <v>110</v>
      </c>
      <c r="D2841" s="40">
        <v>500</v>
      </c>
      <c r="E2841" s="34" t="s">
        <v>1837</v>
      </c>
    </row>
    <row r="2842" spans="1:5" ht="15.75" hidden="1" thickBot="1" x14ac:dyDescent="0.3">
      <c r="A2842" s="34" t="s">
        <v>3679</v>
      </c>
      <c r="B2842" s="40">
        <v>980</v>
      </c>
      <c r="C2842" s="34" t="s">
        <v>110</v>
      </c>
      <c r="D2842" s="40">
        <v>502</v>
      </c>
      <c r="E2842" s="34" t="s">
        <v>1839</v>
      </c>
    </row>
    <row r="2843" spans="1:5" ht="15.75" hidden="1" thickBot="1" x14ac:dyDescent="0.3">
      <c r="A2843" s="34" t="s">
        <v>3679</v>
      </c>
      <c r="B2843" s="40">
        <v>980</v>
      </c>
      <c r="C2843" s="34" t="s">
        <v>110</v>
      </c>
      <c r="D2843" s="40">
        <v>501</v>
      </c>
      <c r="E2843" s="34" t="s">
        <v>1838</v>
      </c>
    </row>
    <row r="2844" spans="1:5" ht="15.75" hidden="1" thickBot="1" x14ac:dyDescent="0.3">
      <c r="A2844" s="34" t="s">
        <v>3679</v>
      </c>
      <c r="B2844" s="40">
        <v>980</v>
      </c>
      <c r="C2844" s="34" t="s">
        <v>110</v>
      </c>
      <c r="D2844" s="40">
        <v>735</v>
      </c>
      <c r="E2844" s="34" t="s">
        <v>1840</v>
      </c>
    </row>
    <row r="2845" spans="1:5" ht="15.75" hidden="1" thickBot="1" x14ac:dyDescent="0.3">
      <c r="A2845" s="34" t="s">
        <v>3679</v>
      </c>
      <c r="B2845" s="40">
        <v>980</v>
      </c>
      <c r="C2845" s="34" t="s">
        <v>110</v>
      </c>
      <c r="D2845" s="40">
        <v>736</v>
      </c>
      <c r="E2845" s="34" t="s">
        <v>1841</v>
      </c>
    </row>
    <row r="2846" spans="1:5" ht="15.75" hidden="1" thickBot="1" x14ac:dyDescent="0.3">
      <c r="A2846" s="34" t="s">
        <v>3679</v>
      </c>
      <c r="B2846" s="40">
        <v>77</v>
      </c>
      <c r="C2846" s="34" t="s">
        <v>111</v>
      </c>
      <c r="D2846" s="40">
        <v>735</v>
      </c>
      <c r="E2846" s="34" t="s">
        <v>535</v>
      </c>
    </row>
    <row r="2847" spans="1:5" ht="15.75" hidden="1" thickBot="1" x14ac:dyDescent="0.3">
      <c r="A2847" s="34" t="s">
        <v>3679</v>
      </c>
      <c r="B2847" s="40">
        <v>127</v>
      </c>
      <c r="C2847" s="34" t="s">
        <v>112</v>
      </c>
      <c r="D2847" s="40">
        <v>755</v>
      </c>
      <c r="E2847" s="34" t="s">
        <v>608</v>
      </c>
    </row>
    <row r="2848" spans="1:5" ht="15.75" hidden="1" thickBot="1" x14ac:dyDescent="0.3">
      <c r="A2848" s="34" t="s">
        <v>3679</v>
      </c>
      <c r="B2848" s="40">
        <v>127</v>
      </c>
      <c r="C2848" s="34" t="s">
        <v>112</v>
      </c>
      <c r="D2848" s="40">
        <v>738</v>
      </c>
      <c r="E2848" s="34" t="s">
        <v>606</v>
      </c>
    </row>
    <row r="2849" spans="1:5" ht="15.75" hidden="1" thickBot="1" x14ac:dyDescent="0.3">
      <c r="A2849" s="34" t="s">
        <v>3679</v>
      </c>
      <c r="B2849" s="40">
        <v>127</v>
      </c>
      <c r="C2849" s="34" t="s">
        <v>112</v>
      </c>
      <c r="D2849" s="40">
        <v>735</v>
      </c>
      <c r="E2849" s="34" t="s">
        <v>603</v>
      </c>
    </row>
    <row r="2850" spans="1:5" ht="15.75" hidden="1" thickBot="1" x14ac:dyDescent="0.3">
      <c r="A2850" s="34" t="s">
        <v>3679</v>
      </c>
      <c r="B2850" s="40">
        <v>127</v>
      </c>
      <c r="C2850" s="34" t="s">
        <v>112</v>
      </c>
      <c r="D2850" s="40">
        <v>737</v>
      </c>
      <c r="E2850" s="34" t="s">
        <v>605</v>
      </c>
    </row>
    <row r="2851" spans="1:5" ht="15.75" hidden="1" thickBot="1" x14ac:dyDescent="0.3">
      <c r="A2851" s="34" t="s">
        <v>3679</v>
      </c>
      <c r="B2851" s="40">
        <v>127</v>
      </c>
      <c r="C2851" s="34" t="s">
        <v>112</v>
      </c>
      <c r="D2851" s="40">
        <v>736</v>
      </c>
      <c r="E2851" s="34" t="s">
        <v>604</v>
      </c>
    </row>
    <row r="2852" spans="1:5" ht="15.75" hidden="1" thickBot="1" x14ac:dyDescent="0.3">
      <c r="A2852" s="34" t="s">
        <v>3679</v>
      </c>
      <c r="B2852" s="40">
        <v>127</v>
      </c>
      <c r="C2852" s="34" t="s">
        <v>112</v>
      </c>
      <c r="D2852" s="40">
        <v>739</v>
      </c>
      <c r="E2852" s="34" t="s">
        <v>607</v>
      </c>
    </row>
    <row r="2853" spans="1:5" ht="15.75" hidden="1" thickBot="1" x14ac:dyDescent="0.3">
      <c r="A2853" s="34" t="s">
        <v>3679</v>
      </c>
      <c r="B2853" s="40">
        <v>97</v>
      </c>
      <c r="C2853" s="34" t="s">
        <v>113</v>
      </c>
      <c r="D2853" s="40">
        <v>735</v>
      </c>
      <c r="E2853" s="34" t="s">
        <v>538</v>
      </c>
    </row>
    <row r="2854" spans="1:5" ht="15.75" hidden="1" thickBot="1" x14ac:dyDescent="0.3">
      <c r="A2854" s="34" t="s">
        <v>3679</v>
      </c>
      <c r="B2854" s="40">
        <v>97</v>
      </c>
      <c r="C2854" s="34" t="s">
        <v>113</v>
      </c>
      <c r="D2854" s="40">
        <v>736</v>
      </c>
      <c r="E2854" s="34" t="s">
        <v>539</v>
      </c>
    </row>
    <row r="2855" spans="1:5" ht="15.75" hidden="1" thickBot="1" x14ac:dyDescent="0.3">
      <c r="A2855" s="34" t="s">
        <v>3679</v>
      </c>
      <c r="B2855" s="40">
        <v>97</v>
      </c>
      <c r="C2855" s="34" t="s">
        <v>113</v>
      </c>
      <c r="D2855" s="40">
        <v>737</v>
      </c>
      <c r="E2855" s="34" t="s">
        <v>540</v>
      </c>
    </row>
    <row r="2856" spans="1:5" ht="15.75" thickBot="1" x14ac:dyDescent="0.3">
      <c r="A2856" s="34" t="s">
        <v>3679</v>
      </c>
      <c r="B2856" s="40">
        <v>113</v>
      </c>
      <c r="C2856" s="34" t="s">
        <v>114</v>
      </c>
      <c r="D2856" s="40">
        <v>730</v>
      </c>
      <c r="E2856" s="34" t="s">
        <v>569</v>
      </c>
    </row>
    <row r="2857" spans="1:5" ht="15.75" thickBot="1" x14ac:dyDescent="0.3">
      <c r="A2857" s="34" t="s">
        <v>3679</v>
      </c>
      <c r="B2857" s="40">
        <v>112</v>
      </c>
      <c r="C2857" s="34" t="s">
        <v>115</v>
      </c>
      <c r="D2857" s="40">
        <v>739</v>
      </c>
      <c r="E2857" s="34" t="s">
        <v>570</v>
      </c>
    </row>
    <row r="2858" spans="1:5" ht="15.75" thickBot="1" x14ac:dyDescent="0.3">
      <c r="A2858" s="34" t="s">
        <v>3679</v>
      </c>
      <c r="B2858" s="40">
        <v>112</v>
      </c>
      <c r="C2858" s="34" t="s">
        <v>115</v>
      </c>
      <c r="D2858" s="40">
        <v>700</v>
      </c>
      <c r="E2858" s="34" t="s">
        <v>565</v>
      </c>
    </row>
    <row r="2859" spans="1:5" ht="15.75" thickBot="1" x14ac:dyDescent="0.3">
      <c r="A2859" s="34" t="s">
        <v>3679</v>
      </c>
      <c r="B2859" s="40">
        <v>112</v>
      </c>
      <c r="C2859" s="34" t="s">
        <v>115</v>
      </c>
      <c r="D2859" s="40">
        <v>741</v>
      </c>
      <c r="E2859" s="34" t="s">
        <v>572</v>
      </c>
    </row>
    <row r="2860" spans="1:5" ht="15.75" thickBot="1" x14ac:dyDescent="0.3">
      <c r="A2860" s="34" t="s">
        <v>3679</v>
      </c>
      <c r="B2860" s="40">
        <v>112</v>
      </c>
      <c r="C2860" s="34" t="s">
        <v>115</v>
      </c>
      <c r="D2860" s="40">
        <v>745</v>
      </c>
      <c r="E2860" s="34" t="s">
        <v>576</v>
      </c>
    </row>
    <row r="2861" spans="1:5" ht="15.75" thickBot="1" x14ac:dyDescent="0.3">
      <c r="A2861" s="34" t="s">
        <v>3679</v>
      </c>
      <c r="B2861" s="40">
        <v>112</v>
      </c>
      <c r="C2861" s="34" t="s">
        <v>115</v>
      </c>
      <c r="D2861" s="40">
        <v>737</v>
      </c>
      <c r="E2861" s="34" t="s">
        <v>568</v>
      </c>
    </row>
    <row r="2862" spans="1:5" ht="15.75" thickBot="1" x14ac:dyDescent="0.3">
      <c r="A2862" s="34" t="s">
        <v>3679</v>
      </c>
      <c r="B2862" s="40">
        <v>112</v>
      </c>
      <c r="C2862" s="34" t="s">
        <v>115</v>
      </c>
      <c r="D2862" s="40">
        <v>749</v>
      </c>
      <c r="E2862" s="34" t="s">
        <v>580</v>
      </c>
    </row>
    <row r="2863" spans="1:5" ht="15.75" thickBot="1" x14ac:dyDescent="0.3">
      <c r="A2863" s="34" t="s">
        <v>3679</v>
      </c>
      <c r="B2863" s="40">
        <v>112</v>
      </c>
      <c r="C2863" s="34" t="s">
        <v>115</v>
      </c>
      <c r="D2863" s="40">
        <v>736</v>
      </c>
      <c r="E2863" s="34" t="s">
        <v>567</v>
      </c>
    </row>
    <row r="2864" spans="1:5" ht="15.75" thickBot="1" x14ac:dyDescent="0.3">
      <c r="A2864" s="34" t="s">
        <v>3679</v>
      </c>
      <c r="B2864" s="40">
        <v>112</v>
      </c>
      <c r="C2864" s="34" t="s">
        <v>115</v>
      </c>
      <c r="D2864" s="40">
        <v>747</v>
      </c>
      <c r="E2864" s="34" t="s">
        <v>578</v>
      </c>
    </row>
    <row r="2865" spans="1:5" ht="15.75" thickBot="1" x14ac:dyDescent="0.3">
      <c r="A2865" s="34" t="s">
        <v>3679</v>
      </c>
      <c r="B2865" s="40">
        <v>112</v>
      </c>
      <c r="C2865" s="34" t="s">
        <v>115</v>
      </c>
      <c r="D2865" s="40">
        <v>746</v>
      </c>
      <c r="E2865" s="34" t="s">
        <v>577</v>
      </c>
    </row>
    <row r="2866" spans="1:5" ht="15.75" thickBot="1" x14ac:dyDescent="0.3">
      <c r="A2866" s="34" t="s">
        <v>3679</v>
      </c>
      <c r="B2866" s="40">
        <v>112</v>
      </c>
      <c r="C2866" s="34" t="s">
        <v>115</v>
      </c>
      <c r="D2866" s="40">
        <v>743</v>
      </c>
      <c r="E2866" s="34" t="s">
        <v>574</v>
      </c>
    </row>
    <row r="2867" spans="1:5" ht="15.75" thickBot="1" x14ac:dyDescent="0.3">
      <c r="A2867" s="34" t="s">
        <v>3679</v>
      </c>
      <c r="B2867" s="40">
        <v>112</v>
      </c>
      <c r="C2867" s="34" t="s">
        <v>115</v>
      </c>
      <c r="D2867" s="40">
        <v>748</v>
      </c>
      <c r="E2867" s="34" t="s">
        <v>579</v>
      </c>
    </row>
    <row r="2868" spans="1:5" ht="15.75" thickBot="1" x14ac:dyDescent="0.3">
      <c r="A2868" s="34" t="s">
        <v>3679</v>
      </c>
      <c r="B2868" s="40">
        <v>112</v>
      </c>
      <c r="C2868" s="34" t="s">
        <v>115</v>
      </c>
      <c r="D2868" s="40">
        <v>735</v>
      </c>
      <c r="E2868" s="34" t="s">
        <v>566</v>
      </c>
    </row>
    <row r="2869" spans="1:5" ht="15.75" thickBot="1" x14ac:dyDescent="0.3">
      <c r="A2869" s="34" t="s">
        <v>3679</v>
      </c>
      <c r="B2869" s="40">
        <v>112</v>
      </c>
      <c r="C2869" s="34" t="s">
        <v>115</v>
      </c>
      <c r="D2869" s="40">
        <v>744</v>
      </c>
      <c r="E2869" s="34" t="s">
        <v>575</v>
      </c>
    </row>
    <row r="2870" spans="1:5" ht="15.75" thickBot="1" x14ac:dyDescent="0.3">
      <c r="A2870" s="34" t="s">
        <v>3679</v>
      </c>
      <c r="B2870" s="40">
        <v>112</v>
      </c>
      <c r="C2870" s="34" t="s">
        <v>115</v>
      </c>
      <c r="D2870" s="40">
        <v>991</v>
      </c>
      <c r="E2870" s="34" t="s">
        <v>581</v>
      </c>
    </row>
    <row r="2871" spans="1:5" ht="15.75" thickBot="1" x14ac:dyDescent="0.3">
      <c r="A2871" s="34" t="s">
        <v>3679</v>
      </c>
      <c r="B2871" s="40">
        <v>112</v>
      </c>
      <c r="C2871" s="34" t="s">
        <v>115</v>
      </c>
      <c r="D2871" s="40">
        <v>740</v>
      </c>
      <c r="E2871" s="34" t="s">
        <v>571</v>
      </c>
    </row>
    <row r="2872" spans="1:5" ht="15.75" thickBot="1" x14ac:dyDescent="0.3">
      <c r="A2872" s="34" t="s">
        <v>3679</v>
      </c>
      <c r="B2872" s="40">
        <v>112</v>
      </c>
      <c r="C2872" s="34" t="s">
        <v>115</v>
      </c>
      <c r="D2872" s="40">
        <v>742</v>
      </c>
      <c r="E2872" s="34" t="s">
        <v>573</v>
      </c>
    </row>
    <row r="2873" spans="1:5" ht="15.75" thickBot="1" x14ac:dyDescent="0.3">
      <c r="A2873" s="34" t="s">
        <v>3679</v>
      </c>
      <c r="B2873" s="40">
        <v>112</v>
      </c>
      <c r="C2873" s="34" t="s">
        <v>115</v>
      </c>
      <c r="D2873" s="40">
        <v>632</v>
      </c>
      <c r="E2873" s="34" t="s">
        <v>564</v>
      </c>
    </row>
    <row r="2874" spans="1:5" ht="15.75" thickBot="1" x14ac:dyDescent="0.3">
      <c r="A2874" s="34" t="s">
        <v>3679</v>
      </c>
      <c r="B2874" s="40">
        <v>112</v>
      </c>
      <c r="C2874" s="34" t="s">
        <v>115</v>
      </c>
      <c r="D2874" s="40">
        <v>738</v>
      </c>
      <c r="E2874" s="34" t="s">
        <v>569</v>
      </c>
    </row>
    <row r="2875" spans="1:5" ht="15.75" hidden="1" thickBot="1" x14ac:dyDescent="0.3">
      <c r="A2875" s="34" t="s">
        <v>3679</v>
      </c>
      <c r="B2875" s="40">
        <v>122</v>
      </c>
      <c r="C2875" s="34" t="s">
        <v>129</v>
      </c>
      <c r="D2875" s="40">
        <v>735</v>
      </c>
      <c r="E2875" s="34" t="s">
        <v>600</v>
      </c>
    </row>
    <row r="2876" spans="1:5" ht="15.75" hidden="1" thickBot="1" x14ac:dyDescent="0.3">
      <c r="A2876" s="34" t="s">
        <v>3679</v>
      </c>
      <c r="B2876" s="40">
        <v>122</v>
      </c>
      <c r="C2876" s="34" t="s">
        <v>129</v>
      </c>
      <c r="D2876" s="40">
        <v>736</v>
      </c>
      <c r="E2876" s="34" t="s">
        <v>601</v>
      </c>
    </row>
    <row r="2877" spans="1:5" ht="15.75" hidden="1" thickBot="1" x14ac:dyDescent="0.3">
      <c r="A2877" s="34" t="s">
        <v>3679</v>
      </c>
      <c r="B2877" s="40">
        <v>122</v>
      </c>
      <c r="C2877" s="34" t="s">
        <v>129</v>
      </c>
      <c r="D2877" s="40">
        <v>737</v>
      </c>
      <c r="E2877" s="34" t="s">
        <v>602</v>
      </c>
    </row>
    <row r="2878" spans="1:5" ht="15.75" hidden="1" thickBot="1" x14ac:dyDescent="0.3">
      <c r="A2878" s="34" t="s">
        <v>3679</v>
      </c>
      <c r="B2878" s="40">
        <v>45</v>
      </c>
      <c r="C2878" s="34" t="s">
        <v>130</v>
      </c>
      <c r="D2878" s="40">
        <v>356</v>
      </c>
      <c r="E2878" s="34" t="s">
        <v>459</v>
      </c>
    </row>
    <row r="2879" spans="1:5" ht="15.75" hidden="1" thickBot="1" x14ac:dyDescent="0.3">
      <c r="A2879" s="34" t="s">
        <v>3679</v>
      </c>
      <c r="B2879" s="40">
        <v>45</v>
      </c>
      <c r="C2879" s="34" t="s">
        <v>130</v>
      </c>
      <c r="D2879" s="40">
        <v>89</v>
      </c>
      <c r="E2879" s="34" t="s">
        <v>450</v>
      </c>
    </row>
    <row r="2880" spans="1:5" ht="15.75" hidden="1" thickBot="1" x14ac:dyDescent="0.3">
      <c r="A2880" s="34" t="s">
        <v>3679</v>
      </c>
      <c r="B2880" s="40">
        <v>45</v>
      </c>
      <c r="C2880" s="34" t="s">
        <v>130</v>
      </c>
      <c r="D2880" s="40">
        <v>90</v>
      </c>
      <c r="E2880" s="34" t="s">
        <v>451</v>
      </c>
    </row>
    <row r="2881" spans="1:5" ht="15.75" hidden="1" thickBot="1" x14ac:dyDescent="0.3">
      <c r="A2881" s="34" t="s">
        <v>3679</v>
      </c>
      <c r="B2881" s="40">
        <v>45</v>
      </c>
      <c r="C2881" s="34" t="s">
        <v>130</v>
      </c>
      <c r="D2881" s="40">
        <v>177</v>
      </c>
      <c r="E2881" s="34" t="s">
        <v>452</v>
      </c>
    </row>
    <row r="2882" spans="1:5" ht="15.75" hidden="1" thickBot="1" x14ac:dyDescent="0.3">
      <c r="A2882" s="34" t="s">
        <v>3679</v>
      </c>
      <c r="B2882" s="40">
        <v>45</v>
      </c>
      <c r="C2882" s="34" t="s">
        <v>130</v>
      </c>
      <c r="D2882" s="40">
        <v>400</v>
      </c>
      <c r="E2882" s="34" t="s">
        <v>461</v>
      </c>
    </row>
    <row r="2883" spans="1:5" ht="15.75" hidden="1" thickBot="1" x14ac:dyDescent="0.3">
      <c r="A2883" s="34" t="s">
        <v>3679</v>
      </c>
      <c r="B2883" s="40">
        <v>45</v>
      </c>
      <c r="C2883" s="34" t="s">
        <v>130</v>
      </c>
      <c r="D2883" s="40">
        <v>178</v>
      </c>
      <c r="E2883" s="34" t="s">
        <v>453</v>
      </c>
    </row>
    <row r="2884" spans="1:5" ht="15.75" hidden="1" thickBot="1" x14ac:dyDescent="0.3">
      <c r="A2884" s="34" t="s">
        <v>3679</v>
      </c>
      <c r="B2884" s="40">
        <v>45</v>
      </c>
      <c r="C2884" s="34" t="s">
        <v>130</v>
      </c>
      <c r="D2884" s="40">
        <v>221</v>
      </c>
      <c r="E2884" s="34" t="s">
        <v>454</v>
      </c>
    </row>
    <row r="2885" spans="1:5" ht="15.75" hidden="1" thickBot="1" x14ac:dyDescent="0.3">
      <c r="A2885" s="34" t="s">
        <v>3679</v>
      </c>
      <c r="B2885" s="40">
        <v>45</v>
      </c>
      <c r="C2885" s="34" t="s">
        <v>130</v>
      </c>
      <c r="D2885" s="40">
        <v>222</v>
      </c>
      <c r="E2885" s="34" t="s">
        <v>455</v>
      </c>
    </row>
    <row r="2886" spans="1:5" ht="15.75" hidden="1" thickBot="1" x14ac:dyDescent="0.3">
      <c r="A2886" s="34" t="s">
        <v>3679</v>
      </c>
      <c r="B2886" s="40">
        <v>45</v>
      </c>
      <c r="C2886" s="34" t="s">
        <v>130</v>
      </c>
      <c r="D2886" s="40">
        <v>223</v>
      </c>
      <c r="E2886" s="34" t="s">
        <v>456</v>
      </c>
    </row>
    <row r="2887" spans="1:5" ht="15.75" hidden="1" thickBot="1" x14ac:dyDescent="0.3">
      <c r="A2887" s="34" t="s">
        <v>3679</v>
      </c>
      <c r="B2887" s="40">
        <v>45</v>
      </c>
      <c r="C2887" s="34" t="s">
        <v>130</v>
      </c>
      <c r="D2887" s="40">
        <v>354</v>
      </c>
      <c r="E2887" s="34" t="s">
        <v>457</v>
      </c>
    </row>
    <row r="2888" spans="1:5" ht="15.75" hidden="1" thickBot="1" x14ac:dyDescent="0.3">
      <c r="A2888" s="34" t="s">
        <v>3679</v>
      </c>
      <c r="B2888" s="40">
        <v>45</v>
      </c>
      <c r="C2888" s="34" t="s">
        <v>130</v>
      </c>
      <c r="D2888" s="40">
        <v>360</v>
      </c>
      <c r="E2888" s="34" t="s">
        <v>460</v>
      </c>
    </row>
    <row r="2889" spans="1:5" ht="15.75" hidden="1" thickBot="1" x14ac:dyDescent="0.3">
      <c r="A2889" s="34" t="s">
        <v>3679</v>
      </c>
      <c r="B2889" s="40">
        <v>45</v>
      </c>
      <c r="C2889" s="34" t="s">
        <v>130</v>
      </c>
      <c r="D2889" s="40">
        <v>355</v>
      </c>
      <c r="E2889" s="34" t="s">
        <v>458</v>
      </c>
    </row>
    <row r="2890" spans="1:5" ht="15.75" hidden="1" thickBot="1" x14ac:dyDescent="0.3">
      <c r="A2890" s="34" t="s">
        <v>3679</v>
      </c>
      <c r="B2890" s="40">
        <v>45</v>
      </c>
      <c r="C2890" s="34" t="s">
        <v>130</v>
      </c>
      <c r="D2890" s="40">
        <v>632</v>
      </c>
      <c r="E2890" s="34" t="s">
        <v>462</v>
      </c>
    </row>
    <row r="2891" spans="1:5" ht="15.75" hidden="1" thickBot="1" x14ac:dyDescent="0.3">
      <c r="A2891" s="34" t="s">
        <v>3679</v>
      </c>
      <c r="B2891" s="40">
        <v>45</v>
      </c>
      <c r="C2891" s="34" t="s">
        <v>130</v>
      </c>
      <c r="D2891" s="40">
        <v>691</v>
      </c>
      <c r="E2891" s="34" t="s">
        <v>463</v>
      </c>
    </row>
    <row r="2892" spans="1:5" ht="15.75" hidden="1" thickBot="1" x14ac:dyDescent="0.3">
      <c r="A2892" s="34" t="s">
        <v>3679</v>
      </c>
      <c r="B2892" s="40">
        <v>45</v>
      </c>
      <c r="C2892" s="34" t="s">
        <v>130</v>
      </c>
      <c r="D2892" s="40">
        <v>735</v>
      </c>
      <c r="E2892" s="34" t="s">
        <v>464</v>
      </c>
    </row>
    <row r="2893" spans="1:5" ht="15.75" hidden="1" thickBot="1" x14ac:dyDescent="0.3">
      <c r="A2893" s="34" t="s">
        <v>3679</v>
      </c>
      <c r="B2893" s="40">
        <v>82</v>
      </c>
      <c r="C2893" s="34" t="s">
        <v>131</v>
      </c>
      <c r="D2893" s="40">
        <v>735</v>
      </c>
      <c r="E2893" s="34" t="s">
        <v>536</v>
      </c>
    </row>
    <row r="2894" spans="1:5" ht="15.75" hidden="1" thickBot="1" x14ac:dyDescent="0.3">
      <c r="A2894" s="34" t="s">
        <v>3679</v>
      </c>
      <c r="B2894" s="40">
        <v>82</v>
      </c>
      <c r="C2894" s="34" t="s">
        <v>131</v>
      </c>
      <c r="D2894" s="40">
        <v>736</v>
      </c>
      <c r="E2894" s="34" t="s">
        <v>537</v>
      </c>
    </row>
    <row r="2895" spans="1:5" ht="15.75" thickBot="1" x14ac:dyDescent="0.3">
      <c r="A2895" s="34" t="s">
        <v>3679</v>
      </c>
      <c r="B2895" s="40">
        <v>117</v>
      </c>
      <c r="C2895" s="34" t="s">
        <v>132</v>
      </c>
      <c r="D2895" s="40">
        <v>738</v>
      </c>
      <c r="E2895" s="34" t="s">
        <v>585</v>
      </c>
    </row>
    <row r="2896" spans="1:5" ht="15.75" thickBot="1" x14ac:dyDescent="0.3">
      <c r="A2896" s="34" t="s">
        <v>3679</v>
      </c>
      <c r="B2896" s="40">
        <v>117</v>
      </c>
      <c r="C2896" s="34" t="s">
        <v>132</v>
      </c>
      <c r="D2896" s="40">
        <v>737</v>
      </c>
      <c r="E2896" s="34" t="s">
        <v>584</v>
      </c>
    </row>
    <row r="2897" spans="1:5" ht="15.75" thickBot="1" x14ac:dyDescent="0.3">
      <c r="A2897" s="34" t="s">
        <v>3679</v>
      </c>
      <c r="B2897" s="40">
        <v>117</v>
      </c>
      <c r="C2897" s="34" t="s">
        <v>132</v>
      </c>
      <c r="D2897" s="40">
        <v>739</v>
      </c>
      <c r="E2897" s="34" t="s">
        <v>586</v>
      </c>
    </row>
    <row r="2898" spans="1:5" ht="15.75" thickBot="1" x14ac:dyDescent="0.3">
      <c r="A2898" s="34" t="s">
        <v>3679</v>
      </c>
      <c r="B2898" s="40">
        <v>117</v>
      </c>
      <c r="C2898" s="34" t="s">
        <v>132</v>
      </c>
      <c r="D2898" s="40">
        <v>741</v>
      </c>
      <c r="E2898" s="34" t="s">
        <v>588</v>
      </c>
    </row>
    <row r="2899" spans="1:5" ht="15.75" thickBot="1" x14ac:dyDescent="0.3">
      <c r="A2899" s="34" t="s">
        <v>3679</v>
      </c>
      <c r="B2899" s="40">
        <v>117</v>
      </c>
      <c r="C2899" s="34" t="s">
        <v>132</v>
      </c>
      <c r="D2899" s="40">
        <v>740</v>
      </c>
      <c r="E2899" s="34" t="s">
        <v>587</v>
      </c>
    </row>
    <row r="2900" spans="1:5" ht="15.75" thickBot="1" x14ac:dyDescent="0.3">
      <c r="A2900" s="34" t="s">
        <v>3679</v>
      </c>
      <c r="B2900" s="40">
        <v>117</v>
      </c>
      <c r="C2900" s="34" t="s">
        <v>132</v>
      </c>
      <c r="D2900" s="40">
        <v>735</v>
      </c>
      <c r="E2900" s="34" t="s">
        <v>582</v>
      </c>
    </row>
    <row r="2901" spans="1:5" ht="15.75" thickBot="1" x14ac:dyDescent="0.3">
      <c r="A2901" s="34" t="s">
        <v>3679</v>
      </c>
      <c r="B2901" s="40">
        <v>117</v>
      </c>
      <c r="C2901" s="34" t="s">
        <v>132</v>
      </c>
      <c r="D2901" s="40">
        <v>736</v>
      </c>
      <c r="E2901" s="34" t="s">
        <v>583</v>
      </c>
    </row>
    <row r="2902" spans="1:5" ht="15.75" thickBot="1" x14ac:dyDescent="0.3">
      <c r="A2902" s="34" t="s">
        <v>3679</v>
      </c>
      <c r="B2902" s="40">
        <v>117</v>
      </c>
      <c r="C2902" s="34" t="s">
        <v>132</v>
      </c>
      <c r="D2902" s="40">
        <v>742</v>
      </c>
      <c r="E2902" s="34" t="s">
        <v>589</v>
      </c>
    </row>
    <row r="2903" spans="1:5" ht="15.75" hidden="1" thickBot="1" x14ac:dyDescent="0.3">
      <c r="A2903" s="34" t="s">
        <v>3679</v>
      </c>
      <c r="B2903" s="40">
        <v>215</v>
      </c>
      <c r="C2903" s="34" t="s">
        <v>133</v>
      </c>
      <c r="D2903" s="40">
        <v>800</v>
      </c>
      <c r="E2903" s="34" t="s">
        <v>668</v>
      </c>
    </row>
    <row r="2904" spans="1:5" ht="15.75" hidden="1" thickBot="1" x14ac:dyDescent="0.3">
      <c r="A2904" s="34" t="s">
        <v>3679</v>
      </c>
      <c r="B2904" s="40">
        <v>215</v>
      </c>
      <c r="C2904" s="34" t="s">
        <v>133</v>
      </c>
      <c r="D2904" s="40">
        <v>805</v>
      </c>
      <c r="E2904" s="34" t="s">
        <v>669</v>
      </c>
    </row>
    <row r="2905" spans="1:5" ht="15.75" hidden="1" thickBot="1" x14ac:dyDescent="0.3">
      <c r="A2905" s="34" t="s">
        <v>3679</v>
      </c>
      <c r="B2905" s="40">
        <v>215</v>
      </c>
      <c r="C2905" s="34" t="s">
        <v>133</v>
      </c>
      <c r="D2905" s="40">
        <v>46</v>
      </c>
      <c r="E2905" s="34" t="s">
        <v>651</v>
      </c>
    </row>
    <row r="2906" spans="1:5" ht="15.75" hidden="1" thickBot="1" x14ac:dyDescent="0.3">
      <c r="A2906" s="34" t="s">
        <v>3679</v>
      </c>
      <c r="B2906" s="40">
        <v>215</v>
      </c>
      <c r="C2906" s="34" t="s">
        <v>133</v>
      </c>
      <c r="D2906" s="40">
        <v>400</v>
      </c>
      <c r="E2906" s="34" t="s">
        <v>662</v>
      </c>
    </row>
    <row r="2907" spans="1:5" ht="15.75" hidden="1" thickBot="1" x14ac:dyDescent="0.3">
      <c r="A2907" s="34" t="s">
        <v>3679</v>
      </c>
      <c r="B2907" s="40">
        <v>215</v>
      </c>
      <c r="C2907" s="34" t="s">
        <v>133</v>
      </c>
      <c r="D2907" s="40">
        <v>45</v>
      </c>
      <c r="E2907" s="34" t="s">
        <v>650</v>
      </c>
    </row>
    <row r="2908" spans="1:5" ht="15.75" hidden="1" thickBot="1" x14ac:dyDescent="0.3">
      <c r="A2908" s="34" t="s">
        <v>3679</v>
      </c>
      <c r="B2908" s="40">
        <v>215</v>
      </c>
      <c r="C2908" s="34" t="s">
        <v>133</v>
      </c>
      <c r="D2908" s="40">
        <v>92</v>
      </c>
      <c r="E2908" s="34" t="s">
        <v>656</v>
      </c>
    </row>
    <row r="2909" spans="1:5" ht="15.75" hidden="1" thickBot="1" x14ac:dyDescent="0.3">
      <c r="A2909" s="34" t="s">
        <v>3679</v>
      </c>
      <c r="B2909" s="40">
        <v>215</v>
      </c>
      <c r="C2909" s="34" t="s">
        <v>133</v>
      </c>
      <c r="D2909" s="40">
        <v>89</v>
      </c>
      <c r="E2909" s="34" t="s">
        <v>653</v>
      </c>
    </row>
    <row r="2910" spans="1:5" ht="15.75" hidden="1" thickBot="1" x14ac:dyDescent="0.3">
      <c r="A2910" s="34" t="s">
        <v>3679</v>
      </c>
      <c r="B2910" s="40">
        <v>215</v>
      </c>
      <c r="C2910" s="34" t="s">
        <v>133</v>
      </c>
      <c r="D2910" s="40">
        <v>91</v>
      </c>
      <c r="E2910" s="34" t="s">
        <v>655</v>
      </c>
    </row>
    <row r="2911" spans="1:5" ht="15.75" hidden="1" thickBot="1" x14ac:dyDescent="0.3">
      <c r="A2911" s="34" t="s">
        <v>3679</v>
      </c>
      <c r="B2911" s="40">
        <v>215</v>
      </c>
      <c r="C2911" s="34" t="s">
        <v>133</v>
      </c>
      <c r="D2911" s="40">
        <v>231</v>
      </c>
      <c r="E2911" s="34" t="s">
        <v>660</v>
      </c>
    </row>
    <row r="2912" spans="1:5" ht="15.75" hidden="1" thickBot="1" x14ac:dyDescent="0.3">
      <c r="A2912" s="34" t="s">
        <v>3679</v>
      </c>
      <c r="B2912" s="40">
        <v>215</v>
      </c>
      <c r="C2912" s="34" t="s">
        <v>133</v>
      </c>
      <c r="D2912" s="40">
        <v>90</v>
      </c>
      <c r="E2912" s="34" t="s">
        <v>654</v>
      </c>
    </row>
    <row r="2913" spans="1:5" ht="15.75" hidden="1" thickBot="1" x14ac:dyDescent="0.3">
      <c r="A2913" s="34" t="s">
        <v>3679</v>
      </c>
      <c r="B2913" s="40">
        <v>215</v>
      </c>
      <c r="C2913" s="34" t="s">
        <v>133</v>
      </c>
      <c r="D2913" s="40">
        <v>177</v>
      </c>
      <c r="E2913" s="34" t="s">
        <v>657</v>
      </c>
    </row>
    <row r="2914" spans="1:5" ht="15.75" hidden="1" thickBot="1" x14ac:dyDescent="0.3">
      <c r="A2914" s="34" t="s">
        <v>3679</v>
      </c>
      <c r="B2914" s="40">
        <v>215</v>
      </c>
      <c r="C2914" s="34" t="s">
        <v>133</v>
      </c>
      <c r="D2914" s="40">
        <v>230</v>
      </c>
      <c r="E2914" s="34" t="s">
        <v>659</v>
      </c>
    </row>
    <row r="2915" spans="1:5" ht="15.75" hidden="1" thickBot="1" x14ac:dyDescent="0.3">
      <c r="A2915" s="34" t="s">
        <v>3679</v>
      </c>
      <c r="B2915" s="40">
        <v>215</v>
      </c>
      <c r="C2915" s="34" t="s">
        <v>133</v>
      </c>
      <c r="D2915" s="40">
        <v>225</v>
      </c>
      <c r="E2915" s="34" t="s">
        <v>658</v>
      </c>
    </row>
    <row r="2916" spans="1:5" ht="15.75" hidden="1" thickBot="1" x14ac:dyDescent="0.3">
      <c r="A2916" s="34" t="s">
        <v>3679</v>
      </c>
      <c r="B2916" s="40">
        <v>215</v>
      </c>
      <c r="C2916" s="34" t="s">
        <v>133</v>
      </c>
      <c r="D2916" s="40">
        <v>300</v>
      </c>
      <c r="E2916" s="34" t="s">
        <v>661</v>
      </c>
    </row>
    <row r="2917" spans="1:5" ht="15.75" hidden="1" thickBot="1" x14ac:dyDescent="0.3">
      <c r="A2917" s="34" t="s">
        <v>3679</v>
      </c>
      <c r="B2917" s="40">
        <v>215</v>
      </c>
      <c r="C2917" s="34" t="s">
        <v>133</v>
      </c>
      <c r="D2917" s="40">
        <v>47</v>
      </c>
      <c r="E2917" s="34" t="s">
        <v>652</v>
      </c>
    </row>
    <row r="2918" spans="1:5" ht="15.75" hidden="1" thickBot="1" x14ac:dyDescent="0.3">
      <c r="A2918" s="34" t="s">
        <v>3679</v>
      </c>
      <c r="B2918" s="40">
        <v>215</v>
      </c>
      <c r="C2918" s="34" t="s">
        <v>133</v>
      </c>
      <c r="D2918" s="40">
        <v>500</v>
      </c>
      <c r="E2918" s="34" t="s">
        <v>663</v>
      </c>
    </row>
    <row r="2919" spans="1:5" ht="15.75" hidden="1" thickBot="1" x14ac:dyDescent="0.3">
      <c r="A2919" s="34" t="s">
        <v>3679</v>
      </c>
      <c r="B2919" s="40">
        <v>215</v>
      </c>
      <c r="C2919" s="34" t="s">
        <v>133</v>
      </c>
      <c r="D2919" s="40">
        <v>635</v>
      </c>
      <c r="E2919" s="34" t="s">
        <v>666</v>
      </c>
    </row>
    <row r="2920" spans="1:5" ht="15.75" hidden="1" thickBot="1" x14ac:dyDescent="0.3">
      <c r="A2920" s="34" t="s">
        <v>3679</v>
      </c>
      <c r="B2920" s="40">
        <v>215</v>
      </c>
      <c r="C2920" s="34" t="s">
        <v>133</v>
      </c>
      <c r="D2920" s="40">
        <v>632</v>
      </c>
      <c r="E2920" s="34" t="s">
        <v>665</v>
      </c>
    </row>
    <row r="2921" spans="1:5" ht="15.75" hidden="1" thickBot="1" x14ac:dyDescent="0.3">
      <c r="A2921" s="34" t="s">
        <v>3679</v>
      </c>
      <c r="B2921" s="40">
        <v>215</v>
      </c>
      <c r="C2921" s="34" t="s">
        <v>133</v>
      </c>
      <c r="D2921" s="40">
        <v>505</v>
      </c>
      <c r="E2921" s="34" t="s">
        <v>664</v>
      </c>
    </row>
    <row r="2922" spans="1:5" ht="15.75" hidden="1" thickBot="1" x14ac:dyDescent="0.3">
      <c r="A2922" s="34" t="s">
        <v>3679</v>
      </c>
      <c r="B2922" s="40">
        <v>215</v>
      </c>
      <c r="C2922" s="34" t="s">
        <v>133</v>
      </c>
      <c r="D2922" s="40">
        <v>779</v>
      </c>
      <c r="E2922" s="34" t="s">
        <v>667</v>
      </c>
    </row>
    <row r="2923" spans="1:5" ht="15.75" hidden="1" thickBot="1" x14ac:dyDescent="0.3">
      <c r="A2923" s="34" t="s">
        <v>3679</v>
      </c>
      <c r="B2923" s="40">
        <v>62</v>
      </c>
      <c r="C2923" s="34" t="s">
        <v>135</v>
      </c>
      <c r="D2923" s="40">
        <v>735</v>
      </c>
      <c r="E2923" s="34" t="s">
        <v>508</v>
      </c>
    </row>
    <row r="2924" spans="1:5" ht="15.75" hidden="1" thickBot="1" x14ac:dyDescent="0.3">
      <c r="A2924" s="34" t="s">
        <v>3679</v>
      </c>
      <c r="B2924" s="40">
        <v>62</v>
      </c>
      <c r="C2924" s="34" t="s">
        <v>135</v>
      </c>
      <c r="D2924" s="40">
        <v>740</v>
      </c>
      <c r="E2924" s="34" t="s">
        <v>513</v>
      </c>
    </row>
    <row r="2925" spans="1:5" ht="15.75" hidden="1" thickBot="1" x14ac:dyDescent="0.3">
      <c r="A2925" s="34" t="s">
        <v>3679</v>
      </c>
      <c r="B2925" s="40">
        <v>62</v>
      </c>
      <c r="C2925" s="34" t="s">
        <v>135</v>
      </c>
      <c r="D2925" s="40">
        <v>741</v>
      </c>
      <c r="E2925" s="34" t="s">
        <v>514</v>
      </c>
    </row>
    <row r="2926" spans="1:5" ht="15.75" hidden="1" thickBot="1" x14ac:dyDescent="0.3">
      <c r="A2926" s="34" t="s">
        <v>3679</v>
      </c>
      <c r="B2926" s="40">
        <v>62</v>
      </c>
      <c r="C2926" s="34" t="s">
        <v>135</v>
      </c>
      <c r="D2926" s="40">
        <v>739</v>
      </c>
      <c r="E2926" s="34" t="s">
        <v>512</v>
      </c>
    </row>
    <row r="2927" spans="1:5" ht="15.75" hidden="1" thickBot="1" x14ac:dyDescent="0.3">
      <c r="A2927" s="34" t="s">
        <v>3679</v>
      </c>
      <c r="B2927" s="40">
        <v>62</v>
      </c>
      <c r="C2927" s="34" t="s">
        <v>135</v>
      </c>
      <c r="D2927" s="40">
        <v>737</v>
      </c>
      <c r="E2927" s="34" t="s">
        <v>510</v>
      </c>
    </row>
    <row r="2928" spans="1:5" ht="15.75" hidden="1" thickBot="1" x14ac:dyDescent="0.3">
      <c r="A2928" s="34" t="s">
        <v>3679</v>
      </c>
      <c r="B2928" s="40">
        <v>62</v>
      </c>
      <c r="C2928" s="34" t="s">
        <v>135</v>
      </c>
      <c r="D2928" s="40">
        <v>738</v>
      </c>
      <c r="E2928" s="34" t="s">
        <v>511</v>
      </c>
    </row>
    <row r="2929" spans="1:5" ht="15.75" hidden="1" thickBot="1" x14ac:dyDescent="0.3">
      <c r="A2929" s="34" t="s">
        <v>3679</v>
      </c>
      <c r="B2929" s="40">
        <v>62</v>
      </c>
      <c r="C2929" s="34" t="s">
        <v>135</v>
      </c>
      <c r="D2929" s="40">
        <v>745</v>
      </c>
      <c r="E2929" s="34" t="s">
        <v>518</v>
      </c>
    </row>
    <row r="2930" spans="1:5" ht="15.75" hidden="1" thickBot="1" x14ac:dyDescent="0.3">
      <c r="A2930" s="34" t="s">
        <v>3679</v>
      </c>
      <c r="B2930" s="40">
        <v>62</v>
      </c>
      <c r="C2930" s="34" t="s">
        <v>135</v>
      </c>
      <c r="D2930" s="40">
        <v>736</v>
      </c>
      <c r="E2930" s="34" t="s">
        <v>509</v>
      </c>
    </row>
    <row r="2931" spans="1:5" ht="15.75" hidden="1" thickBot="1" x14ac:dyDescent="0.3">
      <c r="A2931" s="34" t="s">
        <v>3679</v>
      </c>
      <c r="B2931" s="40">
        <v>62</v>
      </c>
      <c r="C2931" s="34" t="s">
        <v>135</v>
      </c>
      <c r="D2931" s="40">
        <v>746</v>
      </c>
      <c r="E2931" s="34" t="s">
        <v>519</v>
      </c>
    </row>
    <row r="2932" spans="1:5" ht="15.75" hidden="1" thickBot="1" x14ac:dyDescent="0.3">
      <c r="A2932" s="34" t="s">
        <v>3679</v>
      </c>
      <c r="B2932" s="40">
        <v>62</v>
      </c>
      <c r="C2932" s="34" t="s">
        <v>135</v>
      </c>
      <c r="D2932" s="40">
        <v>742</v>
      </c>
      <c r="E2932" s="34" t="s">
        <v>515</v>
      </c>
    </row>
    <row r="2933" spans="1:5" ht="15.75" hidden="1" thickBot="1" x14ac:dyDescent="0.3">
      <c r="A2933" s="34" t="s">
        <v>3679</v>
      </c>
      <c r="B2933" s="40">
        <v>62</v>
      </c>
      <c r="C2933" s="34" t="s">
        <v>135</v>
      </c>
      <c r="D2933" s="40">
        <v>744</v>
      </c>
      <c r="E2933" s="34" t="s">
        <v>517</v>
      </c>
    </row>
    <row r="2934" spans="1:5" ht="15.75" hidden="1" thickBot="1" x14ac:dyDescent="0.3">
      <c r="A2934" s="34" t="s">
        <v>3679</v>
      </c>
      <c r="B2934" s="40">
        <v>62</v>
      </c>
      <c r="C2934" s="34" t="s">
        <v>135</v>
      </c>
      <c r="D2934" s="40">
        <v>743</v>
      </c>
      <c r="E2934" s="34" t="s">
        <v>516</v>
      </c>
    </row>
    <row r="2935" spans="1:5" ht="15.75" hidden="1" thickBot="1" x14ac:dyDescent="0.3">
      <c r="A2935" s="34" t="s">
        <v>3679</v>
      </c>
      <c r="B2935" s="40">
        <v>52</v>
      </c>
      <c r="C2935" s="34" t="s">
        <v>136</v>
      </c>
      <c r="D2935" s="40">
        <v>752</v>
      </c>
      <c r="E2935" s="34" t="s">
        <v>490</v>
      </c>
    </row>
    <row r="2936" spans="1:5" ht="15.75" hidden="1" thickBot="1" x14ac:dyDescent="0.3">
      <c r="A2936" s="34" t="s">
        <v>3679</v>
      </c>
      <c r="B2936" s="40">
        <v>52</v>
      </c>
      <c r="C2936" s="34" t="s">
        <v>136</v>
      </c>
      <c r="D2936" s="40">
        <v>999</v>
      </c>
      <c r="E2936" s="34" t="s">
        <v>491</v>
      </c>
    </row>
    <row r="2937" spans="1:5" ht="15.75" hidden="1" thickBot="1" x14ac:dyDescent="0.3">
      <c r="A2937" s="34" t="s">
        <v>3679</v>
      </c>
      <c r="B2937" s="40">
        <v>52</v>
      </c>
      <c r="C2937" s="34" t="s">
        <v>136</v>
      </c>
      <c r="D2937" s="40">
        <v>748</v>
      </c>
      <c r="E2937" s="34" t="s">
        <v>487</v>
      </c>
    </row>
    <row r="2938" spans="1:5" ht="15.75" hidden="1" thickBot="1" x14ac:dyDescent="0.3">
      <c r="A2938" s="34" t="s">
        <v>3679</v>
      </c>
      <c r="B2938" s="40">
        <v>52</v>
      </c>
      <c r="C2938" s="34" t="s">
        <v>136</v>
      </c>
      <c r="D2938" s="40">
        <v>745</v>
      </c>
      <c r="E2938" s="34" t="s">
        <v>484</v>
      </c>
    </row>
    <row r="2939" spans="1:5" ht="15.75" hidden="1" thickBot="1" x14ac:dyDescent="0.3">
      <c r="A2939" s="34" t="s">
        <v>3679</v>
      </c>
      <c r="B2939" s="40">
        <v>52</v>
      </c>
      <c r="C2939" s="34" t="s">
        <v>136</v>
      </c>
      <c r="D2939" s="40">
        <v>749</v>
      </c>
      <c r="E2939" s="34" t="s">
        <v>488</v>
      </c>
    </row>
    <row r="2940" spans="1:5" ht="15.75" hidden="1" thickBot="1" x14ac:dyDescent="0.3">
      <c r="A2940" s="34" t="s">
        <v>3679</v>
      </c>
      <c r="B2940" s="40">
        <v>52</v>
      </c>
      <c r="C2940" s="34" t="s">
        <v>136</v>
      </c>
      <c r="D2940" s="40">
        <v>750</v>
      </c>
      <c r="E2940" s="34" t="s">
        <v>489</v>
      </c>
    </row>
    <row r="2941" spans="1:5" ht="15.75" hidden="1" thickBot="1" x14ac:dyDescent="0.3">
      <c r="A2941" s="34" t="s">
        <v>3679</v>
      </c>
      <c r="B2941" s="40">
        <v>52</v>
      </c>
      <c r="C2941" s="34" t="s">
        <v>136</v>
      </c>
      <c r="D2941" s="40">
        <v>747</v>
      </c>
      <c r="E2941" s="34" t="s">
        <v>486</v>
      </c>
    </row>
    <row r="2942" spans="1:5" ht="15.75" hidden="1" thickBot="1" x14ac:dyDescent="0.3">
      <c r="A2942" s="34" t="s">
        <v>3679</v>
      </c>
      <c r="B2942" s="40">
        <v>52</v>
      </c>
      <c r="C2942" s="34" t="s">
        <v>136</v>
      </c>
      <c r="D2942" s="40">
        <v>742</v>
      </c>
      <c r="E2942" s="34" t="s">
        <v>481</v>
      </c>
    </row>
    <row r="2943" spans="1:5" ht="15.75" hidden="1" thickBot="1" x14ac:dyDescent="0.3">
      <c r="A2943" s="34" t="s">
        <v>3679</v>
      </c>
      <c r="B2943" s="40">
        <v>52</v>
      </c>
      <c r="C2943" s="34" t="s">
        <v>136</v>
      </c>
      <c r="D2943" s="40">
        <v>746</v>
      </c>
      <c r="E2943" s="34" t="s">
        <v>485</v>
      </c>
    </row>
    <row r="2944" spans="1:5" ht="15.75" hidden="1" thickBot="1" x14ac:dyDescent="0.3">
      <c r="A2944" s="34" t="s">
        <v>3679</v>
      </c>
      <c r="B2944" s="40">
        <v>52</v>
      </c>
      <c r="C2944" s="34" t="s">
        <v>136</v>
      </c>
      <c r="D2944" s="40">
        <v>735</v>
      </c>
      <c r="E2944" s="34" t="s">
        <v>474</v>
      </c>
    </row>
    <row r="2945" spans="1:5" ht="15.75" hidden="1" thickBot="1" x14ac:dyDescent="0.3">
      <c r="A2945" s="34" t="s">
        <v>3679</v>
      </c>
      <c r="B2945" s="40">
        <v>52</v>
      </c>
      <c r="C2945" s="34" t="s">
        <v>136</v>
      </c>
      <c r="D2945" s="40">
        <v>741</v>
      </c>
      <c r="E2945" s="34" t="s">
        <v>480</v>
      </c>
    </row>
    <row r="2946" spans="1:5" ht="15.75" hidden="1" thickBot="1" x14ac:dyDescent="0.3">
      <c r="A2946" s="34" t="s">
        <v>3679</v>
      </c>
      <c r="B2946" s="40">
        <v>52</v>
      </c>
      <c r="C2946" s="34" t="s">
        <v>136</v>
      </c>
      <c r="D2946" s="40">
        <v>739</v>
      </c>
      <c r="E2946" s="34" t="s">
        <v>478</v>
      </c>
    </row>
    <row r="2947" spans="1:5" ht="15.75" hidden="1" thickBot="1" x14ac:dyDescent="0.3">
      <c r="A2947" s="34" t="s">
        <v>3679</v>
      </c>
      <c r="B2947" s="40">
        <v>52</v>
      </c>
      <c r="C2947" s="34" t="s">
        <v>136</v>
      </c>
      <c r="D2947" s="40">
        <v>740</v>
      </c>
      <c r="E2947" s="34" t="s">
        <v>479</v>
      </c>
    </row>
    <row r="2948" spans="1:5" ht="15.75" hidden="1" thickBot="1" x14ac:dyDescent="0.3">
      <c r="A2948" s="34" t="s">
        <v>3679</v>
      </c>
      <c r="B2948" s="40">
        <v>52</v>
      </c>
      <c r="C2948" s="34" t="s">
        <v>136</v>
      </c>
      <c r="D2948" s="40">
        <v>738</v>
      </c>
      <c r="E2948" s="34" t="s">
        <v>477</v>
      </c>
    </row>
    <row r="2949" spans="1:5" ht="15.75" hidden="1" thickBot="1" x14ac:dyDescent="0.3">
      <c r="A2949" s="34" t="s">
        <v>3679</v>
      </c>
      <c r="B2949" s="40">
        <v>52</v>
      </c>
      <c r="C2949" s="34" t="s">
        <v>136</v>
      </c>
      <c r="D2949" s="40">
        <v>737</v>
      </c>
      <c r="E2949" s="34" t="s">
        <v>476</v>
      </c>
    </row>
    <row r="2950" spans="1:5" ht="15.75" hidden="1" thickBot="1" x14ac:dyDescent="0.3">
      <c r="A2950" s="34" t="s">
        <v>3679</v>
      </c>
      <c r="B2950" s="40">
        <v>52</v>
      </c>
      <c r="C2950" s="34" t="s">
        <v>136</v>
      </c>
      <c r="D2950" s="40">
        <v>736</v>
      </c>
      <c r="E2950" s="34" t="s">
        <v>475</v>
      </c>
    </row>
    <row r="2951" spans="1:5" ht="15.75" hidden="1" thickBot="1" x14ac:dyDescent="0.3">
      <c r="A2951" s="34" t="s">
        <v>3679</v>
      </c>
      <c r="B2951" s="40">
        <v>52</v>
      </c>
      <c r="C2951" s="34" t="s">
        <v>136</v>
      </c>
      <c r="D2951" s="40">
        <v>744</v>
      </c>
      <c r="E2951" s="34" t="s">
        <v>483</v>
      </c>
    </row>
    <row r="2952" spans="1:5" ht="15.75" hidden="1" thickBot="1" x14ac:dyDescent="0.3">
      <c r="A2952" s="34" t="s">
        <v>3679</v>
      </c>
      <c r="B2952" s="40">
        <v>52</v>
      </c>
      <c r="C2952" s="34" t="s">
        <v>136</v>
      </c>
      <c r="D2952" s="40">
        <v>743</v>
      </c>
      <c r="E2952" s="34" t="s">
        <v>482</v>
      </c>
    </row>
    <row r="2953" spans="1:5" ht="15.75" hidden="1" thickBot="1" x14ac:dyDescent="0.3">
      <c r="A2953" s="34" t="s">
        <v>3679</v>
      </c>
      <c r="B2953" s="40">
        <v>57</v>
      </c>
      <c r="C2953" s="34" t="s">
        <v>137</v>
      </c>
      <c r="D2953" s="40">
        <v>740</v>
      </c>
      <c r="E2953" s="34" t="s">
        <v>497</v>
      </c>
    </row>
    <row r="2954" spans="1:5" ht="15.75" hidden="1" thickBot="1" x14ac:dyDescent="0.3">
      <c r="A2954" s="34" t="s">
        <v>3679</v>
      </c>
      <c r="B2954" s="40">
        <v>57</v>
      </c>
      <c r="C2954" s="34" t="s">
        <v>137</v>
      </c>
      <c r="D2954" s="40">
        <v>735</v>
      </c>
      <c r="E2954" s="34" t="s">
        <v>492</v>
      </c>
    </row>
    <row r="2955" spans="1:5" ht="15.75" hidden="1" thickBot="1" x14ac:dyDescent="0.3">
      <c r="A2955" s="34" t="s">
        <v>3679</v>
      </c>
      <c r="B2955" s="40">
        <v>57</v>
      </c>
      <c r="C2955" s="34" t="s">
        <v>137</v>
      </c>
      <c r="D2955" s="40">
        <v>739</v>
      </c>
      <c r="E2955" s="34" t="s">
        <v>496</v>
      </c>
    </row>
    <row r="2956" spans="1:5" ht="15.75" hidden="1" thickBot="1" x14ac:dyDescent="0.3">
      <c r="A2956" s="34" t="s">
        <v>3679</v>
      </c>
      <c r="B2956" s="40">
        <v>57</v>
      </c>
      <c r="C2956" s="34" t="s">
        <v>137</v>
      </c>
      <c r="D2956" s="40">
        <v>737</v>
      </c>
      <c r="E2956" s="34" t="s">
        <v>494</v>
      </c>
    </row>
    <row r="2957" spans="1:5" ht="15.75" hidden="1" thickBot="1" x14ac:dyDescent="0.3">
      <c r="A2957" s="34" t="s">
        <v>3679</v>
      </c>
      <c r="B2957" s="40">
        <v>57</v>
      </c>
      <c r="C2957" s="34" t="s">
        <v>137</v>
      </c>
      <c r="D2957" s="40">
        <v>738</v>
      </c>
      <c r="E2957" s="34" t="s">
        <v>495</v>
      </c>
    </row>
    <row r="2958" spans="1:5" ht="15.75" hidden="1" thickBot="1" x14ac:dyDescent="0.3">
      <c r="A2958" s="34" t="s">
        <v>3679</v>
      </c>
      <c r="B2958" s="40">
        <v>57</v>
      </c>
      <c r="C2958" s="34" t="s">
        <v>137</v>
      </c>
      <c r="D2958" s="40">
        <v>736</v>
      </c>
      <c r="E2958" s="34" t="s">
        <v>493</v>
      </c>
    </row>
    <row r="2959" spans="1:5" ht="15.75" hidden="1" thickBot="1" x14ac:dyDescent="0.3">
      <c r="A2959" s="34" t="s">
        <v>3679</v>
      </c>
      <c r="B2959" s="40">
        <v>905</v>
      </c>
      <c r="C2959" s="34" t="s">
        <v>138</v>
      </c>
      <c r="D2959" s="40">
        <v>1</v>
      </c>
      <c r="E2959" s="34" t="s">
        <v>1717</v>
      </c>
    </row>
    <row r="2960" spans="1:5" ht="15.75" hidden="1" thickBot="1" x14ac:dyDescent="0.3">
      <c r="A2960" s="34" t="s">
        <v>3679</v>
      </c>
      <c r="B2960" s="40">
        <v>905</v>
      </c>
      <c r="C2960" s="34" t="s">
        <v>138</v>
      </c>
      <c r="D2960" s="40">
        <v>45</v>
      </c>
      <c r="E2960" s="34" t="s">
        <v>1718</v>
      </c>
    </row>
    <row r="2961" spans="1:5" ht="15.75" hidden="1" thickBot="1" x14ac:dyDescent="0.3">
      <c r="A2961" s="34" t="s">
        <v>3679</v>
      </c>
      <c r="B2961" s="40">
        <v>905</v>
      </c>
      <c r="C2961" s="34" t="s">
        <v>138</v>
      </c>
      <c r="D2961" s="40">
        <v>46</v>
      </c>
      <c r="E2961" s="34" t="s">
        <v>1719</v>
      </c>
    </row>
    <row r="2962" spans="1:5" ht="15.75" hidden="1" thickBot="1" x14ac:dyDescent="0.3">
      <c r="A2962" s="34" t="s">
        <v>3679</v>
      </c>
      <c r="B2962" s="40">
        <v>905</v>
      </c>
      <c r="C2962" s="34" t="s">
        <v>138</v>
      </c>
      <c r="D2962" s="40">
        <v>89</v>
      </c>
      <c r="E2962" s="34" t="s">
        <v>1720</v>
      </c>
    </row>
    <row r="2963" spans="1:5" ht="15.75" hidden="1" thickBot="1" x14ac:dyDescent="0.3">
      <c r="A2963" s="34" t="s">
        <v>3679</v>
      </c>
      <c r="B2963" s="40">
        <v>905</v>
      </c>
      <c r="C2963" s="34" t="s">
        <v>138</v>
      </c>
      <c r="D2963" s="40">
        <v>353</v>
      </c>
      <c r="E2963" s="34" t="s">
        <v>1721</v>
      </c>
    </row>
    <row r="2964" spans="1:5" ht="15.75" hidden="1" thickBot="1" x14ac:dyDescent="0.3">
      <c r="A2964" s="34" t="s">
        <v>3679</v>
      </c>
      <c r="B2964" s="40">
        <v>905</v>
      </c>
      <c r="C2964" s="34" t="s">
        <v>138</v>
      </c>
      <c r="D2964" s="40">
        <v>456</v>
      </c>
      <c r="E2964" s="34" t="s">
        <v>1722</v>
      </c>
    </row>
    <row r="2965" spans="1:5" ht="15.75" hidden="1" thickBot="1" x14ac:dyDescent="0.3">
      <c r="A2965" s="34" t="s">
        <v>3679</v>
      </c>
      <c r="B2965" s="40">
        <v>905</v>
      </c>
      <c r="C2965" s="34" t="s">
        <v>138</v>
      </c>
      <c r="D2965" s="40">
        <v>588</v>
      </c>
      <c r="E2965" s="34" t="s">
        <v>1723</v>
      </c>
    </row>
    <row r="2966" spans="1:5" ht="15.75" hidden="1" thickBot="1" x14ac:dyDescent="0.3">
      <c r="A2966" s="34" t="s">
        <v>3679</v>
      </c>
      <c r="B2966" s="40">
        <v>905</v>
      </c>
      <c r="C2966" s="34" t="s">
        <v>138</v>
      </c>
      <c r="D2966" s="40">
        <v>739</v>
      </c>
      <c r="E2966" s="34" t="s">
        <v>1726</v>
      </c>
    </row>
    <row r="2967" spans="1:5" ht="15.75" hidden="1" thickBot="1" x14ac:dyDescent="0.3">
      <c r="A2967" s="34" t="s">
        <v>3679</v>
      </c>
      <c r="B2967" s="40">
        <v>905</v>
      </c>
      <c r="C2967" s="34" t="s">
        <v>138</v>
      </c>
      <c r="D2967" s="40">
        <v>632</v>
      </c>
      <c r="E2967" s="34" t="s">
        <v>1724</v>
      </c>
    </row>
    <row r="2968" spans="1:5" ht="15.75" hidden="1" thickBot="1" x14ac:dyDescent="0.3">
      <c r="A2968" s="34" t="s">
        <v>3679</v>
      </c>
      <c r="B2968" s="40">
        <v>905</v>
      </c>
      <c r="C2968" s="34" t="s">
        <v>138</v>
      </c>
      <c r="D2968" s="40">
        <v>735</v>
      </c>
      <c r="E2968" s="34" t="s">
        <v>1725</v>
      </c>
    </row>
    <row r="2969" spans="1:5" ht="15.75" hidden="1" thickBot="1" x14ac:dyDescent="0.3">
      <c r="A2969" s="34" t="s">
        <v>3679</v>
      </c>
      <c r="B2969" s="40">
        <v>107</v>
      </c>
      <c r="C2969" s="34" t="s">
        <v>139</v>
      </c>
      <c r="D2969" s="40">
        <v>736</v>
      </c>
      <c r="E2969" s="34" t="s">
        <v>562</v>
      </c>
    </row>
    <row r="2970" spans="1:5" ht="15.75" hidden="1" thickBot="1" x14ac:dyDescent="0.3">
      <c r="A2970" s="34" t="s">
        <v>3679</v>
      </c>
      <c r="B2970" s="40">
        <v>107</v>
      </c>
      <c r="C2970" s="34" t="s">
        <v>139</v>
      </c>
      <c r="D2970" s="40">
        <v>737</v>
      </c>
      <c r="E2970" s="34" t="s">
        <v>563</v>
      </c>
    </row>
    <row r="2971" spans="1:5" ht="15.75" hidden="1" thickBot="1" x14ac:dyDescent="0.3">
      <c r="A2971" s="34" t="s">
        <v>3679</v>
      </c>
      <c r="B2971" s="40">
        <v>107</v>
      </c>
      <c r="C2971" s="34" t="s">
        <v>139</v>
      </c>
      <c r="D2971" s="40">
        <v>735</v>
      </c>
      <c r="E2971" s="34" t="s">
        <v>561</v>
      </c>
    </row>
    <row r="2972" spans="1:5" ht="15.75" hidden="1" thickBot="1" x14ac:dyDescent="0.3">
      <c r="A2972" s="34" t="s">
        <v>3679</v>
      </c>
      <c r="B2972" s="40">
        <v>59</v>
      </c>
      <c r="C2972" s="34" t="s">
        <v>140</v>
      </c>
      <c r="D2972" s="40">
        <v>740</v>
      </c>
      <c r="E2972" s="34" t="s">
        <v>503</v>
      </c>
    </row>
    <row r="2973" spans="1:5" ht="15.75" hidden="1" thickBot="1" x14ac:dyDescent="0.3">
      <c r="A2973" s="34" t="s">
        <v>3679</v>
      </c>
      <c r="B2973" s="40">
        <v>59</v>
      </c>
      <c r="C2973" s="34" t="s">
        <v>140</v>
      </c>
      <c r="D2973" s="40">
        <v>742</v>
      </c>
      <c r="E2973" s="34" t="s">
        <v>505</v>
      </c>
    </row>
    <row r="2974" spans="1:5" ht="15.75" hidden="1" thickBot="1" x14ac:dyDescent="0.3">
      <c r="A2974" s="34" t="s">
        <v>3679</v>
      </c>
      <c r="B2974" s="40">
        <v>59</v>
      </c>
      <c r="C2974" s="34" t="s">
        <v>140</v>
      </c>
      <c r="D2974" s="40">
        <v>739</v>
      </c>
      <c r="E2974" s="34" t="s">
        <v>502</v>
      </c>
    </row>
    <row r="2975" spans="1:5" ht="15.75" hidden="1" thickBot="1" x14ac:dyDescent="0.3">
      <c r="A2975" s="34" t="s">
        <v>3679</v>
      </c>
      <c r="B2975" s="40">
        <v>59</v>
      </c>
      <c r="C2975" s="34" t="s">
        <v>140</v>
      </c>
      <c r="D2975" s="40">
        <v>744</v>
      </c>
      <c r="E2975" s="34" t="s">
        <v>507</v>
      </c>
    </row>
    <row r="2976" spans="1:5" ht="15.75" hidden="1" thickBot="1" x14ac:dyDescent="0.3">
      <c r="A2976" s="34" t="s">
        <v>3679</v>
      </c>
      <c r="B2976" s="40">
        <v>59</v>
      </c>
      <c r="C2976" s="34" t="s">
        <v>140</v>
      </c>
      <c r="D2976" s="40">
        <v>743</v>
      </c>
      <c r="E2976" s="34" t="s">
        <v>506</v>
      </c>
    </row>
    <row r="2977" spans="1:5" ht="15.75" hidden="1" thickBot="1" x14ac:dyDescent="0.3">
      <c r="A2977" s="34" t="s">
        <v>3679</v>
      </c>
      <c r="B2977" s="40">
        <v>59</v>
      </c>
      <c r="C2977" s="34" t="s">
        <v>140</v>
      </c>
      <c r="D2977" s="40">
        <v>738</v>
      </c>
      <c r="E2977" s="34" t="s">
        <v>501</v>
      </c>
    </row>
    <row r="2978" spans="1:5" ht="15.75" hidden="1" thickBot="1" x14ac:dyDescent="0.3">
      <c r="A2978" s="34" t="s">
        <v>3679</v>
      </c>
      <c r="B2978" s="40">
        <v>59</v>
      </c>
      <c r="C2978" s="34" t="s">
        <v>140</v>
      </c>
      <c r="D2978" s="40">
        <v>736</v>
      </c>
      <c r="E2978" s="34" t="s">
        <v>499</v>
      </c>
    </row>
    <row r="2979" spans="1:5" ht="15.75" hidden="1" thickBot="1" x14ac:dyDescent="0.3">
      <c r="A2979" s="34" t="s">
        <v>3679</v>
      </c>
      <c r="B2979" s="40">
        <v>59</v>
      </c>
      <c r="C2979" s="34" t="s">
        <v>140</v>
      </c>
      <c r="D2979" s="40">
        <v>741</v>
      </c>
      <c r="E2979" s="34" t="s">
        <v>504</v>
      </c>
    </row>
    <row r="2980" spans="1:5" ht="15.75" hidden="1" thickBot="1" x14ac:dyDescent="0.3">
      <c r="A2980" s="34" t="s">
        <v>3679</v>
      </c>
      <c r="B2980" s="40">
        <v>59</v>
      </c>
      <c r="C2980" s="34" t="s">
        <v>140</v>
      </c>
      <c r="D2980" s="40">
        <v>737</v>
      </c>
      <c r="E2980" s="34" t="s">
        <v>500</v>
      </c>
    </row>
    <row r="2981" spans="1:5" ht="15.75" hidden="1" thickBot="1" x14ac:dyDescent="0.3">
      <c r="A2981" s="34" t="s">
        <v>3679</v>
      </c>
      <c r="B2981" s="40">
        <v>59</v>
      </c>
      <c r="C2981" s="34" t="s">
        <v>140</v>
      </c>
      <c r="D2981" s="40">
        <v>735</v>
      </c>
      <c r="E2981" s="34" t="s">
        <v>498</v>
      </c>
    </row>
    <row r="2982" spans="1:5" ht="15.75" hidden="1" thickBot="1" x14ac:dyDescent="0.3">
      <c r="A2982" s="34" t="s">
        <v>3679</v>
      </c>
      <c r="B2982" s="40">
        <v>47</v>
      </c>
      <c r="C2982" s="34" t="s">
        <v>141</v>
      </c>
      <c r="D2982" s="40">
        <v>743</v>
      </c>
      <c r="E2982" s="34" t="s">
        <v>472</v>
      </c>
    </row>
    <row r="2983" spans="1:5" ht="15.75" hidden="1" thickBot="1" x14ac:dyDescent="0.3">
      <c r="A2983" s="34" t="s">
        <v>3679</v>
      </c>
      <c r="B2983" s="40">
        <v>47</v>
      </c>
      <c r="C2983" s="34" t="s">
        <v>141</v>
      </c>
      <c r="D2983" s="40">
        <v>744</v>
      </c>
      <c r="E2983" s="34" t="s">
        <v>473</v>
      </c>
    </row>
    <row r="2984" spans="1:5" ht="15.75" hidden="1" thickBot="1" x14ac:dyDescent="0.3">
      <c r="A2984" s="34" t="s">
        <v>3679</v>
      </c>
      <c r="B2984" s="40">
        <v>47</v>
      </c>
      <c r="C2984" s="34" t="s">
        <v>141</v>
      </c>
      <c r="D2984" s="40">
        <v>741</v>
      </c>
      <c r="E2984" s="34" t="s">
        <v>470</v>
      </c>
    </row>
    <row r="2985" spans="1:5" ht="15.75" hidden="1" thickBot="1" x14ac:dyDescent="0.3">
      <c r="A2985" s="34" t="s">
        <v>3679</v>
      </c>
      <c r="B2985" s="40">
        <v>47</v>
      </c>
      <c r="C2985" s="34" t="s">
        <v>141</v>
      </c>
      <c r="D2985" s="40">
        <v>740</v>
      </c>
      <c r="E2985" s="34" t="s">
        <v>469</v>
      </c>
    </row>
    <row r="2986" spans="1:5" ht="15.75" hidden="1" thickBot="1" x14ac:dyDescent="0.3">
      <c r="A2986" s="34" t="s">
        <v>3679</v>
      </c>
      <c r="B2986" s="40">
        <v>47</v>
      </c>
      <c r="C2986" s="34" t="s">
        <v>141</v>
      </c>
      <c r="D2986" s="40">
        <v>735</v>
      </c>
      <c r="E2986" s="34" t="s">
        <v>465</v>
      </c>
    </row>
    <row r="2987" spans="1:5" ht="15.75" hidden="1" thickBot="1" x14ac:dyDescent="0.3">
      <c r="A2987" s="34" t="s">
        <v>3679</v>
      </c>
      <c r="B2987" s="40">
        <v>47</v>
      </c>
      <c r="C2987" s="34" t="s">
        <v>141</v>
      </c>
      <c r="D2987" s="40">
        <v>739</v>
      </c>
      <c r="E2987" s="34" t="s">
        <v>468</v>
      </c>
    </row>
    <row r="2988" spans="1:5" ht="15.75" hidden="1" thickBot="1" x14ac:dyDescent="0.3">
      <c r="A2988" s="34" t="s">
        <v>3679</v>
      </c>
      <c r="B2988" s="40">
        <v>47</v>
      </c>
      <c r="C2988" s="34" t="s">
        <v>141</v>
      </c>
      <c r="D2988" s="40">
        <v>738</v>
      </c>
      <c r="E2988" s="34" t="s">
        <v>467</v>
      </c>
    </row>
    <row r="2989" spans="1:5" ht="15.75" hidden="1" thickBot="1" x14ac:dyDescent="0.3">
      <c r="A2989" s="34" t="s">
        <v>3679</v>
      </c>
      <c r="B2989" s="40">
        <v>47</v>
      </c>
      <c r="C2989" s="34" t="s">
        <v>141</v>
      </c>
      <c r="D2989" s="40">
        <v>737</v>
      </c>
      <c r="E2989" s="34" t="s">
        <v>466</v>
      </c>
    </row>
    <row r="2990" spans="1:5" ht="15.75" hidden="1" thickBot="1" x14ac:dyDescent="0.3">
      <c r="A2990" s="34" t="s">
        <v>3679</v>
      </c>
      <c r="B2990" s="40">
        <v>47</v>
      </c>
      <c r="C2990" s="34" t="s">
        <v>141</v>
      </c>
      <c r="D2990" s="40">
        <v>742</v>
      </c>
      <c r="E2990" s="34" t="s">
        <v>471</v>
      </c>
    </row>
    <row r="2991" spans="1:5" ht="15.75" hidden="1" thickBot="1" x14ac:dyDescent="0.3">
      <c r="A2991" s="34" t="s">
        <v>3679</v>
      </c>
      <c r="B2991" s="40">
        <v>3</v>
      </c>
      <c r="C2991" s="34" t="s">
        <v>142</v>
      </c>
      <c r="D2991" s="40">
        <v>2</v>
      </c>
      <c r="E2991" s="34" t="s">
        <v>200</v>
      </c>
    </row>
    <row r="2992" spans="1:5" ht="15.75" hidden="1" thickBot="1" x14ac:dyDescent="0.3">
      <c r="A2992" s="34" t="s">
        <v>3679</v>
      </c>
      <c r="B2992" s="40">
        <v>3</v>
      </c>
      <c r="C2992" s="34" t="s">
        <v>142</v>
      </c>
      <c r="D2992" s="40">
        <v>1</v>
      </c>
      <c r="E2992" s="34" t="s">
        <v>199</v>
      </c>
    </row>
    <row r="2993" spans="1:5" ht="15.75" hidden="1" thickBot="1" x14ac:dyDescent="0.3">
      <c r="A2993" s="34" t="s">
        <v>3679</v>
      </c>
      <c r="B2993" s="40">
        <v>3</v>
      </c>
      <c r="C2993" s="34" t="s">
        <v>142</v>
      </c>
      <c r="D2993" s="40">
        <v>89</v>
      </c>
      <c r="E2993" s="34" t="s">
        <v>201</v>
      </c>
    </row>
    <row r="2994" spans="1:5" ht="15.75" hidden="1" thickBot="1" x14ac:dyDescent="0.3">
      <c r="A2994" s="34" t="s">
        <v>3679</v>
      </c>
      <c r="B2994" s="40">
        <v>3</v>
      </c>
      <c r="C2994" s="34" t="s">
        <v>142</v>
      </c>
      <c r="D2994" s="40">
        <v>133</v>
      </c>
      <c r="E2994" s="34" t="s">
        <v>202</v>
      </c>
    </row>
    <row r="2995" spans="1:5" ht="15.75" hidden="1" thickBot="1" x14ac:dyDescent="0.3">
      <c r="A2995" s="34" t="s">
        <v>3679</v>
      </c>
      <c r="B2995" s="40">
        <v>3</v>
      </c>
      <c r="C2995" s="34" t="s">
        <v>142</v>
      </c>
      <c r="D2995" s="40">
        <v>180</v>
      </c>
      <c r="E2995" s="34" t="s">
        <v>203</v>
      </c>
    </row>
    <row r="2996" spans="1:5" ht="15.75" hidden="1" thickBot="1" x14ac:dyDescent="0.3">
      <c r="A2996" s="34" t="s">
        <v>3679</v>
      </c>
      <c r="B2996" s="40">
        <v>3</v>
      </c>
      <c r="C2996" s="34" t="s">
        <v>142</v>
      </c>
      <c r="D2996" s="40">
        <v>500</v>
      </c>
      <c r="E2996" s="34" t="s">
        <v>204</v>
      </c>
    </row>
    <row r="2997" spans="1:5" ht="15.75" hidden="1" thickBot="1" x14ac:dyDescent="0.3">
      <c r="A2997" s="34" t="s">
        <v>3679</v>
      </c>
      <c r="B2997" s="40">
        <v>3</v>
      </c>
      <c r="C2997" s="34" t="s">
        <v>142</v>
      </c>
      <c r="D2997" s="40">
        <v>632</v>
      </c>
      <c r="E2997" s="34" t="s">
        <v>205</v>
      </c>
    </row>
    <row r="2998" spans="1:5" ht="15.75" hidden="1" thickBot="1" x14ac:dyDescent="0.3">
      <c r="A2998" s="34" t="s">
        <v>3679</v>
      </c>
      <c r="B2998" s="40">
        <v>37</v>
      </c>
      <c r="C2998" s="34" t="s">
        <v>143</v>
      </c>
      <c r="D2998" s="40">
        <v>1</v>
      </c>
      <c r="E2998" s="34" t="s">
        <v>415</v>
      </c>
    </row>
    <row r="2999" spans="1:5" ht="15.75" hidden="1" thickBot="1" x14ac:dyDescent="0.3">
      <c r="A2999" s="34" t="s">
        <v>3679</v>
      </c>
      <c r="B2999" s="40">
        <v>37</v>
      </c>
      <c r="C2999" s="34" t="s">
        <v>143</v>
      </c>
      <c r="D2999" s="40">
        <v>743</v>
      </c>
      <c r="E2999" s="34" t="s">
        <v>424</v>
      </c>
    </row>
    <row r="3000" spans="1:5" ht="15.75" hidden="1" thickBot="1" x14ac:dyDescent="0.3">
      <c r="A3000" s="34" t="s">
        <v>3679</v>
      </c>
      <c r="B3000" s="40">
        <v>37</v>
      </c>
      <c r="C3000" s="34" t="s">
        <v>143</v>
      </c>
      <c r="D3000" s="40">
        <v>749</v>
      </c>
      <c r="E3000" s="34" t="s">
        <v>426</v>
      </c>
    </row>
    <row r="3001" spans="1:5" ht="15.75" hidden="1" thickBot="1" x14ac:dyDescent="0.3">
      <c r="A3001" s="34" t="s">
        <v>3679</v>
      </c>
      <c r="B3001" s="40">
        <v>37</v>
      </c>
      <c r="C3001" s="34" t="s">
        <v>143</v>
      </c>
      <c r="D3001" s="40">
        <v>738</v>
      </c>
      <c r="E3001" s="34" t="s">
        <v>419</v>
      </c>
    </row>
    <row r="3002" spans="1:5" ht="15.75" hidden="1" thickBot="1" x14ac:dyDescent="0.3">
      <c r="A3002" s="34" t="s">
        <v>3679</v>
      </c>
      <c r="B3002" s="40">
        <v>37</v>
      </c>
      <c r="C3002" s="34" t="s">
        <v>143</v>
      </c>
      <c r="D3002" s="40">
        <v>752</v>
      </c>
      <c r="E3002" s="34" t="s">
        <v>428</v>
      </c>
    </row>
    <row r="3003" spans="1:5" ht="15.75" hidden="1" thickBot="1" x14ac:dyDescent="0.3">
      <c r="A3003" s="34" t="s">
        <v>3679</v>
      </c>
      <c r="B3003" s="40">
        <v>37</v>
      </c>
      <c r="C3003" s="34" t="s">
        <v>143</v>
      </c>
      <c r="D3003" s="40">
        <v>740</v>
      </c>
      <c r="E3003" s="34" t="s">
        <v>421</v>
      </c>
    </row>
    <row r="3004" spans="1:5" ht="15.75" hidden="1" thickBot="1" x14ac:dyDescent="0.3">
      <c r="A3004" s="34" t="s">
        <v>3679</v>
      </c>
      <c r="B3004" s="40">
        <v>37</v>
      </c>
      <c r="C3004" s="34" t="s">
        <v>143</v>
      </c>
      <c r="D3004" s="40">
        <v>741</v>
      </c>
      <c r="E3004" s="34" t="s">
        <v>422</v>
      </c>
    </row>
    <row r="3005" spans="1:5" ht="15.75" hidden="1" thickBot="1" x14ac:dyDescent="0.3">
      <c r="A3005" s="34" t="s">
        <v>3679</v>
      </c>
      <c r="B3005" s="40">
        <v>37</v>
      </c>
      <c r="C3005" s="34" t="s">
        <v>143</v>
      </c>
      <c r="D3005" s="40">
        <v>736</v>
      </c>
      <c r="E3005" s="34" t="s">
        <v>417</v>
      </c>
    </row>
    <row r="3006" spans="1:5" ht="15.75" hidden="1" thickBot="1" x14ac:dyDescent="0.3">
      <c r="A3006" s="34" t="s">
        <v>3679</v>
      </c>
      <c r="B3006" s="40">
        <v>37</v>
      </c>
      <c r="C3006" s="34" t="s">
        <v>143</v>
      </c>
      <c r="D3006" s="40">
        <v>742</v>
      </c>
      <c r="E3006" s="34" t="s">
        <v>423</v>
      </c>
    </row>
    <row r="3007" spans="1:5" ht="15.75" hidden="1" thickBot="1" x14ac:dyDescent="0.3">
      <c r="A3007" s="34" t="s">
        <v>3679</v>
      </c>
      <c r="B3007" s="40">
        <v>37</v>
      </c>
      <c r="C3007" s="34" t="s">
        <v>143</v>
      </c>
      <c r="D3007" s="40">
        <v>757</v>
      </c>
      <c r="E3007" s="34" t="s">
        <v>433</v>
      </c>
    </row>
    <row r="3008" spans="1:5" ht="15.75" hidden="1" thickBot="1" x14ac:dyDescent="0.3">
      <c r="A3008" s="34" t="s">
        <v>3679</v>
      </c>
      <c r="B3008" s="40">
        <v>37</v>
      </c>
      <c r="C3008" s="34" t="s">
        <v>143</v>
      </c>
      <c r="D3008" s="40">
        <v>744</v>
      </c>
      <c r="E3008" s="34" t="s">
        <v>425</v>
      </c>
    </row>
    <row r="3009" spans="1:5" ht="15.75" hidden="1" thickBot="1" x14ac:dyDescent="0.3">
      <c r="A3009" s="34" t="s">
        <v>3679</v>
      </c>
      <c r="B3009" s="40">
        <v>37</v>
      </c>
      <c r="C3009" s="34" t="s">
        <v>143</v>
      </c>
      <c r="D3009" s="40">
        <v>753</v>
      </c>
      <c r="E3009" s="34" t="s">
        <v>429</v>
      </c>
    </row>
    <row r="3010" spans="1:5" ht="15.75" hidden="1" thickBot="1" x14ac:dyDescent="0.3">
      <c r="A3010" s="34" t="s">
        <v>3679</v>
      </c>
      <c r="B3010" s="40">
        <v>37</v>
      </c>
      <c r="C3010" s="34" t="s">
        <v>143</v>
      </c>
      <c r="D3010" s="40">
        <v>758</v>
      </c>
      <c r="E3010" s="34" t="s">
        <v>434</v>
      </c>
    </row>
    <row r="3011" spans="1:5" ht="15.75" hidden="1" thickBot="1" x14ac:dyDescent="0.3">
      <c r="A3011" s="34" t="s">
        <v>3679</v>
      </c>
      <c r="B3011" s="40">
        <v>37</v>
      </c>
      <c r="C3011" s="34" t="s">
        <v>143</v>
      </c>
      <c r="D3011" s="40">
        <v>760</v>
      </c>
      <c r="E3011" s="34" t="s">
        <v>436</v>
      </c>
    </row>
    <row r="3012" spans="1:5" ht="15.75" hidden="1" thickBot="1" x14ac:dyDescent="0.3">
      <c r="A3012" s="34" t="s">
        <v>3679</v>
      </c>
      <c r="B3012" s="40">
        <v>37</v>
      </c>
      <c r="C3012" s="34" t="s">
        <v>143</v>
      </c>
      <c r="D3012" s="40">
        <v>756</v>
      </c>
      <c r="E3012" s="34" t="s">
        <v>432</v>
      </c>
    </row>
    <row r="3013" spans="1:5" ht="15.75" hidden="1" thickBot="1" x14ac:dyDescent="0.3">
      <c r="A3013" s="34" t="s">
        <v>3679</v>
      </c>
      <c r="B3013" s="40">
        <v>37</v>
      </c>
      <c r="C3013" s="34" t="s">
        <v>143</v>
      </c>
      <c r="D3013" s="40">
        <v>751</v>
      </c>
      <c r="E3013" s="34" t="s">
        <v>427</v>
      </c>
    </row>
    <row r="3014" spans="1:5" ht="15.75" hidden="1" thickBot="1" x14ac:dyDescent="0.3">
      <c r="A3014" s="34" t="s">
        <v>3679</v>
      </c>
      <c r="B3014" s="40">
        <v>37</v>
      </c>
      <c r="C3014" s="34" t="s">
        <v>143</v>
      </c>
      <c r="D3014" s="40">
        <v>739</v>
      </c>
      <c r="E3014" s="34" t="s">
        <v>420</v>
      </c>
    </row>
    <row r="3015" spans="1:5" ht="15.75" hidden="1" thickBot="1" x14ac:dyDescent="0.3">
      <c r="A3015" s="34" t="s">
        <v>3679</v>
      </c>
      <c r="B3015" s="40">
        <v>37</v>
      </c>
      <c r="C3015" s="34" t="s">
        <v>143</v>
      </c>
      <c r="D3015" s="40">
        <v>761</v>
      </c>
      <c r="E3015" s="34" t="s">
        <v>437</v>
      </c>
    </row>
    <row r="3016" spans="1:5" ht="15.75" hidden="1" thickBot="1" x14ac:dyDescent="0.3">
      <c r="A3016" s="34" t="s">
        <v>3679</v>
      </c>
      <c r="B3016" s="40">
        <v>37</v>
      </c>
      <c r="C3016" s="34" t="s">
        <v>143</v>
      </c>
      <c r="D3016" s="40">
        <v>735</v>
      </c>
      <c r="E3016" s="34" t="s">
        <v>416</v>
      </c>
    </row>
    <row r="3017" spans="1:5" ht="15.75" hidden="1" thickBot="1" x14ac:dyDescent="0.3">
      <c r="A3017" s="34" t="s">
        <v>3679</v>
      </c>
      <c r="B3017" s="40">
        <v>37</v>
      </c>
      <c r="C3017" s="34" t="s">
        <v>143</v>
      </c>
      <c r="D3017" s="40">
        <v>759</v>
      </c>
      <c r="E3017" s="34" t="s">
        <v>435</v>
      </c>
    </row>
    <row r="3018" spans="1:5" ht="15.75" hidden="1" thickBot="1" x14ac:dyDescent="0.3">
      <c r="A3018" s="34" t="s">
        <v>3679</v>
      </c>
      <c r="B3018" s="40">
        <v>37</v>
      </c>
      <c r="C3018" s="34" t="s">
        <v>143</v>
      </c>
      <c r="D3018" s="40">
        <v>737</v>
      </c>
      <c r="E3018" s="34" t="s">
        <v>418</v>
      </c>
    </row>
    <row r="3019" spans="1:5" ht="15.75" hidden="1" thickBot="1" x14ac:dyDescent="0.3">
      <c r="A3019" s="34" t="s">
        <v>3679</v>
      </c>
      <c r="B3019" s="40">
        <v>37</v>
      </c>
      <c r="C3019" s="34" t="s">
        <v>143</v>
      </c>
      <c r="D3019" s="40">
        <v>754</v>
      </c>
      <c r="E3019" s="34" t="s">
        <v>430</v>
      </c>
    </row>
    <row r="3020" spans="1:5" ht="15.75" hidden="1" thickBot="1" x14ac:dyDescent="0.3">
      <c r="A3020" s="34" t="s">
        <v>3679</v>
      </c>
      <c r="B3020" s="40">
        <v>37</v>
      </c>
      <c r="C3020" s="34" t="s">
        <v>143</v>
      </c>
      <c r="D3020" s="40">
        <v>755</v>
      </c>
      <c r="E3020" s="34" t="s">
        <v>431</v>
      </c>
    </row>
    <row r="3021" spans="1:5" ht="15.75" hidden="1" thickBot="1" x14ac:dyDescent="0.3">
      <c r="A3021" s="34" t="s">
        <v>3679</v>
      </c>
      <c r="B3021" s="40">
        <v>31</v>
      </c>
      <c r="C3021" s="34" t="s">
        <v>144</v>
      </c>
      <c r="D3021" s="40">
        <v>760</v>
      </c>
      <c r="E3021" s="34" t="s">
        <v>379</v>
      </c>
    </row>
    <row r="3022" spans="1:5" ht="15.75" hidden="1" thickBot="1" x14ac:dyDescent="0.3">
      <c r="A3022" s="34" t="s">
        <v>3679</v>
      </c>
      <c r="B3022" s="40">
        <v>31</v>
      </c>
      <c r="C3022" s="34" t="s">
        <v>144</v>
      </c>
      <c r="D3022" s="40">
        <v>734</v>
      </c>
      <c r="E3022" s="34" t="s">
        <v>353</v>
      </c>
    </row>
    <row r="3023" spans="1:5" ht="15.75" hidden="1" thickBot="1" x14ac:dyDescent="0.3">
      <c r="A3023" s="34" t="s">
        <v>3679</v>
      </c>
      <c r="B3023" s="40">
        <v>31</v>
      </c>
      <c r="C3023" s="34" t="s">
        <v>144</v>
      </c>
      <c r="D3023" s="40">
        <v>770</v>
      </c>
      <c r="E3023" s="34" t="s">
        <v>380</v>
      </c>
    </row>
    <row r="3024" spans="1:5" ht="15.75" hidden="1" thickBot="1" x14ac:dyDescent="0.3">
      <c r="A3024" s="34" t="s">
        <v>3679</v>
      </c>
      <c r="B3024" s="40">
        <v>31</v>
      </c>
      <c r="C3024" s="34" t="s">
        <v>144</v>
      </c>
      <c r="D3024" s="40">
        <v>749</v>
      </c>
      <c r="E3024" s="34" t="s">
        <v>368</v>
      </c>
    </row>
    <row r="3025" spans="1:5" ht="15.75" hidden="1" thickBot="1" x14ac:dyDescent="0.3">
      <c r="A3025" s="34" t="s">
        <v>3679</v>
      </c>
      <c r="B3025" s="40">
        <v>31</v>
      </c>
      <c r="C3025" s="34" t="s">
        <v>144</v>
      </c>
      <c r="D3025" s="40">
        <v>754</v>
      </c>
      <c r="E3025" s="34" t="s">
        <v>373</v>
      </c>
    </row>
    <row r="3026" spans="1:5" ht="15.75" hidden="1" thickBot="1" x14ac:dyDescent="0.3">
      <c r="A3026" s="34" t="s">
        <v>3679</v>
      </c>
      <c r="B3026" s="40">
        <v>31</v>
      </c>
      <c r="C3026" s="34" t="s">
        <v>144</v>
      </c>
      <c r="D3026" s="40">
        <v>753</v>
      </c>
      <c r="E3026" s="34" t="s">
        <v>372</v>
      </c>
    </row>
    <row r="3027" spans="1:5" ht="15.75" hidden="1" thickBot="1" x14ac:dyDescent="0.3">
      <c r="A3027" s="34" t="s">
        <v>3679</v>
      </c>
      <c r="B3027" s="40">
        <v>31</v>
      </c>
      <c r="C3027" s="34" t="s">
        <v>144</v>
      </c>
      <c r="D3027" s="40">
        <v>759</v>
      </c>
      <c r="E3027" s="34" t="s">
        <v>378</v>
      </c>
    </row>
    <row r="3028" spans="1:5" ht="15.75" hidden="1" thickBot="1" x14ac:dyDescent="0.3">
      <c r="A3028" s="34" t="s">
        <v>3679</v>
      </c>
      <c r="B3028" s="40">
        <v>31</v>
      </c>
      <c r="C3028" s="34" t="s">
        <v>144</v>
      </c>
      <c r="D3028" s="40">
        <v>756</v>
      </c>
      <c r="E3028" s="34" t="s">
        <v>375</v>
      </c>
    </row>
    <row r="3029" spans="1:5" ht="15.75" hidden="1" thickBot="1" x14ac:dyDescent="0.3">
      <c r="A3029" s="34" t="s">
        <v>3679</v>
      </c>
      <c r="B3029" s="40">
        <v>31</v>
      </c>
      <c r="C3029" s="34" t="s">
        <v>144</v>
      </c>
      <c r="D3029" s="40">
        <v>755</v>
      </c>
      <c r="E3029" s="34" t="s">
        <v>374</v>
      </c>
    </row>
    <row r="3030" spans="1:5" ht="15.75" hidden="1" thickBot="1" x14ac:dyDescent="0.3">
      <c r="A3030" s="34" t="s">
        <v>3679</v>
      </c>
      <c r="B3030" s="40">
        <v>31</v>
      </c>
      <c r="C3030" s="34" t="s">
        <v>144</v>
      </c>
      <c r="D3030" s="40">
        <v>745</v>
      </c>
      <c r="E3030" s="34" t="s">
        <v>364</v>
      </c>
    </row>
    <row r="3031" spans="1:5" ht="15.75" hidden="1" thickBot="1" x14ac:dyDescent="0.3">
      <c r="A3031" s="34" t="s">
        <v>3679</v>
      </c>
      <c r="B3031" s="40">
        <v>31</v>
      </c>
      <c r="C3031" s="34" t="s">
        <v>144</v>
      </c>
      <c r="D3031" s="40">
        <v>758</v>
      </c>
      <c r="E3031" s="34" t="s">
        <v>377</v>
      </c>
    </row>
    <row r="3032" spans="1:5" ht="15.75" hidden="1" thickBot="1" x14ac:dyDescent="0.3">
      <c r="A3032" s="34" t="s">
        <v>3679</v>
      </c>
      <c r="B3032" s="40">
        <v>31</v>
      </c>
      <c r="C3032" s="34" t="s">
        <v>144</v>
      </c>
      <c r="D3032" s="40">
        <v>741</v>
      </c>
      <c r="E3032" s="34" t="s">
        <v>360</v>
      </c>
    </row>
    <row r="3033" spans="1:5" ht="15.75" hidden="1" thickBot="1" x14ac:dyDescent="0.3">
      <c r="A3033" s="34" t="s">
        <v>3679</v>
      </c>
      <c r="B3033" s="40">
        <v>31</v>
      </c>
      <c r="C3033" s="34" t="s">
        <v>144</v>
      </c>
      <c r="D3033" s="40">
        <v>738</v>
      </c>
      <c r="E3033" s="34" t="s">
        <v>357</v>
      </c>
    </row>
    <row r="3034" spans="1:5" ht="15.75" hidden="1" thickBot="1" x14ac:dyDescent="0.3">
      <c r="A3034" s="34" t="s">
        <v>3679</v>
      </c>
      <c r="B3034" s="40">
        <v>31</v>
      </c>
      <c r="C3034" s="34" t="s">
        <v>144</v>
      </c>
      <c r="D3034" s="40">
        <v>739</v>
      </c>
      <c r="E3034" s="34" t="s">
        <v>358</v>
      </c>
    </row>
    <row r="3035" spans="1:5" ht="15.75" hidden="1" thickBot="1" x14ac:dyDescent="0.3">
      <c r="A3035" s="34" t="s">
        <v>3679</v>
      </c>
      <c r="B3035" s="40">
        <v>31</v>
      </c>
      <c r="C3035" s="34" t="s">
        <v>144</v>
      </c>
      <c r="D3035" s="40">
        <v>752</v>
      </c>
      <c r="E3035" s="34" t="s">
        <v>371</v>
      </c>
    </row>
    <row r="3036" spans="1:5" ht="15.75" hidden="1" thickBot="1" x14ac:dyDescent="0.3">
      <c r="A3036" s="34" t="s">
        <v>3679</v>
      </c>
      <c r="B3036" s="40">
        <v>31</v>
      </c>
      <c r="C3036" s="34" t="s">
        <v>144</v>
      </c>
      <c r="D3036" s="40">
        <v>799</v>
      </c>
      <c r="E3036" s="34" t="s">
        <v>381</v>
      </c>
    </row>
    <row r="3037" spans="1:5" ht="15.75" hidden="1" thickBot="1" x14ac:dyDescent="0.3">
      <c r="A3037" s="34" t="s">
        <v>3679</v>
      </c>
      <c r="B3037" s="40">
        <v>31</v>
      </c>
      <c r="C3037" s="34" t="s">
        <v>144</v>
      </c>
      <c r="D3037" s="40">
        <v>746</v>
      </c>
      <c r="E3037" s="34" t="s">
        <v>365</v>
      </c>
    </row>
    <row r="3038" spans="1:5" ht="15.75" hidden="1" thickBot="1" x14ac:dyDescent="0.3">
      <c r="A3038" s="34" t="s">
        <v>3679</v>
      </c>
      <c r="B3038" s="40">
        <v>31</v>
      </c>
      <c r="C3038" s="34" t="s">
        <v>144</v>
      </c>
      <c r="D3038" s="40">
        <v>740</v>
      </c>
      <c r="E3038" s="34" t="s">
        <v>359</v>
      </c>
    </row>
    <row r="3039" spans="1:5" ht="15.75" hidden="1" thickBot="1" x14ac:dyDescent="0.3">
      <c r="A3039" s="34" t="s">
        <v>3679</v>
      </c>
      <c r="B3039" s="40">
        <v>31</v>
      </c>
      <c r="C3039" s="34" t="s">
        <v>144</v>
      </c>
      <c r="D3039" s="40">
        <v>747</v>
      </c>
      <c r="E3039" s="34" t="s">
        <v>366</v>
      </c>
    </row>
    <row r="3040" spans="1:5" ht="15.75" hidden="1" thickBot="1" x14ac:dyDescent="0.3">
      <c r="A3040" s="34" t="s">
        <v>3679</v>
      </c>
      <c r="B3040" s="40">
        <v>31</v>
      </c>
      <c r="C3040" s="34" t="s">
        <v>144</v>
      </c>
      <c r="D3040" s="40">
        <v>735</v>
      </c>
      <c r="E3040" s="34" t="s">
        <v>354</v>
      </c>
    </row>
    <row r="3041" spans="1:5" ht="15.75" hidden="1" thickBot="1" x14ac:dyDescent="0.3">
      <c r="A3041" s="34" t="s">
        <v>3679</v>
      </c>
      <c r="B3041" s="40">
        <v>31</v>
      </c>
      <c r="C3041" s="34" t="s">
        <v>144</v>
      </c>
      <c r="D3041" s="40">
        <v>743</v>
      </c>
      <c r="E3041" s="34" t="s">
        <v>362</v>
      </c>
    </row>
    <row r="3042" spans="1:5" ht="15.75" hidden="1" thickBot="1" x14ac:dyDescent="0.3">
      <c r="A3042" s="34" t="s">
        <v>3679</v>
      </c>
      <c r="B3042" s="40">
        <v>31</v>
      </c>
      <c r="C3042" s="34" t="s">
        <v>144</v>
      </c>
      <c r="D3042" s="40">
        <v>750</v>
      </c>
      <c r="E3042" s="34" t="s">
        <v>369</v>
      </c>
    </row>
    <row r="3043" spans="1:5" ht="15.75" hidden="1" thickBot="1" x14ac:dyDescent="0.3">
      <c r="A3043" s="34" t="s">
        <v>3679</v>
      </c>
      <c r="B3043" s="40">
        <v>31</v>
      </c>
      <c r="C3043" s="34" t="s">
        <v>144</v>
      </c>
      <c r="D3043" s="40">
        <v>751</v>
      </c>
      <c r="E3043" s="34" t="s">
        <v>370</v>
      </c>
    </row>
    <row r="3044" spans="1:5" ht="15.75" hidden="1" thickBot="1" x14ac:dyDescent="0.3">
      <c r="A3044" s="34" t="s">
        <v>3679</v>
      </c>
      <c r="B3044" s="40">
        <v>31</v>
      </c>
      <c r="C3044" s="34" t="s">
        <v>144</v>
      </c>
      <c r="D3044" s="40">
        <v>742</v>
      </c>
      <c r="E3044" s="34" t="s">
        <v>361</v>
      </c>
    </row>
    <row r="3045" spans="1:5" ht="15.75" hidden="1" thickBot="1" x14ac:dyDescent="0.3">
      <c r="A3045" s="34" t="s">
        <v>3679</v>
      </c>
      <c r="B3045" s="40">
        <v>31</v>
      </c>
      <c r="C3045" s="34" t="s">
        <v>144</v>
      </c>
      <c r="D3045" s="40">
        <v>744</v>
      </c>
      <c r="E3045" s="34" t="s">
        <v>363</v>
      </c>
    </row>
    <row r="3046" spans="1:5" ht="15.75" hidden="1" thickBot="1" x14ac:dyDescent="0.3">
      <c r="A3046" s="34" t="s">
        <v>3679</v>
      </c>
      <c r="B3046" s="40">
        <v>31</v>
      </c>
      <c r="C3046" s="34" t="s">
        <v>144</v>
      </c>
      <c r="D3046" s="40">
        <v>736</v>
      </c>
      <c r="E3046" s="34" t="s">
        <v>355</v>
      </c>
    </row>
    <row r="3047" spans="1:5" ht="15.75" hidden="1" thickBot="1" x14ac:dyDescent="0.3">
      <c r="A3047" s="34" t="s">
        <v>3679</v>
      </c>
      <c r="B3047" s="40">
        <v>31</v>
      </c>
      <c r="C3047" s="34" t="s">
        <v>144</v>
      </c>
      <c r="D3047" s="40">
        <v>748</v>
      </c>
      <c r="E3047" s="34" t="s">
        <v>367</v>
      </c>
    </row>
    <row r="3048" spans="1:5" ht="15.75" hidden="1" thickBot="1" x14ac:dyDescent="0.3">
      <c r="A3048" s="34" t="s">
        <v>3679</v>
      </c>
      <c r="B3048" s="40">
        <v>31</v>
      </c>
      <c r="C3048" s="34" t="s">
        <v>144</v>
      </c>
      <c r="D3048" s="40">
        <v>737</v>
      </c>
      <c r="E3048" s="34" t="s">
        <v>356</v>
      </c>
    </row>
    <row r="3049" spans="1:5" ht="15.75" hidden="1" thickBot="1" x14ac:dyDescent="0.3">
      <c r="A3049" s="34" t="s">
        <v>3679</v>
      </c>
      <c r="B3049" s="40">
        <v>31</v>
      </c>
      <c r="C3049" s="34" t="s">
        <v>144</v>
      </c>
      <c r="D3049" s="40">
        <v>757</v>
      </c>
      <c r="E3049" s="34" t="s">
        <v>376</v>
      </c>
    </row>
    <row r="3050" spans="1:5" ht="15.75" hidden="1" thickBot="1" x14ac:dyDescent="0.3">
      <c r="A3050" s="34" t="s">
        <v>3679</v>
      </c>
      <c r="B3050" s="40">
        <v>31</v>
      </c>
      <c r="C3050" s="34" t="s">
        <v>144</v>
      </c>
      <c r="D3050" s="40">
        <v>733</v>
      </c>
      <c r="E3050" s="34" t="s">
        <v>352</v>
      </c>
    </row>
    <row r="3051" spans="1:5" ht="15.75" hidden="1" thickBot="1" x14ac:dyDescent="0.3">
      <c r="A3051" s="34" t="s">
        <v>3679</v>
      </c>
      <c r="B3051" s="40">
        <v>42</v>
      </c>
      <c r="C3051" s="34" t="s">
        <v>145</v>
      </c>
      <c r="D3051" s="40">
        <v>738</v>
      </c>
      <c r="E3051" s="34" t="s">
        <v>441</v>
      </c>
    </row>
    <row r="3052" spans="1:5" ht="15.75" hidden="1" thickBot="1" x14ac:dyDescent="0.3">
      <c r="A3052" s="34" t="s">
        <v>3679</v>
      </c>
      <c r="B3052" s="40">
        <v>42</v>
      </c>
      <c r="C3052" s="34" t="s">
        <v>145</v>
      </c>
      <c r="D3052" s="40">
        <v>739</v>
      </c>
      <c r="E3052" s="34" t="s">
        <v>442</v>
      </c>
    </row>
    <row r="3053" spans="1:5" ht="15.75" hidden="1" thickBot="1" x14ac:dyDescent="0.3">
      <c r="A3053" s="34" t="s">
        <v>3679</v>
      </c>
      <c r="B3053" s="40">
        <v>42</v>
      </c>
      <c r="C3053" s="34" t="s">
        <v>145</v>
      </c>
      <c r="D3053" s="40">
        <v>737</v>
      </c>
      <c r="E3053" s="34" t="s">
        <v>440</v>
      </c>
    </row>
    <row r="3054" spans="1:5" ht="15.75" hidden="1" thickBot="1" x14ac:dyDescent="0.3">
      <c r="A3054" s="34" t="s">
        <v>3679</v>
      </c>
      <c r="B3054" s="40">
        <v>42</v>
      </c>
      <c r="C3054" s="34" t="s">
        <v>145</v>
      </c>
      <c r="D3054" s="40">
        <v>735</v>
      </c>
      <c r="E3054" s="34" t="s">
        <v>438</v>
      </c>
    </row>
    <row r="3055" spans="1:5" ht="15.75" hidden="1" thickBot="1" x14ac:dyDescent="0.3">
      <c r="A3055" s="34" t="s">
        <v>3679</v>
      </c>
      <c r="B3055" s="40">
        <v>42</v>
      </c>
      <c r="C3055" s="34" t="s">
        <v>145</v>
      </c>
      <c r="D3055" s="40">
        <v>736</v>
      </c>
      <c r="E3055" s="34" t="s">
        <v>439</v>
      </c>
    </row>
    <row r="3056" spans="1:5" ht="15.75" hidden="1" thickBot="1" x14ac:dyDescent="0.3">
      <c r="A3056" s="34" t="s">
        <v>3679</v>
      </c>
      <c r="B3056" s="40">
        <v>42</v>
      </c>
      <c r="C3056" s="34" t="s">
        <v>145</v>
      </c>
      <c r="D3056" s="40">
        <v>742</v>
      </c>
      <c r="E3056" s="34" t="s">
        <v>445</v>
      </c>
    </row>
    <row r="3057" spans="1:5" ht="15.75" hidden="1" thickBot="1" x14ac:dyDescent="0.3">
      <c r="A3057" s="34" t="s">
        <v>3679</v>
      </c>
      <c r="B3057" s="40">
        <v>42</v>
      </c>
      <c r="C3057" s="34" t="s">
        <v>145</v>
      </c>
      <c r="D3057" s="40">
        <v>743</v>
      </c>
      <c r="E3057" s="34" t="s">
        <v>446</v>
      </c>
    </row>
    <row r="3058" spans="1:5" ht="15.75" hidden="1" thickBot="1" x14ac:dyDescent="0.3">
      <c r="A3058" s="34" t="s">
        <v>3679</v>
      </c>
      <c r="B3058" s="40">
        <v>42</v>
      </c>
      <c r="C3058" s="34" t="s">
        <v>145</v>
      </c>
      <c r="D3058" s="40">
        <v>744</v>
      </c>
      <c r="E3058" s="34" t="s">
        <v>447</v>
      </c>
    </row>
    <row r="3059" spans="1:5" ht="15.75" hidden="1" thickBot="1" x14ac:dyDescent="0.3">
      <c r="A3059" s="34" t="s">
        <v>3679</v>
      </c>
      <c r="B3059" s="40">
        <v>42</v>
      </c>
      <c r="C3059" s="34" t="s">
        <v>145</v>
      </c>
      <c r="D3059" s="40">
        <v>740</v>
      </c>
      <c r="E3059" s="34" t="s">
        <v>443</v>
      </c>
    </row>
    <row r="3060" spans="1:5" ht="15.75" hidden="1" thickBot="1" x14ac:dyDescent="0.3">
      <c r="A3060" s="34" t="s">
        <v>3679</v>
      </c>
      <c r="B3060" s="40">
        <v>42</v>
      </c>
      <c r="C3060" s="34" t="s">
        <v>145</v>
      </c>
      <c r="D3060" s="40">
        <v>741</v>
      </c>
      <c r="E3060" s="34" t="s">
        <v>444</v>
      </c>
    </row>
    <row r="3061" spans="1:5" ht="15.75" hidden="1" thickBot="1" x14ac:dyDescent="0.3">
      <c r="A3061" s="34" t="s">
        <v>3679</v>
      </c>
      <c r="B3061" s="40">
        <v>42</v>
      </c>
      <c r="C3061" s="34" t="s">
        <v>145</v>
      </c>
      <c r="D3061" s="40">
        <v>746</v>
      </c>
      <c r="E3061" s="34" t="s">
        <v>449</v>
      </c>
    </row>
    <row r="3062" spans="1:5" ht="15.75" hidden="1" thickBot="1" x14ac:dyDescent="0.3">
      <c r="A3062" s="34" t="s">
        <v>3679</v>
      </c>
      <c r="B3062" s="40">
        <v>42</v>
      </c>
      <c r="C3062" s="34" t="s">
        <v>145</v>
      </c>
      <c r="D3062" s="40">
        <v>745</v>
      </c>
      <c r="E3062" s="34" t="s">
        <v>448</v>
      </c>
    </row>
    <row r="3063" spans="1:5" ht="15.75" hidden="1" thickBot="1" x14ac:dyDescent="0.3">
      <c r="A3063" s="34" t="s">
        <v>3679</v>
      </c>
      <c r="B3063" s="40">
        <v>72</v>
      </c>
      <c r="C3063" s="34" t="s">
        <v>146</v>
      </c>
      <c r="D3063" s="40">
        <v>736</v>
      </c>
      <c r="E3063" s="34" t="s">
        <v>533</v>
      </c>
    </row>
    <row r="3064" spans="1:5" ht="15.75" hidden="1" thickBot="1" x14ac:dyDescent="0.3">
      <c r="A3064" s="34" t="s">
        <v>3679</v>
      </c>
      <c r="B3064" s="40">
        <v>72</v>
      </c>
      <c r="C3064" s="34" t="s">
        <v>146</v>
      </c>
      <c r="D3064" s="40">
        <v>735</v>
      </c>
      <c r="E3064" s="34" t="s">
        <v>532</v>
      </c>
    </row>
    <row r="3065" spans="1:5" ht="15.75" hidden="1" thickBot="1" x14ac:dyDescent="0.3">
      <c r="A3065" s="34" t="s">
        <v>3679</v>
      </c>
      <c r="B3065" s="40">
        <v>72</v>
      </c>
      <c r="C3065" s="34" t="s">
        <v>146</v>
      </c>
      <c r="D3065" s="40">
        <v>737</v>
      </c>
      <c r="E3065" s="34" t="s">
        <v>534</v>
      </c>
    </row>
    <row r="3066" spans="1:5" ht="15.75" hidden="1" thickBot="1" x14ac:dyDescent="0.3">
      <c r="A3066" s="34" t="s">
        <v>3679</v>
      </c>
      <c r="B3066" s="40">
        <v>360</v>
      </c>
      <c r="C3066" s="34" t="s">
        <v>147</v>
      </c>
      <c r="D3066" s="40">
        <v>1</v>
      </c>
      <c r="E3066" s="34" t="s">
        <v>802</v>
      </c>
    </row>
    <row r="3067" spans="1:5" ht="15.75" hidden="1" thickBot="1" x14ac:dyDescent="0.3">
      <c r="A3067" s="34" t="s">
        <v>3679</v>
      </c>
      <c r="B3067" s="40">
        <v>360</v>
      </c>
      <c r="C3067" s="34" t="s">
        <v>147</v>
      </c>
      <c r="D3067" s="40">
        <v>45</v>
      </c>
      <c r="E3067" s="34" t="s">
        <v>803</v>
      </c>
    </row>
    <row r="3068" spans="1:5" ht="15.75" hidden="1" thickBot="1" x14ac:dyDescent="0.3">
      <c r="A3068" s="34" t="s">
        <v>3679</v>
      </c>
      <c r="B3068" s="40">
        <v>360</v>
      </c>
      <c r="C3068" s="34" t="s">
        <v>147</v>
      </c>
      <c r="D3068" s="40">
        <v>46</v>
      </c>
      <c r="E3068" s="34" t="s">
        <v>804</v>
      </c>
    </row>
    <row r="3069" spans="1:5" ht="15.75" hidden="1" thickBot="1" x14ac:dyDescent="0.3">
      <c r="A3069" s="34" t="s">
        <v>3679</v>
      </c>
      <c r="B3069" s="40">
        <v>360</v>
      </c>
      <c r="C3069" s="34" t="s">
        <v>147</v>
      </c>
      <c r="D3069" s="40">
        <v>47</v>
      </c>
      <c r="E3069" s="34" t="s">
        <v>805</v>
      </c>
    </row>
    <row r="3070" spans="1:5" ht="15.75" hidden="1" thickBot="1" x14ac:dyDescent="0.3">
      <c r="A3070" s="34" t="s">
        <v>3679</v>
      </c>
      <c r="B3070" s="40">
        <v>360</v>
      </c>
      <c r="C3070" s="34" t="s">
        <v>147</v>
      </c>
      <c r="D3070" s="40">
        <v>89</v>
      </c>
      <c r="E3070" s="34" t="s">
        <v>806</v>
      </c>
    </row>
    <row r="3071" spans="1:5" ht="15.75" hidden="1" thickBot="1" x14ac:dyDescent="0.3">
      <c r="A3071" s="34" t="s">
        <v>3679</v>
      </c>
      <c r="B3071" s="40">
        <v>360</v>
      </c>
      <c r="C3071" s="34" t="s">
        <v>147</v>
      </c>
      <c r="D3071" s="40">
        <v>90</v>
      </c>
      <c r="E3071" s="34" t="s">
        <v>807</v>
      </c>
    </row>
    <row r="3072" spans="1:5" ht="15.75" hidden="1" thickBot="1" x14ac:dyDescent="0.3">
      <c r="A3072" s="34" t="s">
        <v>3679</v>
      </c>
      <c r="B3072" s="40">
        <v>360</v>
      </c>
      <c r="C3072" s="34" t="s">
        <v>147</v>
      </c>
      <c r="D3072" s="40">
        <v>178</v>
      </c>
      <c r="E3072" s="34" t="s">
        <v>808</v>
      </c>
    </row>
    <row r="3073" spans="1:5" ht="15.75" hidden="1" thickBot="1" x14ac:dyDescent="0.3">
      <c r="A3073" s="34" t="s">
        <v>3679</v>
      </c>
      <c r="B3073" s="40">
        <v>360</v>
      </c>
      <c r="C3073" s="34" t="s">
        <v>147</v>
      </c>
      <c r="D3073" s="40">
        <v>179</v>
      </c>
      <c r="E3073" s="34" t="s">
        <v>809</v>
      </c>
    </row>
    <row r="3074" spans="1:5" ht="15.75" hidden="1" thickBot="1" x14ac:dyDescent="0.3">
      <c r="A3074" s="34" t="s">
        <v>3679</v>
      </c>
      <c r="B3074" s="40">
        <v>360</v>
      </c>
      <c r="C3074" s="34" t="s">
        <v>147</v>
      </c>
      <c r="D3074" s="40">
        <v>180</v>
      </c>
      <c r="E3074" s="34" t="s">
        <v>810</v>
      </c>
    </row>
    <row r="3075" spans="1:5" ht="15.75" hidden="1" thickBot="1" x14ac:dyDescent="0.3">
      <c r="A3075" s="34" t="s">
        <v>3679</v>
      </c>
      <c r="B3075" s="40">
        <v>360</v>
      </c>
      <c r="C3075" s="34" t="s">
        <v>147</v>
      </c>
      <c r="D3075" s="40">
        <v>221</v>
      </c>
      <c r="E3075" s="34" t="s">
        <v>811</v>
      </c>
    </row>
    <row r="3076" spans="1:5" ht="15.75" hidden="1" thickBot="1" x14ac:dyDescent="0.3">
      <c r="A3076" s="34" t="s">
        <v>3679</v>
      </c>
      <c r="B3076" s="40">
        <v>360</v>
      </c>
      <c r="C3076" s="34" t="s">
        <v>147</v>
      </c>
      <c r="D3076" s="40">
        <v>222</v>
      </c>
      <c r="E3076" s="34" t="s">
        <v>812</v>
      </c>
    </row>
    <row r="3077" spans="1:5" ht="15.75" hidden="1" thickBot="1" x14ac:dyDescent="0.3">
      <c r="A3077" s="34" t="s">
        <v>3679</v>
      </c>
      <c r="B3077" s="40">
        <v>360</v>
      </c>
      <c r="C3077" s="34" t="s">
        <v>147</v>
      </c>
      <c r="D3077" s="40">
        <v>265</v>
      </c>
      <c r="E3077" s="34" t="s">
        <v>813</v>
      </c>
    </row>
    <row r="3078" spans="1:5" ht="15.75" hidden="1" thickBot="1" x14ac:dyDescent="0.3">
      <c r="A3078" s="34" t="s">
        <v>3679</v>
      </c>
      <c r="B3078" s="40">
        <v>360</v>
      </c>
      <c r="C3078" s="34" t="s">
        <v>147</v>
      </c>
      <c r="D3078" s="40">
        <v>350</v>
      </c>
      <c r="E3078" s="34" t="s">
        <v>814</v>
      </c>
    </row>
    <row r="3079" spans="1:5" ht="15.75" hidden="1" thickBot="1" x14ac:dyDescent="0.3">
      <c r="A3079" s="34" t="s">
        <v>3679</v>
      </c>
      <c r="B3079" s="40">
        <v>360</v>
      </c>
      <c r="C3079" s="34" t="s">
        <v>147</v>
      </c>
      <c r="D3079" s="40">
        <v>505</v>
      </c>
      <c r="E3079" s="34" t="s">
        <v>815</v>
      </c>
    </row>
    <row r="3080" spans="1:5" ht="15.75" hidden="1" thickBot="1" x14ac:dyDescent="0.3">
      <c r="A3080" s="34" t="s">
        <v>3679</v>
      </c>
      <c r="B3080" s="40">
        <v>360</v>
      </c>
      <c r="C3080" s="34" t="s">
        <v>147</v>
      </c>
      <c r="D3080" s="40">
        <v>632</v>
      </c>
      <c r="E3080" s="34" t="s">
        <v>816</v>
      </c>
    </row>
    <row r="3081" spans="1:5" ht="15.75" hidden="1" thickBot="1" x14ac:dyDescent="0.3">
      <c r="A3081" s="34" t="s">
        <v>3679</v>
      </c>
      <c r="B3081" s="40">
        <v>360</v>
      </c>
      <c r="C3081" s="34" t="s">
        <v>147</v>
      </c>
      <c r="D3081" s="40">
        <v>633</v>
      </c>
      <c r="E3081" s="34" t="s">
        <v>817</v>
      </c>
    </row>
    <row r="3082" spans="1:5" ht="15.75" hidden="1" thickBot="1" x14ac:dyDescent="0.3">
      <c r="A3082" s="34" t="s">
        <v>3679</v>
      </c>
      <c r="B3082" s="40">
        <v>360</v>
      </c>
      <c r="C3082" s="34" t="s">
        <v>147</v>
      </c>
      <c r="D3082" s="40">
        <v>634</v>
      </c>
      <c r="E3082" s="34" t="s">
        <v>818</v>
      </c>
    </row>
    <row r="3083" spans="1:5" ht="15.75" hidden="1" thickBot="1" x14ac:dyDescent="0.3">
      <c r="A3083" s="34" t="s">
        <v>3679</v>
      </c>
      <c r="B3083" s="40">
        <v>360</v>
      </c>
      <c r="C3083" s="34" t="s">
        <v>147</v>
      </c>
      <c r="D3083" s="40">
        <v>635</v>
      </c>
      <c r="E3083" s="34" t="s">
        <v>819</v>
      </c>
    </row>
    <row r="3084" spans="1:5" ht="15.75" hidden="1" thickBot="1" x14ac:dyDescent="0.3">
      <c r="A3084" s="34" t="s">
        <v>3679</v>
      </c>
      <c r="B3084" s="40">
        <v>360</v>
      </c>
      <c r="C3084" s="34" t="s">
        <v>147</v>
      </c>
      <c r="D3084" s="40">
        <v>636</v>
      </c>
      <c r="E3084" s="34" t="s">
        <v>820</v>
      </c>
    </row>
    <row r="3085" spans="1:5" ht="15.75" hidden="1" thickBot="1" x14ac:dyDescent="0.3">
      <c r="A3085" s="34" t="s">
        <v>3679</v>
      </c>
      <c r="B3085" s="40">
        <v>360</v>
      </c>
      <c r="C3085" s="34" t="s">
        <v>147</v>
      </c>
      <c r="D3085" s="40">
        <v>691</v>
      </c>
      <c r="E3085" s="34" t="s">
        <v>821</v>
      </c>
    </row>
    <row r="3086" spans="1:5" ht="15.75" hidden="1" thickBot="1" x14ac:dyDescent="0.3">
      <c r="A3086" s="34" t="s">
        <v>3679</v>
      </c>
      <c r="B3086" s="40">
        <v>360</v>
      </c>
      <c r="C3086" s="34" t="s">
        <v>147</v>
      </c>
      <c r="D3086" s="40">
        <v>701</v>
      </c>
      <c r="E3086" s="34" t="s">
        <v>822</v>
      </c>
    </row>
    <row r="3087" spans="1:5" ht="15.75" hidden="1" thickBot="1" x14ac:dyDescent="0.3">
      <c r="A3087" s="34" t="s">
        <v>3679</v>
      </c>
      <c r="B3087" s="40">
        <v>360</v>
      </c>
      <c r="C3087" s="34" t="s">
        <v>147</v>
      </c>
      <c r="D3087" s="40">
        <v>705</v>
      </c>
      <c r="E3087" s="34" t="s">
        <v>823</v>
      </c>
    </row>
    <row r="3088" spans="1:5" ht="15.75" hidden="1" thickBot="1" x14ac:dyDescent="0.3">
      <c r="A3088" s="34" t="s">
        <v>3679</v>
      </c>
      <c r="B3088" s="40">
        <v>360</v>
      </c>
      <c r="C3088" s="34" t="s">
        <v>147</v>
      </c>
      <c r="D3088" s="40">
        <v>779</v>
      </c>
      <c r="E3088" s="34" t="s">
        <v>824</v>
      </c>
    </row>
    <row r="3089" spans="1:5" ht="15.75" hidden="1" thickBot="1" x14ac:dyDescent="0.3">
      <c r="A3089" s="34" t="s">
        <v>3679</v>
      </c>
      <c r="B3089" s="40">
        <v>360</v>
      </c>
      <c r="C3089" s="34" t="s">
        <v>147</v>
      </c>
      <c r="D3089" s="40">
        <v>780</v>
      </c>
      <c r="E3089" s="34" t="s">
        <v>825</v>
      </c>
    </row>
    <row r="3090" spans="1:5" ht="15.75" hidden="1" thickBot="1" x14ac:dyDescent="0.3">
      <c r="A3090" s="34" t="s">
        <v>3679</v>
      </c>
      <c r="B3090" s="40">
        <v>360</v>
      </c>
      <c r="C3090" s="34" t="s">
        <v>147</v>
      </c>
      <c r="D3090" s="40">
        <v>781</v>
      </c>
      <c r="E3090" s="34" t="s">
        <v>826</v>
      </c>
    </row>
    <row r="3091" spans="1:5" ht="15.75" hidden="1" thickBot="1" x14ac:dyDescent="0.3">
      <c r="A3091" s="34" t="s">
        <v>3679</v>
      </c>
      <c r="B3091" s="40">
        <v>360</v>
      </c>
      <c r="C3091" s="34" t="s">
        <v>147</v>
      </c>
      <c r="D3091" s="40">
        <v>782</v>
      </c>
      <c r="E3091" s="34" t="s">
        <v>827</v>
      </c>
    </row>
    <row r="3092" spans="1:5" ht="15.75" hidden="1" thickBot="1" x14ac:dyDescent="0.3">
      <c r="A3092" s="34" t="s">
        <v>3679</v>
      </c>
      <c r="B3092" s="40">
        <v>360</v>
      </c>
      <c r="C3092" s="34" t="s">
        <v>147</v>
      </c>
      <c r="D3092" s="40">
        <v>926</v>
      </c>
      <c r="E3092" s="34" t="s">
        <v>828</v>
      </c>
    </row>
    <row r="3093" spans="1:5" ht="15.75" hidden="1" thickBot="1" x14ac:dyDescent="0.3">
      <c r="A3093" s="34" t="s">
        <v>3679</v>
      </c>
      <c r="B3093" s="40">
        <v>595</v>
      </c>
      <c r="C3093" s="34" t="s">
        <v>148</v>
      </c>
      <c r="D3093" s="40">
        <v>1</v>
      </c>
      <c r="E3093" s="34" t="s">
        <v>1227</v>
      </c>
    </row>
    <row r="3094" spans="1:5" ht="15.75" hidden="1" thickBot="1" x14ac:dyDescent="0.3">
      <c r="A3094" s="34" t="s">
        <v>3679</v>
      </c>
      <c r="B3094" s="40">
        <v>595</v>
      </c>
      <c r="C3094" s="34" t="s">
        <v>148</v>
      </c>
      <c r="D3094" s="40">
        <v>2</v>
      </c>
      <c r="E3094" s="34" t="s">
        <v>1228</v>
      </c>
    </row>
    <row r="3095" spans="1:5" ht="15.75" hidden="1" thickBot="1" x14ac:dyDescent="0.3">
      <c r="A3095" s="34" t="s">
        <v>3679</v>
      </c>
      <c r="B3095" s="40">
        <v>595</v>
      </c>
      <c r="C3095" s="34" t="s">
        <v>148</v>
      </c>
      <c r="D3095" s="40">
        <v>177</v>
      </c>
      <c r="E3095" s="34" t="s">
        <v>1231</v>
      </c>
    </row>
    <row r="3096" spans="1:5" ht="15.75" hidden="1" thickBot="1" x14ac:dyDescent="0.3">
      <c r="A3096" s="34" t="s">
        <v>3679</v>
      </c>
      <c r="B3096" s="40">
        <v>595</v>
      </c>
      <c r="C3096" s="34" t="s">
        <v>148</v>
      </c>
      <c r="D3096" s="40">
        <v>500</v>
      </c>
      <c r="E3096" s="34" t="s">
        <v>1232</v>
      </c>
    </row>
    <row r="3097" spans="1:5" ht="15.75" hidden="1" thickBot="1" x14ac:dyDescent="0.3">
      <c r="A3097" s="34" t="s">
        <v>3679</v>
      </c>
      <c r="B3097" s="40">
        <v>595</v>
      </c>
      <c r="C3097" s="34" t="s">
        <v>148</v>
      </c>
      <c r="D3097" s="40">
        <v>3</v>
      </c>
      <c r="E3097" s="34" t="s">
        <v>1229</v>
      </c>
    </row>
    <row r="3098" spans="1:5" ht="15.75" hidden="1" thickBot="1" x14ac:dyDescent="0.3">
      <c r="A3098" s="34" t="s">
        <v>3679</v>
      </c>
      <c r="B3098" s="40">
        <v>595</v>
      </c>
      <c r="C3098" s="34" t="s">
        <v>148</v>
      </c>
      <c r="D3098" s="40">
        <v>691</v>
      </c>
      <c r="E3098" s="34" t="s">
        <v>1233</v>
      </c>
    </row>
    <row r="3099" spans="1:5" ht="15.75" hidden="1" thickBot="1" x14ac:dyDescent="0.3">
      <c r="A3099" s="34" t="s">
        <v>3679</v>
      </c>
      <c r="B3099" s="40">
        <v>595</v>
      </c>
      <c r="C3099" s="34" t="s">
        <v>148</v>
      </c>
      <c r="D3099" s="40">
        <v>89</v>
      </c>
      <c r="E3099" s="34" t="s">
        <v>1230</v>
      </c>
    </row>
    <row r="3100" spans="1:5" ht="15.75" hidden="1" thickBot="1" x14ac:dyDescent="0.3">
      <c r="A3100" s="34" t="s">
        <v>3679</v>
      </c>
      <c r="B3100" s="40">
        <v>595</v>
      </c>
      <c r="C3100" s="34" t="s">
        <v>148</v>
      </c>
      <c r="D3100" s="40">
        <v>779</v>
      </c>
      <c r="E3100" s="34" t="s">
        <v>1234</v>
      </c>
    </row>
    <row r="3101" spans="1:5" ht="15.75" hidden="1" thickBot="1" x14ac:dyDescent="0.3">
      <c r="A3101" s="34" t="s">
        <v>3679</v>
      </c>
      <c r="B3101" s="40">
        <v>595</v>
      </c>
      <c r="C3101" s="34" t="s">
        <v>148</v>
      </c>
      <c r="D3101" s="40">
        <v>823</v>
      </c>
      <c r="E3101" s="34" t="s">
        <v>1235</v>
      </c>
    </row>
    <row r="3102" spans="1:5" ht="15.75" hidden="1" thickBot="1" x14ac:dyDescent="0.3">
      <c r="A3102" s="34" t="s">
        <v>3679</v>
      </c>
      <c r="B3102" s="40">
        <v>595</v>
      </c>
      <c r="C3102" s="34" t="s">
        <v>148</v>
      </c>
      <c r="D3102" s="40">
        <v>824</v>
      </c>
      <c r="E3102" s="34" t="s">
        <v>1236</v>
      </c>
    </row>
    <row r="3103" spans="1:5" ht="15.75" hidden="1" thickBot="1" x14ac:dyDescent="0.3">
      <c r="A3103" s="34" t="s">
        <v>3679</v>
      </c>
      <c r="B3103" s="40">
        <v>245</v>
      </c>
      <c r="C3103" s="34" t="s">
        <v>149</v>
      </c>
      <c r="D3103" s="40">
        <v>1</v>
      </c>
      <c r="E3103" s="34" t="s">
        <v>670</v>
      </c>
    </row>
    <row r="3104" spans="1:5" ht="15.75" hidden="1" thickBot="1" x14ac:dyDescent="0.3">
      <c r="A3104" s="34" t="s">
        <v>3679</v>
      </c>
      <c r="B3104" s="40">
        <v>245</v>
      </c>
      <c r="C3104" s="34" t="s">
        <v>149</v>
      </c>
      <c r="D3104" s="40">
        <v>2</v>
      </c>
      <c r="E3104" s="34" t="s">
        <v>671</v>
      </c>
    </row>
    <row r="3105" spans="1:5" ht="15.75" hidden="1" thickBot="1" x14ac:dyDescent="0.3">
      <c r="A3105" s="34" t="s">
        <v>3679</v>
      </c>
      <c r="B3105" s="40">
        <v>245</v>
      </c>
      <c r="C3105" s="34" t="s">
        <v>149</v>
      </c>
      <c r="D3105" s="40">
        <v>3</v>
      </c>
      <c r="E3105" s="34" t="s">
        <v>672</v>
      </c>
    </row>
    <row r="3106" spans="1:5" ht="15.75" hidden="1" thickBot="1" x14ac:dyDescent="0.3">
      <c r="A3106" s="34" t="s">
        <v>3679</v>
      </c>
      <c r="B3106" s="40">
        <v>245</v>
      </c>
      <c r="C3106" s="34" t="s">
        <v>149</v>
      </c>
      <c r="D3106" s="40">
        <v>45</v>
      </c>
      <c r="E3106" s="34" t="s">
        <v>673</v>
      </c>
    </row>
    <row r="3107" spans="1:5" ht="15.75" hidden="1" thickBot="1" x14ac:dyDescent="0.3">
      <c r="A3107" s="34" t="s">
        <v>3679</v>
      </c>
      <c r="B3107" s="40">
        <v>245</v>
      </c>
      <c r="C3107" s="34" t="s">
        <v>149</v>
      </c>
      <c r="D3107" s="40">
        <v>89</v>
      </c>
      <c r="E3107" s="34" t="s">
        <v>674</v>
      </c>
    </row>
    <row r="3108" spans="1:5" ht="15.75" hidden="1" thickBot="1" x14ac:dyDescent="0.3">
      <c r="A3108" s="34" t="s">
        <v>3679</v>
      </c>
      <c r="B3108" s="40">
        <v>245</v>
      </c>
      <c r="C3108" s="34" t="s">
        <v>149</v>
      </c>
      <c r="D3108" s="40">
        <v>90</v>
      </c>
      <c r="E3108" s="34" t="s">
        <v>675</v>
      </c>
    </row>
    <row r="3109" spans="1:5" ht="15.75" hidden="1" thickBot="1" x14ac:dyDescent="0.3">
      <c r="A3109" s="34" t="s">
        <v>3679</v>
      </c>
      <c r="B3109" s="40">
        <v>245</v>
      </c>
      <c r="C3109" s="34" t="s">
        <v>149</v>
      </c>
      <c r="D3109" s="40">
        <v>91</v>
      </c>
      <c r="E3109" s="34" t="s">
        <v>676</v>
      </c>
    </row>
    <row r="3110" spans="1:5" ht="15.75" hidden="1" thickBot="1" x14ac:dyDescent="0.3">
      <c r="A3110" s="34" t="s">
        <v>3679</v>
      </c>
      <c r="B3110" s="40">
        <v>245</v>
      </c>
      <c r="C3110" s="34" t="s">
        <v>149</v>
      </c>
      <c r="D3110" s="40">
        <v>95</v>
      </c>
      <c r="E3110" s="34" t="s">
        <v>680</v>
      </c>
    </row>
    <row r="3111" spans="1:5" ht="15.75" hidden="1" thickBot="1" x14ac:dyDescent="0.3">
      <c r="A3111" s="34" t="s">
        <v>3679</v>
      </c>
      <c r="B3111" s="40">
        <v>245</v>
      </c>
      <c r="C3111" s="34" t="s">
        <v>149</v>
      </c>
      <c r="D3111" s="40">
        <v>92</v>
      </c>
      <c r="E3111" s="34" t="s">
        <v>677</v>
      </c>
    </row>
    <row r="3112" spans="1:5" ht="15.75" hidden="1" thickBot="1" x14ac:dyDescent="0.3">
      <c r="A3112" s="34" t="s">
        <v>3679</v>
      </c>
      <c r="B3112" s="40">
        <v>245</v>
      </c>
      <c r="C3112" s="34" t="s">
        <v>149</v>
      </c>
      <c r="D3112" s="40">
        <v>93</v>
      </c>
      <c r="E3112" s="34" t="s">
        <v>678</v>
      </c>
    </row>
    <row r="3113" spans="1:5" ht="15.75" hidden="1" thickBot="1" x14ac:dyDescent="0.3">
      <c r="A3113" s="34" t="s">
        <v>3679</v>
      </c>
      <c r="B3113" s="40">
        <v>245</v>
      </c>
      <c r="C3113" s="34" t="s">
        <v>149</v>
      </c>
      <c r="D3113" s="40">
        <v>94</v>
      </c>
      <c r="E3113" s="34" t="s">
        <v>679</v>
      </c>
    </row>
    <row r="3114" spans="1:5" ht="15.75" hidden="1" thickBot="1" x14ac:dyDescent="0.3">
      <c r="A3114" s="34" t="s">
        <v>3679</v>
      </c>
      <c r="B3114" s="40">
        <v>245</v>
      </c>
      <c r="C3114" s="34" t="s">
        <v>149</v>
      </c>
      <c r="D3114" s="40">
        <v>103</v>
      </c>
      <c r="E3114" s="34" t="s">
        <v>681</v>
      </c>
    </row>
    <row r="3115" spans="1:5" ht="15.75" hidden="1" thickBot="1" x14ac:dyDescent="0.3">
      <c r="A3115" s="34" t="s">
        <v>3679</v>
      </c>
      <c r="B3115" s="40">
        <v>245</v>
      </c>
      <c r="C3115" s="34" t="s">
        <v>149</v>
      </c>
      <c r="D3115" s="40">
        <v>105</v>
      </c>
      <c r="E3115" s="34" t="s">
        <v>682</v>
      </c>
    </row>
    <row r="3116" spans="1:5" ht="15.75" hidden="1" thickBot="1" x14ac:dyDescent="0.3">
      <c r="A3116" s="34" t="s">
        <v>3679</v>
      </c>
      <c r="B3116" s="40">
        <v>245</v>
      </c>
      <c r="C3116" s="34" t="s">
        <v>149</v>
      </c>
      <c r="D3116" s="40">
        <v>265</v>
      </c>
      <c r="E3116" s="34" t="s">
        <v>683</v>
      </c>
    </row>
    <row r="3117" spans="1:5" ht="15.75" hidden="1" thickBot="1" x14ac:dyDescent="0.3">
      <c r="A3117" s="34" t="s">
        <v>3679</v>
      </c>
      <c r="B3117" s="40">
        <v>245</v>
      </c>
      <c r="C3117" s="34" t="s">
        <v>149</v>
      </c>
      <c r="D3117" s="40">
        <v>398</v>
      </c>
      <c r="E3117" s="34" t="s">
        <v>685</v>
      </c>
    </row>
    <row r="3118" spans="1:5" ht="15.75" hidden="1" thickBot="1" x14ac:dyDescent="0.3">
      <c r="A3118" s="34" t="s">
        <v>3679</v>
      </c>
      <c r="B3118" s="40">
        <v>245</v>
      </c>
      <c r="C3118" s="34" t="s">
        <v>149</v>
      </c>
      <c r="D3118" s="40">
        <v>397</v>
      </c>
      <c r="E3118" s="34" t="s">
        <v>684</v>
      </c>
    </row>
    <row r="3119" spans="1:5" ht="15.75" hidden="1" thickBot="1" x14ac:dyDescent="0.3">
      <c r="A3119" s="34" t="s">
        <v>3679</v>
      </c>
      <c r="B3119" s="40">
        <v>245</v>
      </c>
      <c r="C3119" s="34" t="s">
        <v>149</v>
      </c>
      <c r="D3119" s="40">
        <v>500</v>
      </c>
      <c r="E3119" s="34" t="s">
        <v>686</v>
      </c>
    </row>
    <row r="3120" spans="1:5" ht="15.75" hidden="1" thickBot="1" x14ac:dyDescent="0.3">
      <c r="A3120" s="34" t="s">
        <v>3679</v>
      </c>
      <c r="B3120" s="40">
        <v>245</v>
      </c>
      <c r="C3120" s="34" t="s">
        <v>149</v>
      </c>
      <c r="D3120" s="40">
        <v>502</v>
      </c>
      <c r="E3120" s="34" t="s">
        <v>688</v>
      </c>
    </row>
    <row r="3121" spans="1:5" ht="15.75" hidden="1" thickBot="1" x14ac:dyDescent="0.3">
      <c r="A3121" s="34" t="s">
        <v>3679</v>
      </c>
      <c r="B3121" s="40">
        <v>245</v>
      </c>
      <c r="C3121" s="34" t="s">
        <v>149</v>
      </c>
      <c r="D3121" s="40">
        <v>501</v>
      </c>
      <c r="E3121" s="34" t="s">
        <v>687</v>
      </c>
    </row>
    <row r="3122" spans="1:5" ht="15.75" hidden="1" thickBot="1" x14ac:dyDescent="0.3">
      <c r="A3122" s="34" t="s">
        <v>3679</v>
      </c>
      <c r="B3122" s="40">
        <v>245</v>
      </c>
      <c r="C3122" s="34" t="s">
        <v>149</v>
      </c>
      <c r="D3122" s="40">
        <v>632</v>
      </c>
      <c r="E3122" s="34" t="s">
        <v>689</v>
      </c>
    </row>
    <row r="3123" spans="1:5" ht="15.75" hidden="1" thickBot="1" x14ac:dyDescent="0.3">
      <c r="A3123" s="34" t="s">
        <v>3679</v>
      </c>
      <c r="B3123" s="40">
        <v>245</v>
      </c>
      <c r="C3123" s="34" t="s">
        <v>149</v>
      </c>
      <c r="D3123" s="40">
        <v>693</v>
      </c>
      <c r="E3123" s="34" t="s">
        <v>692</v>
      </c>
    </row>
    <row r="3124" spans="1:5" ht="15.75" hidden="1" thickBot="1" x14ac:dyDescent="0.3">
      <c r="A3124" s="34" t="s">
        <v>3679</v>
      </c>
      <c r="B3124" s="40">
        <v>245</v>
      </c>
      <c r="C3124" s="34" t="s">
        <v>149</v>
      </c>
      <c r="D3124" s="40">
        <v>692</v>
      </c>
      <c r="E3124" s="34" t="s">
        <v>691</v>
      </c>
    </row>
    <row r="3125" spans="1:5" ht="15.75" hidden="1" thickBot="1" x14ac:dyDescent="0.3">
      <c r="A3125" s="34" t="s">
        <v>3679</v>
      </c>
      <c r="B3125" s="40">
        <v>245</v>
      </c>
      <c r="C3125" s="34" t="s">
        <v>149</v>
      </c>
      <c r="D3125" s="40">
        <v>691</v>
      </c>
      <c r="E3125" s="34" t="s">
        <v>690</v>
      </c>
    </row>
    <row r="3126" spans="1:5" ht="15.75" hidden="1" thickBot="1" x14ac:dyDescent="0.3">
      <c r="A3126" s="34" t="s">
        <v>3679</v>
      </c>
      <c r="B3126" s="40">
        <v>245</v>
      </c>
      <c r="C3126" s="34" t="s">
        <v>149</v>
      </c>
      <c r="D3126" s="40">
        <v>824</v>
      </c>
      <c r="E3126" s="34" t="s">
        <v>694</v>
      </c>
    </row>
    <row r="3127" spans="1:5" ht="15.75" hidden="1" thickBot="1" x14ac:dyDescent="0.3">
      <c r="A3127" s="34" t="s">
        <v>3679</v>
      </c>
      <c r="B3127" s="40">
        <v>245</v>
      </c>
      <c r="C3127" s="34" t="s">
        <v>149</v>
      </c>
      <c r="D3127" s="40">
        <v>823</v>
      </c>
      <c r="E3127" s="34" t="s">
        <v>693</v>
      </c>
    </row>
    <row r="3128" spans="1:5" ht="15.75" hidden="1" thickBot="1" x14ac:dyDescent="0.3">
      <c r="A3128" s="34" t="s">
        <v>3679</v>
      </c>
      <c r="B3128" s="40">
        <v>245</v>
      </c>
      <c r="C3128" s="34" t="s">
        <v>149</v>
      </c>
      <c r="D3128" s="40">
        <v>867</v>
      </c>
      <c r="E3128" s="34" t="s">
        <v>695</v>
      </c>
    </row>
    <row r="3129" spans="1:5" ht="15.75" hidden="1" thickBot="1" x14ac:dyDescent="0.3">
      <c r="A3129" s="34" t="s">
        <v>3679</v>
      </c>
      <c r="B3129" s="40">
        <v>495</v>
      </c>
      <c r="C3129" s="34" t="s">
        <v>150</v>
      </c>
      <c r="D3129" s="40">
        <v>177</v>
      </c>
      <c r="E3129" s="34" t="s">
        <v>1135</v>
      </c>
    </row>
    <row r="3130" spans="1:5" ht="15.75" hidden="1" thickBot="1" x14ac:dyDescent="0.3">
      <c r="A3130" s="34" t="s">
        <v>3679</v>
      </c>
      <c r="B3130" s="40">
        <v>495</v>
      </c>
      <c r="C3130" s="34" t="s">
        <v>150</v>
      </c>
      <c r="D3130" s="40">
        <v>900</v>
      </c>
      <c r="E3130" s="34" t="s">
        <v>1138</v>
      </c>
    </row>
    <row r="3131" spans="1:5" ht="15.75" hidden="1" thickBot="1" x14ac:dyDescent="0.3">
      <c r="A3131" s="34" t="s">
        <v>3679</v>
      </c>
      <c r="B3131" s="40">
        <v>495</v>
      </c>
      <c r="C3131" s="34" t="s">
        <v>150</v>
      </c>
      <c r="D3131" s="40">
        <v>867</v>
      </c>
      <c r="E3131" s="34" t="s">
        <v>1136</v>
      </c>
    </row>
    <row r="3132" spans="1:5" ht="15.75" hidden="1" thickBot="1" x14ac:dyDescent="0.3">
      <c r="A3132" s="34" t="s">
        <v>3679</v>
      </c>
      <c r="B3132" s="40">
        <v>495</v>
      </c>
      <c r="C3132" s="34" t="s">
        <v>150</v>
      </c>
      <c r="D3132" s="40">
        <v>868</v>
      </c>
      <c r="E3132" s="34" t="s">
        <v>1137</v>
      </c>
    </row>
    <row r="3133" spans="1:5" ht="15.75" hidden="1" thickBot="1" x14ac:dyDescent="0.3">
      <c r="A3133" s="34" t="s">
        <v>3680</v>
      </c>
      <c r="B3133" s="40">
        <v>63</v>
      </c>
      <c r="C3133" s="34" t="s">
        <v>134</v>
      </c>
      <c r="D3133" s="40">
        <v>1</v>
      </c>
      <c r="E3133" s="34" t="s">
        <v>520</v>
      </c>
    </row>
    <row r="3134" spans="1:5" ht="15.75" hidden="1" thickBot="1" x14ac:dyDescent="0.3">
      <c r="A3134" s="34" t="s">
        <v>170</v>
      </c>
      <c r="B3134" s="40">
        <v>8</v>
      </c>
      <c r="C3134" s="34" t="s">
        <v>118</v>
      </c>
      <c r="D3134" s="40">
        <v>1</v>
      </c>
      <c r="E3134" s="34" t="s">
        <v>219</v>
      </c>
    </row>
    <row r="3135" spans="1:5" ht="15.75" hidden="1" thickBot="1" x14ac:dyDescent="0.3">
      <c r="A3135" s="34" t="s">
        <v>170</v>
      </c>
      <c r="B3135" s="40">
        <v>8</v>
      </c>
      <c r="C3135" s="34" t="s">
        <v>118</v>
      </c>
      <c r="D3135" s="40">
        <v>2</v>
      </c>
      <c r="E3135" s="34" t="s">
        <v>220</v>
      </c>
    </row>
    <row r="3136" spans="1:5" ht="15.75" hidden="1" thickBot="1" x14ac:dyDescent="0.3">
      <c r="A3136" s="34" t="s">
        <v>170</v>
      </c>
      <c r="B3136" s="40">
        <v>8</v>
      </c>
      <c r="C3136" s="34" t="s">
        <v>118</v>
      </c>
      <c r="D3136" s="40">
        <v>3</v>
      </c>
      <c r="E3136" s="34" t="s">
        <v>221</v>
      </c>
    </row>
    <row r="3137" spans="1:5" ht="15.75" hidden="1" thickBot="1" x14ac:dyDescent="0.3">
      <c r="A3137" s="34" t="s">
        <v>170</v>
      </c>
      <c r="B3137" s="40">
        <v>8</v>
      </c>
      <c r="C3137" s="34" t="s">
        <v>118</v>
      </c>
      <c r="D3137" s="40">
        <v>4</v>
      </c>
      <c r="E3137" s="34" t="s">
        <v>222</v>
      </c>
    </row>
    <row r="3138" spans="1:5" ht="15.75" hidden="1" thickBot="1" x14ac:dyDescent="0.3">
      <c r="A3138" s="34" t="s">
        <v>170</v>
      </c>
      <c r="B3138" s="40">
        <v>8</v>
      </c>
      <c r="C3138" s="34" t="s">
        <v>118</v>
      </c>
      <c r="D3138" s="40">
        <v>5</v>
      </c>
      <c r="E3138" s="34" t="s">
        <v>223</v>
      </c>
    </row>
    <row r="3139" spans="1:5" ht="15.75" hidden="1" thickBot="1" x14ac:dyDescent="0.3">
      <c r="A3139" s="34" t="s">
        <v>170</v>
      </c>
      <c r="B3139" s="40">
        <v>8</v>
      </c>
      <c r="C3139" s="34" t="s">
        <v>118</v>
      </c>
      <c r="D3139" s="40">
        <v>6</v>
      </c>
      <c r="E3139" s="34" t="s">
        <v>224</v>
      </c>
    </row>
    <row r="3140" spans="1:5" ht="15.75" hidden="1" thickBot="1" x14ac:dyDescent="0.3">
      <c r="A3140" s="34" t="s">
        <v>170</v>
      </c>
      <c r="B3140" s="40">
        <v>8</v>
      </c>
      <c r="C3140" s="34" t="s">
        <v>118</v>
      </c>
      <c r="D3140" s="40">
        <v>7</v>
      </c>
      <c r="E3140" s="34" t="s">
        <v>225</v>
      </c>
    </row>
    <row r="3141" spans="1:5" ht="15.75" hidden="1" thickBot="1" x14ac:dyDescent="0.3">
      <c r="A3141" s="34" t="s">
        <v>170</v>
      </c>
      <c r="B3141" s="40">
        <v>8</v>
      </c>
      <c r="C3141" s="34" t="s">
        <v>118</v>
      </c>
      <c r="D3141" s="40">
        <v>8</v>
      </c>
      <c r="E3141" s="34" t="s">
        <v>226</v>
      </c>
    </row>
    <row r="3142" spans="1:5" ht="15.75" hidden="1" thickBot="1" x14ac:dyDescent="0.3">
      <c r="A3142" s="34" t="s">
        <v>170</v>
      </c>
      <c r="B3142" s="40">
        <v>8</v>
      </c>
      <c r="C3142" s="34" t="s">
        <v>118</v>
      </c>
      <c r="D3142" s="40">
        <v>9</v>
      </c>
      <c r="E3142" s="34" t="s">
        <v>227</v>
      </c>
    </row>
    <row r="3143" spans="1:5" ht="15.75" hidden="1" thickBot="1" x14ac:dyDescent="0.3">
      <c r="A3143" s="34" t="s">
        <v>170</v>
      </c>
      <c r="B3143" s="40">
        <v>8</v>
      </c>
      <c r="C3143" s="34" t="s">
        <v>118</v>
      </c>
      <c r="D3143" s="40">
        <v>10</v>
      </c>
      <c r="E3143" s="34" t="s">
        <v>228</v>
      </c>
    </row>
    <row r="3144" spans="1:5" ht="15.75" hidden="1" thickBot="1" x14ac:dyDescent="0.3">
      <c r="A3144" s="34" t="s">
        <v>170</v>
      </c>
      <c r="B3144" s="40">
        <v>8</v>
      </c>
      <c r="C3144" s="34" t="s">
        <v>118</v>
      </c>
      <c r="D3144" s="40">
        <v>11</v>
      </c>
      <c r="E3144" s="34" t="s">
        <v>229</v>
      </c>
    </row>
    <row r="3145" spans="1:5" ht="15.75" hidden="1" thickBot="1" x14ac:dyDescent="0.3">
      <c r="A3145" s="34" t="s">
        <v>170</v>
      </c>
      <c r="B3145" s="40">
        <v>8</v>
      </c>
      <c r="C3145" s="34" t="s">
        <v>118</v>
      </c>
      <c r="D3145" s="40">
        <v>12</v>
      </c>
      <c r="E3145" s="34" t="s">
        <v>230</v>
      </c>
    </row>
    <row r="3146" spans="1:5" ht="15.75" hidden="1" thickBot="1" x14ac:dyDescent="0.3">
      <c r="A3146" s="34" t="s">
        <v>170</v>
      </c>
      <c r="B3146" s="40">
        <v>8</v>
      </c>
      <c r="C3146" s="34" t="s">
        <v>118</v>
      </c>
      <c r="D3146" s="40">
        <v>13</v>
      </c>
      <c r="E3146" s="34" t="s">
        <v>231</v>
      </c>
    </row>
    <row r="3147" spans="1:5" ht="15.75" hidden="1" thickBot="1" x14ac:dyDescent="0.3">
      <c r="A3147" s="34" t="s">
        <v>170</v>
      </c>
      <c r="B3147" s="40">
        <v>8</v>
      </c>
      <c r="C3147" s="34" t="s">
        <v>118</v>
      </c>
      <c r="D3147" s="40">
        <v>14</v>
      </c>
      <c r="E3147" s="34" t="s">
        <v>232</v>
      </c>
    </row>
    <row r="3148" spans="1:5" ht="15.75" hidden="1" thickBot="1" x14ac:dyDescent="0.3">
      <c r="A3148" s="34" t="s">
        <v>170</v>
      </c>
      <c r="B3148" s="40">
        <v>8</v>
      </c>
      <c r="C3148" s="34" t="s">
        <v>118</v>
      </c>
      <c r="D3148" s="40">
        <v>99</v>
      </c>
      <c r="E3148" s="34" t="s">
        <v>237</v>
      </c>
    </row>
    <row r="3149" spans="1:5" ht="15.75" hidden="1" thickBot="1" x14ac:dyDescent="0.3">
      <c r="A3149" s="34" t="s">
        <v>170</v>
      </c>
      <c r="B3149" s="40">
        <v>8</v>
      </c>
      <c r="C3149" s="34" t="s">
        <v>118</v>
      </c>
      <c r="D3149" s="40">
        <v>15</v>
      </c>
      <c r="E3149" s="34" t="s">
        <v>233</v>
      </c>
    </row>
    <row r="3150" spans="1:5" ht="15.75" hidden="1" thickBot="1" x14ac:dyDescent="0.3">
      <c r="A3150" s="34" t="s">
        <v>170</v>
      </c>
      <c r="B3150" s="40">
        <v>8</v>
      </c>
      <c r="C3150" s="34" t="s">
        <v>118</v>
      </c>
      <c r="D3150" s="40">
        <v>16</v>
      </c>
      <c r="E3150" s="34" t="s">
        <v>234</v>
      </c>
    </row>
    <row r="3151" spans="1:5" ht="15.75" hidden="1" thickBot="1" x14ac:dyDescent="0.3">
      <c r="A3151" s="34" t="s">
        <v>170</v>
      </c>
      <c r="B3151" s="40">
        <v>8</v>
      </c>
      <c r="C3151" s="34" t="s">
        <v>118</v>
      </c>
      <c r="D3151" s="40">
        <v>17</v>
      </c>
      <c r="E3151" s="34" t="s">
        <v>235</v>
      </c>
    </row>
    <row r="3152" spans="1:5" ht="15.75" hidden="1" thickBot="1" x14ac:dyDescent="0.3">
      <c r="A3152" s="34" t="s">
        <v>170</v>
      </c>
      <c r="B3152" s="40">
        <v>8</v>
      </c>
      <c r="C3152" s="34" t="s">
        <v>118</v>
      </c>
      <c r="D3152" s="40">
        <v>18</v>
      </c>
      <c r="E3152" s="34" t="s">
        <v>236</v>
      </c>
    </row>
    <row r="3153" spans="1:5" ht="15.75" hidden="1" thickBot="1" x14ac:dyDescent="0.3">
      <c r="A3153" s="34" t="s">
        <v>170</v>
      </c>
      <c r="B3153" s="40">
        <v>12</v>
      </c>
      <c r="C3153" s="34" t="s">
        <v>119</v>
      </c>
      <c r="D3153" s="40">
        <v>1</v>
      </c>
      <c r="E3153" s="34" t="s">
        <v>265</v>
      </c>
    </row>
    <row r="3154" spans="1:5" ht="15.75" hidden="1" thickBot="1" x14ac:dyDescent="0.3">
      <c r="A3154" s="34" t="s">
        <v>170</v>
      </c>
      <c r="B3154" s="40">
        <v>12</v>
      </c>
      <c r="C3154" s="34" t="s">
        <v>119</v>
      </c>
      <c r="D3154" s="40">
        <v>2</v>
      </c>
      <c r="E3154" s="34" t="s">
        <v>266</v>
      </c>
    </row>
    <row r="3155" spans="1:5" ht="15.75" hidden="1" thickBot="1" x14ac:dyDescent="0.3">
      <c r="A3155" s="34" t="s">
        <v>170</v>
      </c>
      <c r="B3155" s="40">
        <v>12</v>
      </c>
      <c r="C3155" s="34" t="s">
        <v>119</v>
      </c>
      <c r="D3155" s="40">
        <v>3</v>
      </c>
      <c r="E3155" s="34" t="s">
        <v>267</v>
      </c>
    </row>
    <row r="3156" spans="1:5" ht="15.75" hidden="1" thickBot="1" x14ac:dyDescent="0.3">
      <c r="A3156" s="34" t="s">
        <v>170</v>
      </c>
      <c r="B3156" s="40">
        <v>12</v>
      </c>
      <c r="C3156" s="34" t="s">
        <v>119</v>
      </c>
      <c r="D3156" s="40">
        <v>4</v>
      </c>
      <c r="E3156" s="34" t="s">
        <v>268</v>
      </c>
    </row>
    <row r="3157" spans="1:5" ht="15.75" hidden="1" thickBot="1" x14ac:dyDescent="0.3">
      <c r="A3157" s="34" t="s">
        <v>170</v>
      </c>
      <c r="B3157" s="40">
        <v>12</v>
      </c>
      <c r="C3157" s="34" t="s">
        <v>119</v>
      </c>
      <c r="D3157" s="40">
        <v>5</v>
      </c>
      <c r="E3157" s="34" t="s">
        <v>269</v>
      </c>
    </row>
    <row r="3158" spans="1:5" ht="15.75" hidden="1" thickBot="1" x14ac:dyDescent="0.3">
      <c r="A3158" s="34" t="s">
        <v>170</v>
      </c>
      <c r="B3158" s="40">
        <v>12</v>
      </c>
      <c r="C3158" s="34" t="s">
        <v>119</v>
      </c>
      <c r="D3158" s="40">
        <v>99</v>
      </c>
      <c r="E3158" s="34" t="s">
        <v>273</v>
      </c>
    </row>
    <row r="3159" spans="1:5" ht="15.75" hidden="1" thickBot="1" x14ac:dyDescent="0.3">
      <c r="A3159" s="34" t="s">
        <v>170</v>
      </c>
      <c r="B3159" s="40">
        <v>12</v>
      </c>
      <c r="C3159" s="34" t="s">
        <v>119</v>
      </c>
      <c r="D3159" s="40">
        <v>6</v>
      </c>
      <c r="E3159" s="34" t="s">
        <v>270</v>
      </c>
    </row>
    <row r="3160" spans="1:5" ht="15.75" hidden="1" thickBot="1" x14ac:dyDescent="0.3">
      <c r="A3160" s="34" t="s">
        <v>170</v>
      </c>
      <c r="B3160" s="40">
        <v>12</v>
      </c>
      <c r="C3160" s="34" t="s">
        <v>119</v>
      </c>
      <c r="D3160" s="40">
        <v>7</v>
      </c>
      <c r="E3160" s="34" t="s">
        <v>271</v>
      </c>
    </row>
    <row r="3161" spans="1:5" ht="15.75" hidden="1" thickBot="1" x14ac:dyDescent="0.3">
      <c r="A3161" s="34" t="s">
        <v>170</v>
      </c>
      <c r="B3161" s="40">
        <v>12</v>
      </c>
      <c r="C3161" s="34" t="s">
        <v>119</v>
      </c>
      <c r="D3161" s="40">
        <v>8</v>
      </c>
      <c r="E3161" s="34" t="s">
        <v>272</v>
      </c>
    </row>
    <row r="3162" spans="1:5" ht="15.75" hidden="1" thickBot="1" x14ac:dyDescent="0.3">
      <c r="A3162" s="34" t="s">
        <v>170</v>
      </c>
      <c r="B3162" s="40">
        <v>16</v>
      </c>
      <c r="C3162" s="34" t="s">
        <v>120</v>
      </c>
      <c r="D3162" s="40">
        <v>1</v>
      </c>
      <c r="E3162" s="34" t="s">
        <v>315</v>
      </c>
    </row>
    <row r="3163" spans="1:5" ht="15.75" hidden="1" thickBot="1" x14ac:dyDescent="0.3">
      <c r="A3163" s="34" t="s">
        <v>170</v>
      </c>
      <c r="B3163" s="40">
        <v>16</v>
      </c>
      <c r="C3163" s="34" t="s">
        <v>120</v>
      </c>
      <c r="D3163" s="40">
        <v>2</v>
      </c>
      <c r="E3163" s="34" t="s">
        <v>316</v>
      </c>
    </row>
    <row r="3164" spans="1:5" ht="15.75" hidden="1" thickBot="1" x14ac:dyDescent="0.3">
      <c r="A3164" s="34" t="s">
        <v>170</v>
      </c>
      <c r="B3164" s="40">
        <v>16</v>
      </c>
      <c r="C3164" s="34" t="s">
        <v>120</v>
      </c>
      <c r="D3164" s="40">
        <v>3</v>
      </c>
      <c r="E3164" s="34" t="s">
        <v>317</v>
      </c>
    </row>
    <row r="3165" spans="1:5" ht="15.75" hidden="1" thickBot="1" x14ac:dyDescent="0.3">
      <c r="A3165" s="34" t="s">
        <v>170</v>
      </c>
      <c r="B3165" s="40">
        <v>16</v>
      </c>
      <c r="C3165" s="34" t="s">
        <v>120</v>
      </c>
      <c r="D3165" s="40">
        <v>4</v>
      </c>
      <c r="E3165" s="34" t="s">
        <v>318</v>
      </c>
    </row>
    <row r="3166" spans="1:5" ht="15.75" hidden="1" thickBot="1" x14ac:dyDescent="0.3">
      <c r="A3166" s="34" t="s">
        <v>170</v>
      </c>
      <c r="B3166" s="40">
        <v>16</v>
      </c>
      <c r="C3166" s="34" t="s">
        <v>120</v>
      </c>
      <c r="D3166" s="40">
        <v>5</v>
      </c>
      <c r="E3166" s="34" t="s">
        <v>319</v>
      </c>
    </row>
    <row r="3167" spans="1:5" ht="15.75" hidden="1" thickBot="1" x14ac:dyDescent="0.3">
      <c r="A3167" s="34" t="s">
        <v>170</v>
      </c>
      <c r="B3167" s="40">
        <v>16</v>
      </c>
      <c r="C3167" s="34" t="s">
        <v>120</v>
      </c>
      <c r="D3167" s="40">
        <v>6</v>
      </c>
      <c r="E3167" s="34" t="s">
        <v>320</v>
      </c>
    </row>
    <row r="3168" spans="1:5" ht="15.75" hidden="1" thickBot="1" x14ac:dyDescent="0.3">
      <c r="A3168" s="34" t="s">
        <v>170</v>
      </c>
      <c r="B3168" s="40">
        <v>16</v>
      </c>
      <c r="C3168" s="34" t="s">
        <v>120</v>
      </c>
      <c r="D3168" s="40">
        <v>7</v>
      </c>
      <c r="E3168" s="34" t="s">
        <v>321</v>
      </c>
    </row>
    <row r="3169" spans="1:5" ht="15.75" hidden="1" thickBot="1" x14ac:dyDescent="0.3">
      <c r="A3169" s="34" t="s">
        <v>170</v>
      </c>
      <c r="B3169" s="40">
        <v>16</v>
      </c>
      <c r="C3169" s="34" t="s">
        <v>120</v>
      </c>
      <c r="D3169" s="40">
        <v>8</v>
      </c>
      <c r="E3169" s="34" t="s">
        <v>322</v>
      </c>
    </row>
    <row r="3170" spans="1:5" ht="15.75" hidden="1" thickBot="1" x14ac:dyDescent="0.3">
      <c r="A3170" s="34" t="s">
        <v>170</v>
      </c>
      <c r="B3170" s="40">
        <v>16</v>
      </c>
      <c r="C3170" s="34" t="s">
        <v>120</v>
      </c>
      <c r="D3170" s="40">
        <v>9</v>
      </c>
      <c r="E3170" s="34" t="s">
        <v>323</v>
      </c>
    </row>
    <row r="3171" spans="1:5" ht="15.75" hidden="1" thickBot="1" x14ac:dyDescent="0.3">
      <c r="A3171" s="34" t="s">
        <v>170</v>
      </c>
      <c r="B3171" s="40">
        <v>16</v>
      </c>
      <c r="C3171" s="34" t="s">
        <v>120</v>
      </c>
      <c r="D3171" s="40">
        <v>10</v>
      </c>
      <c r="E3171" s="34" t="s">
        <v>324</v>
      </c>
    </row>
    <row r="3172" spans="1:5" ht="15.75" hidden="1" thickBot="1" x14ac:dyDescent="0.3">
      <c r="A3172" s="34" t="s">
        <v>170</v>
      </c>
      <c r="B3172" s="40">
        <v>16</v>
      </c>
      <c r="C3172" s="34" t="s">
        <v>120</v>
      </c>
      <c r="D3172" s="40">
        <v>11</v>
      </c>
      <c r="E3172" s="34" t="s">
        <v>325</v>
      </c>
    </row>
    <row r="3173" spans="1:5" ht="15.75" hidden="1" thickBot="1" x14ac:dyDescent="0.3">
      <c r="A3173" s="34" t="s">
        <v>170</v>
      </c>
      <c r="B3173" s="40">
        <v>16</v>
      </c>
      <c r="C3173" s="34" t="s">
        <v>120</v>
      </c>
      <c r="D3173" s="40">
        <v>99</v>
      </c>
      <c r="E3173" s="34" t="s">
        <v>327</v>
      </c>
    </row>
    <row r="3174" spans="1:5" ht="15.75" hidden="1" thickBot="1" x14ac:dyDescent="0.3">
      <c r="A3174" s="34" t="s">
        <v>170</v>
      </c>
      <c r="B3174" s="40">
        <v>16</v>
      </c>
      <c r="C3174" s="34" t="s">
        <v>120</v>
      </c>
      <c r="D3174" s="40">
        <v>12</v>
      </c>
      <c r="E3174" s="34" t="s">
        <v>326</v>
      </c>
    </row>
    <row r="3175" spans="1:5" ht="15.75" hidden="1" thickBot="1" x14ac:dyDescent="0.3">
      <c r="A3175" s="34" t="s">
        <v>170</v>
      </c>
      <c r="B3175" s="40">
        <v>14</v>
      </c>
      <c r="C3175" s="34" t="s">
        <v>121</v>
      </c>
      <c r="D3175" s="40">
        <v>1</v>
      </c>
      <c r="E3175" s="34" t="s">
        <v>290</v>
      </c>
    </row>
    <row r="3176" spans="1:5" ht="15.75" hidden="1" thickBot="1" x14ac:dyDescent="0.3">
      <c r="A3176" s="34" t="s">
        <v>170</v>
      </c>
      <c r="B3176" s="40">
        <v>14</v>
      </c>
      <c r="C3176" s="34" t="s">
        <v>121</v>
      </c>
      <c r="D3176" s="40">
        <v>2</v>
      </c>
      <c r="E3176" s="34" t="s">
        <v>291</v>
      </c>
    </row>
    <row r="3177" spans="1:5" ht="15.75" hidden="1" thickBot="1" x14ac:dyDescent="0.3">
      <c r="A3177" s="34" t="s">
        <v>170</v>
      </c>
      <c r="B3177" s="40">
        <v>14</v>
      </c>
      <c r="C3177" s="34" t="s">
        <v>121</v>
      </c>
      <c r="D3177" s="40">
        <v>3</v>
      </c>
      <c r="E3177" s="34" t="s">
        <v>292</v>
      </c>
    </row>
    <row r="3178" spans="1:5" ht="15.75" hidden="1" thickBot="1" x14ac:dyDescent="0.3">
      <c r="A3178" s="34" t="s">
        <v>170</v>
      </c>
      <c r="B3178" s="40">
        <v>14</v>
      </c>
      <c r="C3178" s="34" t="s">
        <v>121</v>
      </c>
      <c r="D3178" s="40">
        <v>4</v>
      </c>
      <c r="E3178" s="34" t="s">
        <v>293</v>
      </c>
    </row>
    <row r="3179" spans="1:5" ht="15.75" hidden="1" thickBot="1" x14ac:dyDescent="0.3">
      <c r="A3179" s="34" t="s">
        <v>170</v>
      </c>
      <c r="B3179" s="40">
        <v>14</v>
      </c>
      <c r="C3179" s="34" t="s">
        <v>121</v>
      </c>
      <c r="D3179" s="40">
        <v>5</v>
      </c>
      <c r="E3179" s="34" t="s">
        <v>294</v>
      </c>
    </row>
    <row r="3180" spans="1:5" ht="15.75" hidden="1" thickBot="1" x14ac:dyDescent="0.3">
      <c r="A3180" s="34" t="s">
        <v>170</v>
      </c>
      <c r="B3180" s="40">
        <v>14</v>
      </c>
      <c r="C3180" s="34" t="s">
        <v>121</v>
      </c>
      <c r="D3180" s="40">
        <v>6</v>
      </c>
      <c r="E3180" s="34" t="s">
        <v>295</v>
      </c>
    </row>
    <row r="3181" spans="1:5" ht="15.75" hidden="1" thickBot="1" x14ac:dyDescent="0.3">
      <c r="A3181" s="34" t="s">
        <v>170</v>
      </c>
      <c r="B3181" s="40">
        <v>14</v>
      </c>
      <c r="C3181" s="34" t="s">
        <v>121</v>
      </c>
      <c r="D3181" s="40">
        <v>7</v>
      </c>
      <c r="E3181" s="34" t="s">
        <v>296</v>
      </c>
    </row>
    <row r="3182" spans="1:5" ht="15.75" hidden="1" thickBot="1" x14ac:dyDescent="0.3">
      <c r="A3182" s="34" t="s">
        <v>170</v>
      </c>
      <c r="B3182" s="40">
        <v>14</v>
      </c>
      <c r="C3182" s="34" t="s">
        <v>121</v>
      </c>
      <c r="D3182" s="40">
        <v>8</v>
      </c>
      <c r="E3182" s="34" t="s">
        <v>297</v>
      </c>
    </row>
    <row r="3183" spans="1:5" ht="15.75" hidden="1" thickBot="1" x14ac:dyDescent="0.3">
      <c r="A3183" s="34" t="s">
        <v>170</v>
      </c>
      <c r="B3183" s="40">
        <v>14</v>
      </c>
      <c r="C3183" s="34" t="s">
        <v>121</v>
      </c>
      <c r="D3183" s="40">
        <v>9</v>
      </c>
      <c r="E3183" s="34" t="s">
        <v>298</v>
      </c>
    </row>
    <row r="3184" spans="1:5" ht="15.75" hidden="1" thickBot="1" x14ac:dyDescent="0.3">
      <c r="A3184" s="34" t="s">
        <v>170</v>
      </c>
      <c r="B3184" s="40">
        <v>14</v>
      </c>
      <c r="C3184" s="34" t="s">
        <v>121</v>
      </c>
      <c r="D3184" s="40">
        <v>99</v>
      </c>
      <c r="E3184" s="34" t="s">
        <v>300</v>
      </c>
    </row>
    <row r="3185" spans="1:5" ht="15.75" hidden="1" thickBot="1" x14ac:dyDescent="0.3">
      <c r="A3185" s="34" t="s">
        <v>170</v>
      </c>
      <c r="B3185" s="40">
        <v>14</v>
      </c>
      <c r="C3185" s="34" t="s">
        <v>121</v>
      </c>
      <c r="D3185" s="40">
        <v>10</v>
      </c>
      <c r="E3185" s="34" t="s">
        <v>299</v>
      </c>
    </row>
    <row r="3186" spans="1:5" ht="15.75" hidden="1" thickBot="1" x14ac:dyDescent="0.3">
      <c r="A3186" s="34" t="s">
        <v>170</v>
      </c>
      <c r="B3186" s="40">
        <v>10</v>
      </c>
      <c r="C3186" s="34" t="s">
        <v>122</v>
      </c>
      <c r="D3186" s="40">
        <v>99</v>
      </c>
      <c r="E3186" s="34" t="s">
        <v>248</v>
      </c>
    </row>
    <row r="3187" spans="1:5" ht="15.75" hidden="1" thickBot="1" x14ac:dyDescent="0.3">
      <c r="A3187" s="34" t="s">
        <v>170</v>
      </c>
      <c r="B3187" s="40">
        <v>10</v>
      </c>
      <c r="C3187" s="34" t="s">
        <v>122</v>
      </c>
      <c r="D3187" s="40">
        <v>1</v>
      </c>
      <c r="E3187" s="34" t="s">
        <v>244</v>
      </c>
    </row>
    <row r="3188" spans="1:5" ht="15.75" hidden="1" thickBot="1" x14ac:dyDescent="0.3">
      <c r="A3188" s="34" t="s">
        <v>170</v>
      </c>
      <c r="B3188" s="40">
        <v>10</v>
      </c>
      <c r="C3188" s="34" t="s">
        <v>122</v>
      </c>
      <c r="D3188" s="40">
        <v>2</v>
      </c>
      <c r="E3188" s="34" t="s">
        <v>245</v>
      </c>
    </row>
    <row r="3189" spans="1:5" ht="15.75" hidden="1" thickBot="1" x14ac:dyDescent="0.3">
      <c r="A3189" s="34" t="s">
        <v>170</v>
      </c>
      <c r="B3189" s="40">
        <v>10</v>
      </c>
      <c r="C3189" s="34" t="s">
        <v>122</v>
      </c>
      <c r="D3189" s="40">
        <v>3</v>
      </c>
      <c r="E3189" s="34" t="s">
        <v>246</v>
      </c>
    </row>
    <row r="3190" spans="1:5" ht="15.75" hidden="1" thickBot="1" x14ac:dyDescent="0.3">
      <c r="A3190" s="34" t="s">
        <v>170</v>
      </c>
      <c r="B3190" s="40">
        <v>10</v>
      </c>
      <c r="C3190" s="34" t="s">
        <v>122</v>
      </c>
      <c r="D3190" s="40">
        <v>4</v>
      </c>
      <c r="E3190" s="34" t="s">
        <v>247</v>
      </c>
    </row>
    <row r="3191" spans="1:5" ht="15.75" hidden="1" thickBot="1" x14ac:dyDescent="0.3">
      <c r="A3191" s="34" t="s">
        <v>170</v>
      </c>
      <c r="B3191" s="40">
        <v>7</v>
      </c>
      <c r="C3191" s="34" t="s">
        <v>123</v>
      </c>
      <c r="D3191" s="40">
        <v>1</v>
      </c>
      <c r="E3191" s="34" t="s">
        <v>206</v>
      </c>
    </row>
    <row r="3192" spans="1:5" ht="15.75" hidden="1" thickBot="1" x14ac:dyDescent="0.3">
      <c r="A3192" s="34" t="s">
        <v>170</v>
      </c>
      <c r="B3192" s="40">
        <v>7</v>
      </c>
      <c r="C3192" s="34" t="s">
        <v>123</v>
      </c>
      <c r="D3192" s="40">
        <v>2</v>
      </c>
      <c r="E3192" s="34" t="s">
        <v>207</v>
      </c>
    </row>
    <row r="3193" spans="1:5" ht="15.75" hidden="1" thickBot="1" x14ac:dyDescent="0.3">
      <c r="A3193" s="34" t="s">
        <v>170</v>
      </c>
      <c r="B3193" s="40">
        <v>7</v>
      </c>
      <c r="C3193" s="34" t="s">
        <v>123</v>
      </c>
      <c r="D3193" s="40">
        <v>3</v>
      </c>
      <c r="E3193" s="34" t="s">
        <v>208</v>
      </c>
    </row>
    <row r="3194" spans="1:5" ht="15.75" hidden="1" thickBot="1" x14ac:dyDescent="0.3">
      <c r="A3194" s="34" t="s">
        <v>170</v>
      </c>
      <c r="B3194" s="40">
        <v>7</v>
      </c>
      <c r="C3194" s="34" t="s">
        <v>123</v>
      </c>
      <c r="D3194" s="40">
        <v>4</v>
      </c>
      <c r="E3194" s="34" t="s">
        <v>209</v>
      </c>
    </row>
    <row r="3195" spans="1:5" ht="15.75" hidden="1" thickBot="1" x14ac:dyDescent="0.3">
      <c r="A3195" s="34" t="s">
        <v>170</v>
      </c>
      <c r="B3195" s="40">
        <v>7</v>
      </c>
      <c r="C3195" s="34" t="s">
        <v>123</v>
      </c>
      <c r="D3195" s="40">
        <v>5</v>
      </c>
      <c r="E3195" s="34" t="s">
        <v>210</v>
      </c>
    </row>
    <row r="3196" spans="1:5" ht="15.75" hidden="1" thickBot="1" x14ac:dyDescent="0.3">
      <c r="A3196" s="34" t="s">
        <v>170</v>
      </c>
      <c r="B3196" s="40">
        <v>7</v>
      </c>
      <c r="C3196" s="34" t="s">
        <v>123</v>
      </c>
      <c r="D3196" s="40">
        <v>6</v>
      </c>
      <c r="E3196" s="34" t="s">
        <v>211</v>
      </c>
    </row>
    <row r="3197" spans="1:5" ht="15.75" hidden="1" thickBot="1" x14ac:dyDescent="0.3">
      <c r="A3197" s="34" t="s">
        <v>170</v>
      </c>
      <c r="B3197" s="40">
        <v>7</v>
      </c>
      <c r="C3197" s="34" t="s">
        <v>123</v>
      </c>
      <c r="D3197" s="40">
        <v>7</v>
      </c>
      <c r="E3197" s="34" t="s">
        <v>212</v>
      </c>
    </row>
    <row r="3198" spans="1:5" ht="15.75" hidden="1" thickBot="1" x14ac:dyDescent="0.3">
      <c r="A3198" s="34" t="s">
        <v>170</v>
      </c>
      <c r="B3198" s="40">
        <v>7</v>
      </c>
      <c r="C3198" s="34" t="s">
        <v>123</v>
      </c>
      <c r="D3198" s="40">
        <v>8</v>
      </c>
      <c r="E3198" s="34" t="s">
        <v>213</v>
      </c>
    </row>
    <row r="3199" spans="1:5" ht="15.75" hidden="1" thickBot="1" x14ac:dyDescent="0.3">
      <c r="A3199" s="34" t="s">
        <v>170</v>
      </c>
      <c r="B3199" s="40">
        <v>7</v>
      </c>
      <c r="C3199" s="34" t="s">
        <v>123</v>
      </c>
      <c r="D3199" s="40">
        <v>99</v>
      </c>
      <c r="E3199" s="34" t="s">
        <v>218</v>
      </c>
    </row>
    <row r="3200" spans="1:5" ht="15.75" hidden="1" thickBot="1" x14ac:dyDescent="0.3">
      <c r="A3200" s="34" t="s">
        <v>170</v>
      </c>
      <c r="B3200" s="40">
        <v>7</v>
      </c>
      <c r="C3200" s="34" t="s">
        <v>123</v>
      </c>
      <c r="D3200" s="40">
        <v>9</v>
      </c>
      <c r="E3200" s="34" t="s">
        <v>214</v>
      </c>
    </row>
    <row r="3201" spans="1:5" ht="15.75" hidden="1" thickBot="1" x14ac:dyDescent="0.3">
      <c r="A3201" s="34" t="s">
        <v>170</v>
      </c>
      <c r="B3201" s="40">
        <v>7</v>
      </c>
      <c r="C3201" s="34" t="s">
        <v>123</v>
      </c>
      <c r="D3201" s="40">
        <v>10</v>
      </c>
      <c r="E3201" s="34" t="s">
        <v>215</v>
      </c>
    </row>
    <row r="3202" spans="1:5" ht="15.75" hidden="1" thickBot="1" x14ac:dyDescent="0.3">
      <c r="A3202" s="34" t="s">
        <v>170</v>
      </c>
      <c r="B3202" s="40">
        <v>7</v>
      </c>
      <c r="C3202" s="34" t="s">
        <v>123</v>
      </c>
      <c r="D3202" s="40">
        <v>11</v>
      </c>
      <c r="E3202" s="34" t="s">
        <v>216</v>
      </c>
    </row>
    <row r="3203" spans="1:5" ht="15.75" hidden="1" thickBot="1" x14ac:dyDescent="0.3">
      <c r="A3203" s="34" t="s">
        <v>170</v>
      </c>
      <c r="B3203" s="40">
        <v>7</v>
      </c>
      <c r="C3203" s="34" t="s">
        <v>123</v>
      </c>
      <c r="D3203" s="40">
        <v>12</v>
      </c>
      <c r="E3203" s="34" t="s">
        <v>217</v>
      </c>
    </row>
    <row r="3204" spans="1:5" ht="15.75" hidden="1" thickBot="1" x14ac:dyDescent="0.3">
      <c r="A3204" s="34" t="s">
        <v>170</v>
      </c>
      <c r="B3204" s="45">
        <v>9</v>
      </c>
      <c r="C3204" s="46" t="s">
        <v>124</v>
      </c>
      <c r="D3204" s="45">
        <v>1</v>
      </c>
      <c r="E3204" s="46" t="s">
        <v>238</v>
      </c>
    </row>
    <row r="3205" spans="1:5" ht="15.75" hidden="1" thickBot="1" x14ac:dyDescent="0.3">
      <c r="A3205" s="34" t="s">
        <v>170</v>
      </c>
      <c r="B3205" s="45">
        <v>9</v>
      </c>
      <c r="C3205" s="46" t="s">
        <v>124</v>
      </c>
      <c r="D3205" s="45">
        <v>99</v>
      </c>
      <c r="E3205" s="46" t="s">
        <v>243</v>
      </c>
    </row>
    <row r="3206" spans="1:5" ht="15.75" hidden="1" thickBot="1" x14ac:dyDescent="0.3">
      <c r="A3206" s="34" t="s">
        <v>170</v>
      </c>
      <c r="B3206" s="45">
        <v>9</v>
      </c>
      <c r="C3206" s="46" t="s">
        <v>124</v>
      </c>
      <c r="D3206" s="45">
        <v>2</v>
      </c>
      <c r="E3206" s="46" t="s">
        <v>239</v>
      </c>
    </row>
    <row r="3207" spans="1:5" ht="15.75" hidden="1" thickBot="1" x14ac:dyDescent="0.3">
      <c r="A3207" s="34" t="s">
        <v>170</v>
      </c>
      <c r="B3207" s="45">
        <v>9</v>
      </c>
      <c r="C3207" s="46" t="s">
        <v>124</v>
      </c>
      <c r="D3207" s="45">
        <v>3</v>
      </c>
      <c r="E3207" s="46" t="s">
        <v>240</v>
      </c>
    </row>
    <row r="3208" spans="1:5" ht="15.75" hidden="1" thickBot="1" x14ac:dyDescent="0.3">
      <c r="A3208" s="34" t="s">
        <v>170</v>
      </c>
      <c r="B3208" s="45">
        <v>9</v>
      </c>
      <c r="C3208" s="46" t="s">
        <v>124</v>
      </c>
      <c r="D3208" s="45">
        <v>4</v>
      </c>
      <c r="E3208" s="46" t="s">
        <v>3781</v>
      </c>
    </row>
    <row r="3209" spans="1:5" ht="15.75" hidden="1" thickBot="1" x14ac:dyDescent="0.3">
      <c r="A3209" s="34" t="s">
        <v>170</v>
      </c>
      <c r="B3209" s="45">
        <v>9</v>
      </c>
      <c r="C3209" s="46" t="s">
        <v>124</v>
      </c>
      <c r="D3209" s="45">
        <v>5</v>
      </c>
      <c r="E3209" s="46" t="s">
        <v>241</v>
      </c>
    </row>
    <row r="3210" spans="1:5" ht="15.75" hidden="1" thickBot="1" x14ac:dyDescent="0.3">
      <c r="A3210" s="34" t="s">
        <v>170</v>
      </c>
      <c r="B3210" s="45">
        <v>9</v>
      </c>
      <c r="C3210" s="46" t="s">
        <v>124</v>
      </c>
      <c r="D3210" s="45">
        <v>6</v>
      </c>
      <c r="E3210" s="46" t="s">
        <v>242</v>
      </c>
    </row>
    <row r="3211" spans="1:5" ht="15.75" hidden="1" thickBot="1" x14ac:dyDescent="0.3">
      <c r="A3211" s="34" t="s">
        <v>170</v>
      </c>
      <c r="B3211" s="40">
        <v>13</v>
      </c>
      <c r="C3211" s="34" t="s">
        <v>125</v>
      </c>
      <c r="D3211" s="40">
        <v>2</v>
      </c>
      <c r="E3211" s="34" t="s">
        <v>275</v>
      </c>
    </row>
    <row r="3212" spans="1:5" ht="15.75" hidden="1" thickBot="1" x14ac:dyDescent="0.3">
      <c r="A3212" s="34" t="s">
        <v>170</v>
      </c>
      <c r="B3212" s="40">
        <v>13</v>
      </c>
      <c r="C3212" s="34" t="s">
        <v>125</v>
      </c>
      <c r="D3212" s="40">
        <v>1</v>
      </c>
      <c r="E3212" s="34" t="s">
        <v>274</v>
      </c>
    </row>
    <row r="3213" spans="1:5" ht="15.75" hidden="1" thickBot="1" x14ac:dyDescent="0.3">
      <c r="A3213" s="34" t="s">
        <v>170</v>
      </c>
      <c r="B3213" s="40">
        <v>13</v>
      </c>
      <c r="C3213" s="34" t="s">
        <v>125</v>
      </c>
      <c r="D3213" s="40">
        <v>3</v>
      </c>
      <c r="E3213" s="34" t="s">
        <v>276</v>
      </c>
    </row>
    <row r="3214" spans="1:5" ht="15.75" hidden="1" thickBot="1" x14ac:dyDescent="0.3">
      <c r="A3214" s="34" t="s">
        <v>170</v>
      </c>
      <c r="B3214" s="40">
        <v>13</v>
      </c>
      <c r="C3214" s="34" t="s">
        <v>125</v>
      </c>
      <c r="D3214" s="40">
        <v>4</v>
      </c>
      <c r="E3214" s="34" t="s">
        <v>277</v>
      </c>
    </row>
    <row r="3215" spans="1:5" ht="15.75" hidden="1" thickBot="1" x14ac:dyDescent="0.3">
      <c r="A3215" s="34" t="s">
        <v>170</v>
      </c>
      <c r="B3215" s="40">
        <v>13</v>
      </c>
      <c r="C3215" s="34" t="s">
        <v>125</v>
      </c>
      <c r="D3215" s="40">
        <v>5</v>
      </c>
      <c r="E3215" s="34" t="s">
        <v>278</v>
      </c>
    </row>
    <row r="3216" spans="1:5" ht="15.75" hidden="1" thickBot="1" x14ac:dyDescent="0.3">
      <c r="A3216" s="34" t="s">
        <v>170</v>
      </c>
      <c r="B3216" s="40">
        <v>13</v>
      </c>
      <c r="C3216" s="34" t="s">
        <v>125</v>
      </c>
      <c r="D3216" s="40">
        <v>6</v>
      </c>
      <c r="E3216" s="34" t="s">
        <v>279</v>
      </c>
    </row>
    <row r="3217" spans="1:5" ht="15.75" hidden="1" thickBot="1" x14ac:dyDescent="0.3">
      <c r="A3217" s="34" t="s">
        <v>170</v>
      </c>
      <c r="B3217" s="40">
        <v>13</v>
      </c>
      <c r="C3217" s="34" t="s">
        <v>125</v>
      </c>
      <c r="D3217" s="40">
        <v>7</v>
      </c>
      <c r="E3217" s="34" t="s">
        <v>280</v>
      </c>
    </row>
    <row r="3218" spans="1:5" ht="15.75" hidden="1" thickBot="1" x14ac:dyDescent="0.3">
      <c r="A3218" s="34" t="s">
        <v>170</v>
      </c>
      <c r="B3218" s="40">
        <v>13</v>
      </c>
      <c r="C3218" s="34" t="s">
        <v>125</v>
      </c>
      <c r="D3218" s="40">
        <v>8</v>
      </c>
      <c r="E3218" s="34" t="s">
        <v>281</v>
      </c>
    </row>
    <row r="3219" spans="1:5" ht="15.75" hidden="1" thickBot="1" x14ac:dyDescent="0.3">
      <c r="A3219" s="34" t="s">
        <v>170</v>
      </c>
      <c r="B3219" s="40">
        <v>13</v>
      </c>
      <c r="C3219" s="34" t="s">
        <v>125</v>
      </c>
      <c r="D3219" s="40">
        <v>9</v>
      </c>
      <c r="E3219" s="34" t="s">
        <v>282</v>
      </c>
    </row>
    <row r="3220" spans="1:5" ht="15.75" hidden="1" thickBot="1" x14ac:dyDescent="0.3">
      <c r="A3220" s="34" t="s">
        <v>170</v>
      </c>
      <c r="B3220" s="40">
        <v>13</v>
      </c>
      <c r="C3220" s="34" t="s">
        <v>125</v>
      </c>
      <c r="D3220" s="40">
        <v>10</v>
      </c>
      <c r="E3220" s="34" t="s">
        <v>283</v>
      </c>
    </row>
    <row r="3221" spans="1:5" ht="15.75" hidden="1" thickBot="1" x14ac:dyDescent="0.3">
      <c r="A3221" s="34" t="s">
        <v>170</v>
      </c>
      <c r="B3221" s="40">
        <v>13</v>
      </c>
      <c r="C3221" s="34" t="s">
        <v>125</v>
      </c>
      <c r="D3221" s="40">
        <v>99</v>
      </c>
      <c r="E3221" s="34" t="s">
        <v>289</v>
      </c>
    </row>
    <row r="3222" spans="1:5" ht="15.75" hidden="1" thickBot="1" x14ac:dyDescent="0.3">
      <c r="A3222" s="34" t="s">
        <v>170</v>
      </c>
      <c r="B3222" s="40">
        <v>13</v>
      </c>
      <c r="C3222" s="34" t="s">
        <v>125</v>
      </c>
      <c r="D3222" s="40">
        <v>11</v>
      </c>
      <c r="E3222" s="34" t="s">
        <v>284</v>
      </c>
    </row>
    <row r="3223" spans="1:5" ht="15.75" hidden="1" thickBot="1" x14ac:dyDescent="0.3">
      <c r="A3223" s="34" t="s">
        <v>170</v>
      </c>
      <c r="B3223" s="40">
        <v>13</v>
      </c>
      <c r="C3223" s="34" t="s">
        <v>125</v>
      </c>
      <c r="D3223" s="40">
        <v>12</v>
      </c>
      <c r="E3223" s="34" t="s">
        <v>285</v>
      </c>
    </row>
    <row r="3224" spans="1:5" ht="15.75" hidden="1" thickBot="1" x14ac:dyDescent="0.3">
      <c r="A3224" s="34" t="s">
        <v>170</v>
      </c>
      <c r="B3224" s="40">
        <v>13</v>
      </c>
      <c r="C3224" s="34" t="s">
        <v>125</v>
      </c>
      <c r="D3224" s="40">
        <v>13</v>
      </c>
      <c r="E3224" s="34" t="s">
        <v>286</v>
      </c>
    </row>
    <row r="3225" spans="1:5" ht="15.75" hidden="1" thickBot="1" x14ac:dyDescent="0.3">
      <c r="A3225" s="34" t="s">
        <v>170</v>
      </c>
      <c r="B3225" s="40">
        <v>13</v>
      </c>
      <c r="C3225" s="34" t="s">
        <v>125</v>
      </c>
      <c r="D3225" s="40">
        <v>14</v>
      </c>
      <c r="E3225" s="34" t="s">
        <v>287</v>
      </c>
    </row>
    <row r="3226" spans="1:5" ht="15.75" hidden="1" thickBot="1" x14ac:dyDescent="0.3">
      <c r="A3226" s="34" t="s">
        <v>170</v>
      </c>
      <c r="B3226" s="40">
        <v>13</v>
      </c>
      <c r="C3226" s="34" t="s">
        <v>125</v>
      </c>
      <c r="D3226" s="40">
        <v>15</v>
      </c>
      <c r="E3226" s="34" t="s">
        <v>288</v>
      </c>
    </row>
    <row r="3227" spans="1:5" ht="15.75" hidden="1" thickBot="1" x14ac:dyDescent="0.3">
      <c r="A3227" s="34" t="s">
        <v>170</v>
      </c>
      <c r="B3227" s="40">
        <v>15</v>
      </c>
      <c r="C3227" s="34" t="s">
        <v>126</v>
      </c>
      <c r="D3227" s="40">
        <v>1</v>
      </c>
      <c r="E3227" s="34" t="s">
        <v>301</v>
      </c>
    </row>
    <row r="3228" spans="1:5" ht="15.75" hidden="1" thickBot="1" x14ac:dyDescent="0.3">
      <c r="A3228" s="34" t="s">
        <v>170</v>
      </c>
      <c r="B3228" s="40">
        <v>15</v>
      </c>
      <c r="C3228" s="34" t="s">
        <v>126</v>
      </c>
      <c r="D3228" s="40">
        <v>2</v>
      </c>
      <c r="E3228" s="34" t="s">
        <v>302</v>
      </c>
    </row>
    <row r="3229" spans="1:5" ht="15.75" hidden="1" thickBot="1" x14ac:dyDescent="0.3">
      <c r="A3229" s="34" t="s">
        <v>170</v>
      </c>
      <c r="B3229" s="40">
        <v>15</v>
      </c>
      <c r="C3229" s="34" t="s">
        <v>126</v>
      </c>
      <c r="D3229" s="40">
        <v>3</v>
      </c>
      <c r="E3229" s="34" t="s">
        <v>303</v>
      </c>
    </row>
    <row r="3230" spans="1:5" ht="15.75" hidden="1" thickBot="1" x14ac:dyDescent="0.3">
      <c r="A3230" s="34" t="s">
        <v>170</v>
      </c>
      <c r="B3230" s="40">
        <v>15</v>
      </c>
      <c r="C3230" s="34" t="s">
        <v>126</v>
      </c>
      <c r="D3230" s="40">
        <v>4</v>
      </c>
      <c r="E3230" s="34" t="s">
        <v>304</v>
      </c>
    </row>
    <row r="3231" spans="1:5" ht="15.75" hidden="1" thickBot="1" x14ac:dyDescent="0.3">
      <c r="A3231" s="34" t="s">
        <v>170</v>
      </c>
      <c r="B3231" s="40">
        <v>15</v>
      </c>
      <c r="C3231" s="34" t="s">
        <v>126</v>
      </c>
      <c r="D3231" s="40">
        <v>5</v>
      </c>
      <c r="E3231" s="34" t="s">
        <v>305</v>
      </c>
    </row>
    <row r="3232" spans="1:5" ht="15.75" hidden="1" thickBot="1" x14ac:dyDescent="0.3">
      <c r="A3232" s="34" t="s">
        <v>170</v>
      </c>
      <c r="B3232" s="40">
        <v>15</v>
      </c>
      <c r="C3232" s="34" t="s">
        <v>126</v>
      </c>
      <c r="D3232" s="40">
        <v>6</v>
      </c>
      <c r="E3232" s="34" t="s">
        <v>306</v>
      </c>
    </row>
    <row r="3233" spans="1:5" ht="15.75" hidden="1" thickBot="1" x14ac:dyDescent="0.3">
      <c r="A3233" s="34" t="s">
        <v>170</v>
      </c>
      <c r="B3233" s="40">
        <v>15</v>
      </c>
      <c r="C3233" s="34" t="s">
        <v>126</v>
      </c>
      <c r="D3233" s="40">
        <v>7</v>
      </c>
      <c r="E3233" s="34" t="s">
        <v>307</v>
      </c>
    </row>
    <row r="3234" spans="1:5" ht="15.75" hidden="1" thickBot="1" x14ac:dyDescent="0.3">
      <c r="A3234" s="34" t="s">
        <v>170</v>
      </c>
      <c r="B3234" s="40">
        <v>15</v>
      </c>
      <c r="C3234" s="34" t="s">
        <v>126</v>
      </c>
      <c r="D3234" s="40">
        <v>8</v>
      </c>
      <c r="E3234" s="34" t="s">
        <v>308</v>
      </c>
    </row>
    <row r="3235" spans="1:5" ht="15.75" hidden="1" thickBot="1" x14ac:dyDescent="0.3">
      <c r="A3235" s="34" t="s">
        <v>170</v>
      </c>
      <c r="B3235" s="40">
        <v>15</v>
      </c>
      <c r="C3235" s="34" t="s">
        <v>126</v>
      </c>
      <c r="D3235" s="40">
        <v>9</v>
      </c>
      <c r="E3235" s="34" t="s">
        <v>309</v>
      </c>
    </row>
    <row r="3236" spans="1:5" ht="15.75" hidden="1" thickBot="1" x14ac:dyDescent="0.3">
      <c r="A3236" s="34" t="s">
        <v>170</v>
      </c>
      <c r="B3236" s="40">
        <v>15</v>
      </c>
      <c r="C3236" s="34" t="s">
        <v>126</v>
      </c>
      <c r="D3236" s="40">
        <v>99</v>
      </c>
      <c r="E3236" s="34" t="s">
        <v>314</v>
      </c>
    </row>
    <row r="3237" spans="1:5" ht="15.75" hidden="1" thickBot="1" x14ac:dyDescent="0.3">
      <c r="A3237" s="34" t="s">
        <v>170</v>
      </c>
      <c r="B3237" s="40">
        <v>15</v>
      </c>
      <c r="C3237" s="34" t="s">
        <v>126</v>
      </c>
      <c r="D3237" s="40">
        <v>10</v>
      </c>
      <c r="E3237" s="34" t="s">
        <v>310</v>
      </c>
    </row>
    <row r="3238" spans="1:5" ht="15.75" hidden="1" thickBot="1" x14ac:dyDescent="0.3">
      <c r="A3238" s="34" t="s">
        <v>170</v>
      </c>
      <c r="B3238" s="40">
        <v>15</v>
      </c>
      <c r="C3238" s="34" t="s">
        <v>126</v>
      </c>
      <c r="D3238" s="40">
        <v>11</v>
      </c>
      <c r="E3238" s="34" t="s">
        <v>311</v>
      </c>
    </row>
    <row r="3239" spans="1:5" ht="15.75" hidden="1" thickBot="1" x14ac:dyDescent="0.3">
      <c r="A3239" s="34" t="s">
        <v>170</v>
      </c>
      <c r="B3239" s="45">
        <v>15</v>
      </c>
      <c r="C3239" s="46" t="s">
        <v>126</v>
      </c>
      <c r="D3239" s="45">
        <v>12</v>
      </c>
      <c r="E3239" s="46" t="s">
        <v>312</v>
      </c>
    </row>
    <row r="3240" spans="1:5" ht="15.75" hidden="1" thickBot="1" x14ac:dyDescent="0.3">
      <c r="A3240" s="34" t="s">
        <v>170</v>
      </c>
      <c r="B3240" s="40">
        <v>15</v>
      </c>
      <c r="C3240" s="34" t="s">
        <v>126</v>
      </c>
      <c r="D3240" s="40">
        <v>13</v>
      </c>
      <c r="E3240" s="34" t="s">
        <v>313</v>
      </c>
    </row>
    <row r="3241" spans="1:5" ht="15.75" thickBot="1" x14ac:dyDescent="0.3">
      <c r="A3241" s="34" t="s">
        <v>170</v>
      </c>
      <c r="B3241" s="40">
        <v>17</v>
      </c>
      <c r="C3241" s="34" t="s">
        <v>127</v>
      </c>
      <c r="D3241" s="40">
        <v>1</v>
      </c>
      <c r="E3241" s="34" t="s">
        <v>328</v>
      </c>
    </row>
    <row r="3242" spans="1:5" ht="15.75" thickBot="1" x14ac:dyDescent="0.3">
      <c r="A3242" s="34" t="s">
        <v>170</v>
      </c>
      <c r="B3242" s="40">
        <v>17</v>
      </c>
      <c r="C3242" s="34" t="s">
        <v>127</v>
      </c>
      <c r="D3242" s="40">
        <v>2</v>
      </c>
      <c r="E3242" s="34" t="s">
        <v>329</v>
      </c>
    </row>
    <row r="3243" spans="1:5" ht="15.75" thickBot="1" x14ac:dyDescent="0.3">
      <c r="A3243" s="34" t="s">
        <v>170</v>
      </c>
      <c r="B3243" s="40">
        <v>17</v>
      </c>
      <c r="C3243" s="34" t="s">
        <v>127</v>
      </c>
      <c r="D3243" s="40">
        <v>3</v>
      </c>
      <c r="E3243" s="34" t="s">
        <v>3782</v>
      </c>
    </row>
    <row r="3244" spans="1:5" ht="15.75" thickBot="1" x14ac:dyDescent="0.3">
      <c r="A3244" s="34" t="s">
        <v>170</v>
      </c>
      <c r="B3244" s="40">
        <v>17</v>
      </c>
      <c r="C3244" s="34" t="s">
        <v>127</v>
      </c>
      <c r="D3244" s="40">
        <v>4</v>
      </c>
      <c r="E3244" s="34" t="s">
        <v>330</v>
      </c>
    </row>
    <row r="3245" spans="1:5" ht="15.75" thickBot="1" x14ac:dyDescent="0.3">
      <c r="A3245" s="34" t="s">
        <v>170</v>
      </c>
      <c r="B3245" s="40">
        <v>17</v>
      </c>
      <c r="C3245" s="34" t="s">
        <v>127</v>
      </c>
      <c r="D3245" s="40">
        <v>5</v>
      </c>
      <c r="E3245" s="34" t="s">
        <v>331</v>
      </c>
    </row>
    <row r="3246" spans="1:5" ht="15.75" thickBot="1" x14ac:dyDescent="0.3">
      <c r="A3246" s="34" t="s">
        <v>170</v>
      </c>
      <c r="B3246" s="40">
        <v>17</v>
      </c>
      <c r="C3246" s="34" t="s">
        <v>127</v>
      </c>
      <c r="D3246" s="40">
        <v>6</v>
      </c>
      <c r="E3246" s="34" t="s">
        <v>332</v>
      </c>
    </row>
    <row r="3247" spans="1:5" ht="15.75" thickBot="1" x14ac:dyDescent="0.3">
      <c r="A3247" s="34" t="s">
        <v>170</v>
      </c>
      <c r="B3247" s="40">
        <v>17</v>
      </c>
      <c r="C3247" s="34" t="s">
        <v>127</v>
      </c>
      <c r="D3247" s="40">
        <v>7</v>
      </c>
      <c r="E3247" s="34" t="s">
        <v>333</v>
      </c>
    </row>
    <row r="3248" spans="1:5" ht="15.75" thickBot="1" x14ac:dyDescent="0.3">
      <c r="A3248" s="34" t="s">
        <v>170</v>
      </c>
      <c r="B3248" s="40">
        <v>17</v>
      </c>
      <c r="C3248" s="34" t="s">
        <v>127</v>
      </c>
      <c r="D3248" s="40">
        <v>8</v>
      </c>
      <c r="E3248" s="34" t="s">
        <v>334</v>
      </c>
    </row>
    <row r="3249" spans="1:5" ht="15.75" thickBot="1" x14ac:dyDescent="0.3">
      <c r="A3249" s="34" t="s">
        <v>170</v>
      </c>
      <c r="B3249" s="40">
        <v>17</v>
      </c>
      <c r="C3249" s="34" t="s">
        <v>127</v>
      </c>
      <c r="D3249" s="40">
        <v>9</v>
      </c>
      <c r="E3249" s="34" t="s">
        <v>335</v>
      </c>
    </row>
    <row r="3250" spans="1:5" ht="15.75" thickBot="1" x14ac:dyDescent="0.3">
      <c r="A3250" s="34" t="s">
        <v>170</v>
      </c>
      <c r="B3250" s="40">
        <v>17</v>
      </c>
      <c r="C3250" s="34" t="s">
        <v>127</v>
      </c>
      <c r="D3250" s="40">
        <v>10</v>
      </c>
      <c r="E3250" s="34" t="s">
        <v>336</v>
      </c>
    </row>
    <row r="3251" spans="1:5" ht="15.75" thickBot="1" x14ac:dyDescent="0.3">
      <c r="A3251" s="34" t="s">
        <v>170</v>
      </c>
      <c r="B3251" s="40">
        <v>17</v>
      </c>
      <c r="C3251" s="34" t="s">
        <v>127</v>
      </c>
      <c r="D3251" s="40">
        <v>11</v>
      </c>
      <c r="E3251" s="34" t="s">
        <v>337</v>
      </c>
    </row>
    <row r="3252" spans="1:5" ht="15.75" thickBot="1" x14ac:dyDescent="0.3">
      <c r="A3252" s="34" t="s">
        <v>170</v>
      </c>
      <c r="B3252" s="40">
        <v>17</v>
      </c>
      <c r="C3252" s="34" t="s">
        <v>127</v>
      </c>
      <c r="D3252" s="40">
        <v>12</v>
      </c>
      <c r="E3252" s="34" t="s">
        <v>338</v>
      </c>
    </row>
    <row r="3253" spans="1:5" ht="15.75" thickBot="1" x14ac:dyDescent="0.3">
      <c r="A3253" s="34" t="s">
        <v>170</v>
      </c>
      <c r="B3253" s="40">
        <v>17</v>
      </c>
      <c r="C3253" s="34" t="s">
        <v>127</v>
      </c>
      <c r="D3253" s="40">
        <v>13</v>
      </c>
      <c r="E3253" s="34" t="s">
        <v>339</v>
      </c>
    </row>
    <row r="3254" spans="1:5" ht="15.75" thickBot="1" x14ac:dyDescent="0.3">
      <c r="A3254" s="34" t="s">
        <v>170</v>
      </c>
      <c r="B3254" s="40">
        <v>17</v>
      </c>
      <c r="C3254" s="34" t="s">
        <v>127</v>
      </c>
      <c r="D3254" s="40">
        <v>14</v>
      </c>
      <c r="E3254" s="34" t="s">
        <v>340</v>
      </c>
    </row>
    <row r="3255" spans="1:5" ht="15.75" thickBot="1" x14ac:dyDescent="0.3">
      <c r="A3255" s="34" t="s">
        <v>170</v>
      </c>
      <c r="B3255" s="40">
        <v>17</v>
      </c>
      <c r="C3255" s="34" t="s">
        <v>127</v>
      </c>
      <c r="D3255" s="40">
        <v>15</v>
      </c>
      <c r="E3255" s="34" t="s">
        <v>341</v>
      </c>
    </row>
    <row r="3256" spans="1:5" ht="15.75" thickBot="1" x14ac:dyDescent="0.3">
      <c r="A3256" s="34" t="s">
        <v>170</v>
      </c>
      <c r="B3256" s="40">
        <v>17</v>
      </c>
      <c r="C3256" s="34" t="s">
        <v>127</v>
      </c>
      <c r="D3256" s="40">
        <v>16</v>
      </c>
      <c r="E3256" s="34" t="s">
        <v>342</v>
      </c>
    </row>
    <row r="3257" spans="1:5" ht="15.75" thickBot="1" x14ac:dyDescent="0.3">
      <c r="A3257" s="34" t="s">
        <v>170</v>
      </c>
      <c r="B3257" s="40">
        <v>17</v>
      </c>
      <c r="C3257" s="34" t="s">
        <v>127</v>
      </c>
      <c r="D3257" s="40">
        <v>17</v>
      </c>
      <c r="E3257" s="34" t="s">
        <v>343</v>
      </c>
    </row>
    <row r="3258" spans="1:5" ht="15.75" thickBot="1" x14ac:dyDescent="0.3">
      <c r="A3258" s="34" t="s">
        <v>170</v>
      </c>
      <c r="B3258" s="40">
        <v>17</v>
      </c>
      <c r="C3258" s="34" t="s">
        <v>127</v>
      </c>
      <c r="D3258" s="40">
        <v>99</v>
      </c>
      <c r="E3258" s="34" t="s">
        <v>345</v>
      </c>
    </row>
    <row r="3259" spans="1:5" ht="15.75" thickBot="1" x14ac:dyDescent="0.3">
      <c r="A3259" s="34" t="s">
        <v>170</v>
      </c>
      <c r="B3259" s="40">
        <v>17</v>
      </c>
      <c r="C3259" s="34" t="s">
        <v>127</v>
      </c>
      <c r="D3259" s="40">
        <v>18</v>
      </c>
      <c r="E3259" s="34" t="s">
        <v>344</v>
      </c>
    </row>
    <row r="3260" spans="1:5" ht="15.75" hidden="1" thickBot="1" x14ac:dyDescent="0.3">
      <c r="A3260" s="34" t="s">
        <v>170</v>
      </c>
      <c r="B3260" s="40">
        <v>11</v>
      </c>
      <c r="C3260" s="34" t="s">
        <v>128</v>
      </c>
      <c r="D3260" s="40">
        <v>1</v>
      </c>
      <c r="E3260" s="34" t="s">
        <v>249</v>
      </c>
    </row>
    <row r="3261" spans="1:5" ht="15.75" hidden="1" thickBot="1" x14ac:dyDescent="0.3">
      <c r="A3261" s="34" t="s">
        <v>170</v>
      </c>
      <c r="B3261" s="40">
        <v>11</v>
      </c>
      <c r="C3261" s="34" t="s">
        <v>128</v>
      </c>
      <c r="D3261" s="40">
        <v>2</v>
      </c>
      <c r="E3261" s="34" t="s">
        <v>250</v>
      </c>
    </row>
    <row r="3262" spans="1:5" ht="15.75" hidden="1" thickBot="1" x14ac:dyDescent="0.3">
      <c r="A3262" s="34" t="s">
        <v>170</v>
      </c>
      <c r="B3262" s="40">
        <v>11</v>
      </c>
      <c r="C3262" s="34" t="s">
        <v>128</v>
      </c>
      <c r="D3262" s="40">
        <v>3</v>
      </c>
      <c r="E3262" s="34" t="s">
        <v>251</v>
      </c>
    </row>
    <row r="3263" spans="1:5" ht="15.75" hidden="1" thickBot="1" x14ac:dyDescent="0.3">
      <c r="A3263" s="34" t="s">
        <v>170</v>
      </c>
      <c r="B3263" s="40">
        <v>11</v>
      </c>
      <c r="C3263" s="34" t="s">
        <v>128</v>
      </c>
      <c r="D3263" s="40">
        <v>99</v>
      </c>
      <c r="E3263" s="34" t="s">
        <v>264</v>
      </c>
    </row>
    <row r="3264" spans="1:5" ht="15.75" hidden="1" thickBot="1" x14ac:dyDescent="0.3">
      <c r="A3264" s="34" t="s">
        <v>170</v>
      </c>
      <c r="B3264" s="40">
        <v>11</v>
      </c>
      <c r="C3264" s="34" t="s">
        <v>128</v>
      </c>
      <c r="D3264" s="40">
        <v>4</v>
      </c>
      <c r="E3264" s="34" t="s">
        <v>252</v>
      </c>
    </row>
    <row r="3265" spans="1:5" ht="15.75" hidden="1" thickBot="1" x14ac:dyDescent="0.3">
      <c r="A3265" s="34" t="s">
        <v>170</v>
      </c>
      <c r="B3265" s="40">
        <v>11</v>
      </c>
      <c r="C3265" s="34" t="s">
        <v>128</v>
      </c>
      <c r="D3265" s="40">
        <v>5</v>
      </c>
      <c r="E3265" s="34" t="s">
        <v>253</v>
      </c>
    </row>
    <row r="3266" spans="1:5" s="128" customFormat="1" ht="15.75" hidden="1" thickBot="1" x14ac:dyDescent="0.3">
      <c r="A3266" s="46" t="s">
        <v>170</v>
      </c>
      <c r="B3266" s="45">
        <v>11</v>
      </c>
      <c r="C3266" s="46" t="s">
        <v>128</v>
      </c>
      <c r="D3266" s="45">
        <v>6</v>
      </c>
      <c r="E3266" s="46" t="s">
        <v>254</v>
      </c>
    </row>
    <row r="3267" spans="1:5" ht="15.75" hidden="1" thickBot="1" x14ac:dyDescent="0.3">
      <c r="A3267" s="34" t="s">
        <v>170</v>
      </c>
      <c r="B3267" s="40">
        <v>11</v>
      </c>
      <c r="C3267" s="34" t="s">
        <v>128</v>
      </c>
      <c r="D3267" s="40">
        <v>7</v>
      </c>
      <c r="E3267" s="34" t="s">
        <v>255</v>
      </c>
    </row>
    <row r="3268" spans="1:5" ht="15.75" hidden="1" thickBot="1" x14ac:dyDescent="0.3">
      <c r="A3268" s="34" t="s">
        <v>170</v>
      </c>
      <c r="B3268" s="40">
        <v>11</v>
      </c>
      <c r="C3268" s="34" t="s">
        <v>128</v>
      </c>
      <c r="D3268" s="40">
        <v>8</v>
      </c>
      <c r="E3268" s="34" t="s">
        <v>256</v>
      </c>
    </row>
    <row r="3269" spans="1:5" ht="15.75" hidden="1" thickBot="1" x14ac:dyDescent="0.3">
      <c r="A3269" s="34" t="s">
        <v>170</v>
      </c>
      <c r="B3269" s="40">
        <v>11</v>
      </c>
      <c r="C3269" s="34" t="s">
        <v>128</v>
      </c>
      <c r="D3269" s="40">
        <v>9</v>
      </c>
      <c r="E3269" s="34" t="s">
        <v>257</v>
      </c>
    </row>
    <row r="3270" spans="1:5" ht="15.75" hidden="1" thickBot="1" x14ac:dyDescent="0.3">
      <c r="A3270" s="34" t="s">
        <v>170</v>
      </c>
      <c r="B3270" s="40">
        <v>11</v>
      </c>
      <c r="C3270" s="34" t="s">
        <v>128</v>
      </c>
      <c r="D3270" s="40">
        <v>10</v>
      </c>
      <c r="E3270" s="34" t="s">
        <v>258</v>
      </c>
    </row>
    <row r="3271" spans="1:5" ht="15.75" hidden="1" thickBot="1" x14ac:dyDescent="0.3">
      <c r="A3271" s="34" t="s">
        <v>170</v>
      </c>
      <c r="B3271" s="40">
        <v>11</v>
      </c>
      <c r="C3271" s="34" t="s">
        <v>128</v>
      </c>
      <c r="D3271" s="40">
        <v>11</v>
      </c>
      <c r="E3271" s="34" t="s">
        <v>259</v>
      </c>
    </row>
    <row r="3272" spans="1:5" ht="15.75" hidden="1" thickBot="1" x14ac:dyDescent="0.3">
      <c r="A3272" s="34" t="s">
        <v>170</v>
      </c>
      <c r="B3272" s="40">
        <v>11</v>
      </c>
      <c r="C3272" s="34" t="s">
        <v>128</v>
      </c>
      <c r="D3272" s="40">
        <v>12</v>
      </c>
      <c r="E3272" s="34" t="s">
        <v>260</v>
      </c>
    </row>
    <row r="3273" spans="1:5" ht="15.75" hidden="1" thickBot="1" x14ac:dyDescent="0.3">
      <c r="A3273" s="34" t="s">
        <v>170</v>
      </c>
      <c r="B3273" s="40">
        <v>11</v>
      </c>
      <c r="C3273" s="34" t="s">
        <v>128</v>
      </c>
      <c r="D3273" s="40">
        <v>13</v>
      </c>
      <c r="E3273" s="34" t="s">
        <v>261</v>
      </c>
    </row>
    <row r="3274" spans="1:5" ht="15.75" hidden="1" thickBot="1" x14ac:dyDescent="0.3">
      <c r="A3274" s="34" t="s">
        <v>170</v>
      </c>
      <c r="B3274" s="40">
        <v>11</v>
      </c>
      <c r="C3274" s="34" t="s">
        <v>128</v>
      </c>
      <c r="D3274" s="40">
        <v>14</v>
      </c>
      <c r="E3274" s="34" t="s">
        <v>262</v>
      </c>
    </row>
    <row r="3275" spans="1:5" ht="15.75" hidden="1" thickBot="1" x14ac:dyDescent="0.3">
      <c r="A3275" s="34" t="s">
        <v>170</v>
      </c>
      <c r="B3275" s="40">
        <v>11</v>
      </c>
      <c r="C3275" s="34" t="s">
        <v>128</v>
      </c>
      <c r="D3275" s="40">
        <v>15</v>
      </c>
      <c r="E3275" s="34" t="s">
        <v>263</v>
      </c>
    </row>
    <row r="3276" spans="1:5" ht="15.75" hidden="1" thickBot="1" x14ac:dyDescent="0.3">
      <c r="A3276" s="34" t="s">
        <v>3676</v>
      </c>
      <c r="B3276" s="40">
        <v>77</v>
      </c>
      <c r="C3276" s="34" t="s">
        <v>111</v>
      </c>
      <c r="D3276" s="40">
        <v>735</v>
      </c>
      <c r="E3276" s="34" t="s">
        <v>535</v>
      </c>
    </row>
    <row r="3277" spans="1:5" ht="15.75" hidden="1" thickBot="1" x14ac:dyDescent="0.3">
      <c r="A3277" s="34" t="s">
        <v>3676</v>
      </c>
      <c r="B3277" s="40">
        <v>127</v>
      </c>
      <c r="C3277" s="34" t="s">
        <v>112</v>
      </c>
      <c r="D3277" s="40">
        <v>755</v>
      </c>
      <c r="E3277" s="34" t="s">
        <v>608</v>
      </c>
    </row>
    <row r="3278" spans="1:5" ht="15.75" hidden="1" thickBot="1" x14ac:dyDescent="0.3">
      <c r="A3278" s="34" t="s">
        <v>3676</v>
      </c>
      <c r="B3278" s="40">
        <v>127</v>
      </c>
      <c r="C3278" s="34" t="s">
        <v>112</v>
      </c>
      <c r="D3278" s="40">
        <v>738</v>
      </c>
      <c r="E3278" s="34" t="s">
        <v>606</v>
      </c>
    </row>
    <row r="3279" spans="1:5" ht="15.75" hidden="1" thickBot="1" x14ac:dyDescent="0.3">
      <c r="A3279" s="34" t="s">
        <v>3676</v>
      </c>
      <c r="B3279" s="40">
        <v>127</v>
      </c>
      <c r="C3279" s="34" t="s">
        <v>112</v>
      </c>
      <c r="D3279" s="40">
        <v>735</v>
      </c>
      <c r="E3279" s="34" t="s">
        <v>603</v>
      </c>
    </row>
    <row r="3280" spans="1:5" ht="15.75" hidden="1" thickBot="1" x14ac:dyDescent="0.3">
      <c r="A3280" s="34" t="s">
        <v>3676</v>
      </c>
      <c r="B3280" s="40">
        <v>127</v>
      </c>
      <c r="C3280" s="34" t="s">
        <v>112</v>
      </c>
      <c r="D3280" s="40">
        <v>737</v>
      </c>
      <c r="E3280" s="34" t="s">
        <v>605</v>
      </c>
    </row>
    <row r="3281" spans="1:5" ht="15.75" hidden="1" thickBot="1" x14ac:dyDescent="0.3">
      <c r="A3281" s="34" t="s">
        <v>3676</v>
      </c>
      <c r="B3281" s="40">
        <v>127</v>
      </c>
      <c r="C3281" s="34" t="s">
        <v>112</v>
      </c>
      <c r="D3281" s="40">
        <v>736</v>
      </c>
      <c r="E3281" s="34" t="s">
        <v>604</v>
      </c>
    </row>
    <row r="3282" spans="1:5" ht="15.75" hidden="1" thickBot="1" x14ac:dyDescent="0.3">
      <c r="A3282" s="34" t="s">
        <v>3676</v>
      </c>
      <c r="B3282" s="40">
        <v>127</v>
      </c>
      <c r="C3282" s="34" t="s">
        <v>112</v>
      </c>
      <c r="D3282" s="40">
        <v>739</v>
      </c>
      <c r="E3282" s="34" t="s">
        <v>607</v>
      </c>
    </row>
    <row r="3283" spans="1:5" ht="15.75" hidden="1" thickBot="1" x14ac:dyDescent="0.3">
      <c r="A3283" s="34" t="s">
        <v>3676</v>
      </c>
      <c r="B3283" s="40">
        <v>97</v>
      </c>
      <c r="C3283" s="34" t="s">
        <v>113</v>
      </c>
      <c r="D3283" s="40">
        <v>735</v>
      </c>
      <c r="E3283" s="34" t="s">
        <v>538</v>
      </c>
    </row>
    <row r="3284" spans="1:5" ht="15.75" hidden="1" thickBot="1" x14ac:dyDescent="0.3">
      <c r="A3284" s="34" t="s">
        <v>3676</v>
      </c>
      <c r="B3284" s="40">
        <v>97</v>
      </c>
      <c r="C3284" s="34" t="s">
        <v>113</v>
      </c>
      <c r="D3284" s="40">
        <v>736</v>
      </c>
      <c r="E3284" s="34" t="s">
        <v>539</v>
      </c>
    </row>
    <row r="3285" spans="1:5" ht="15.75" hidden="1" thickBot="1" x14ac:dyDescent="0.3">
      <c r="A3285" s="34" t="s">
        <v>3676</v>
      </c>
      <c r="B3285" s="40">
        <v>97</v>
      </c>
      <c r="C3285" s="34" t="s">
        <v>113</v>
      </c>
      <c r="D3285" s="40">
        <v>737</v>
      </c>
      <c r="E3285" s="34" t="s">
        <v>540</v>
      </c>
    </row>
    <row r="3286" spans="1:5" ht="15.75" thickBot="1" x14ac:dyDescent="0.3">
      <c r="A3286" s="34" t="s">
        <v>3676</v>
      </c>
      <c r="B3286" s="40">
        <v>113</v>
      </c>
      <c r="C3286" s="34" t="s">
        <v>114</v>
      </c>
      <c r="D3286" s="40">
        <v>730</v>
      </c>
      <c r="E3286" s="34" t="s">
        <v>569</v>
      </c>
    </row>
    <row r="3287" spans="1:5" ht="15.75" thickBot="1" x14ac:dyDescent="0.3">
      <c r="A3287" s="34" t="s">
        <v>3676</v>
      </c>
      <c r="B3287" s="40">
        <v>112</v>
      </c>
      <c r="C3287" s="34" t="s">
        <v>115</v>
      </c>
      <c r="D3287" s="40">
        <v>739</v>
      </c>
      <c r="E3287" s="34" t="s">
        <v>570</v>
      </c>
    </row>
    <row r="3288" spans="1:5" ht="15.75" thickBot="1" x14ac:dyDescent="0.3">
      <c r="A3288" s="34" t="s">
        <v>3676</v>
      </c>
      <c r="B3288" s="40">
        <v>112</v>
      </c>
      <c r="C3288" s="34" t="s">
        <v>115</v>
      </c>
      <c r="D3288" s="40">
        <v>700</v>
      </c>
      <c r="E3288" s="34" t="s">
        <v>565</v>
      </c>
    </row>
    <row r="3289" spans="1:5" ht="15.75" thickBot="1" x14ac:dyDescent="0.3">
      <c r="A3289" s="34" t="s">
        <v>3676</v>
      </c>
      <c r="B3289" s="40">
        <v>112</v>
      </c>
      <c r="C3289" s="34" t="s">
        <v>115</v>
      </c>
      <c r="D3289" s="40">
        <v>741</v>
      </c>
      <c r="E3289" s="34" t="s">
        <v>572</v>
      </c>
    </row>
    <row r="3290" spans="1:5" ht="15.75" thickBot="1" x14ac:dyDescent="0.3">
      <c r="A3290" s="34" t="s">
        <v>3676</v>
      </c>
      <c r="B3290" s="40">
        <v>112</v>
      </c>
      <c r="C3290" s="34" t="s">
        <v>115</v>
      </c>
      <c r="D3290" s="40">
        <v>745</v>
      </c>
      <c r="E3290" s="34" t="s">
        <v>576</v>
      </c>
    </row>
    <row r="3291" spans="1:5" ht="15.75" thickBot="1" x14ac:dyDescent="0.3">
      <c r="A3291" s="34" t="s">
        <v>3676</v>
      </c>
      <c r="B3291" s="40">
        <v>112</v>
      </c>
      <c r="C3291" s="34" t="s">
        <v>115</v>
      </c>
      <c r="D3291" s="40">
        <v>737</v>
      </c>
      <c r="E3291" s="34" t="s">
        <v>568</v>
      </c>
    </row>
    <row r="3292" spans="1:5" ht="15.75" thickBot="1" x14ac:dyDescent="0.3">
      <c r="A3292" s="34" t="s">
        <v>3676</v>
      </c>
      <c r="B3292" s="40">
        <v>112</v>
      </c>
      <c r="C3292" s="34" t="s">
        <v>115</v>
      </c>
      <c r="D3292" s="40">
        <v>749</v>
      </c>
      <c r="E3292" s="34" t="s">
        <v>580</v>
      </c>
    </row>
    <row r="3293" spans="1:5" ht="15.75" thickBot="1" x14ac:dyDescent="0.3">
      <c r="A3293" s="34" t="s">
        <v>3676</v>
      </c>
      <c r="B3293" s="40">
        <v>112</v>
      </c>
      <c r="C3293" s="34" t="s">
        <v>115</v>
      </c>
      <c r="D3293" s="40">
        <v>736</v>
      </c>
      <c r="E3293" s="34" t="s">
        <v>567</v>
      </c>
    </row>
    <row r="3294" spans="1:5" ht="15.75" thickBot="1" x14ac:dyDescent="0.3">
      <c r="A3294" s="34" t="s">
        <v>3676</v>
      </c>
      <c r="B3294" s="40">
        <v>112</v>
      </c>
      <c r="C3294" s="34" t="s">
        <v>115</v>
      </c>
      <c r="D3294" s="40">
        <v>747</v>
      </c>
      <c r="E3294" s="34" t="s">
        <v>578</v>
      </c>
    </row>
    <row r="3295" spans="1:5" ht="15.75" thickBot="1" x14ac:dyDescent="0.3">
      <c r="A3295" s="34" t="s">
        <v>3676</v>
      </c>
      <c r="B3295" s="40">
        <v>112</v>
      </c>
      <c r="C3295" s="34" t="s">
        <v>115</v>
      </c>
      <c r="D3295" s="40">
        <v>746</v>
      </c>
      <c r="E3295" s="34" t="s">
        <v>577</v>
      </c>
    </row>
    <row r="3296" spans="1:5" ht="15.75" thickBot="1" x14ac:dyDescent="0.3">
      <c r="A3296" s="34" t="s">
        <v>3676</v>
      </c>
      <c r="B3296" s="40">
        <v>112</v>
      </c>
      <c r="C3296" s="34" t="s">
        <v>115</v>
      </c>
      <c r="D3296" s="40">
        <v>743</v>
      </c>
      <c r="E3296" s="34" t="s">
        <v>574</v>
      </c>
    </row>
    <row r="3297" spans="1:5" ht="15.75" thickBot="1" x14ac:dyDescent="0.3">
      <c r="A3297" s="34" t="s">
        <v>3676</v>
      </c>
      <c r="B3297" s="40">
        <v>112</v>
      </c>
      <c r="C3297" s="34" t="s">
        <v>115</v>
      </c>
      <c r="D3297" s="40">
        <v>748</v>
      </c>
      <c r="E3297" s="34" t="s">
        <v>579</v>
      </c>
    </row>
    <row r="3298" spans="1:5" ht="15.75" thickBot="1" x14ac:dyDescent="0.3">
      <c r="A3298" s="34" t="s">
        <v>3676</v>
      </c>
      <c r="B3298" s="40">
        <v>112</v>
      </c>
      <c r="C3298" s="34" t="s">
        <v>115</v>
      </c>
      <c r="D3298" s="40">
        <v>735</v>
      </c>
      <c r="E3298" s="34" t="s">
        <v>566</v>
      </c>
    </row>
    <row r="3299" spans="1:5" ht="15.75" thickBot="1" x14ac:dyDescent="0.3">
      <c r="A3299" s="34" t="s">
        <v>3676</v>
      </c>
      <c r="B3299" s="40">
        <v>112</v>
      </c>
      <c r="C3299" s="34" t="s">
        <v>115</v>
      </c>
      <c r="D3299" s="40">
        <v>744</v>
      </c>
      <c r="E3299" s="34" t="s">
        <v>575</v>
      </c>
    </row>
    <row r="3300" spans="1:5" ht="15.75" thickBot="1" x14ac:dyDescent="0.3">
      <c r="A3300" s="34" t="s">
        <v>3676</v>
      </c>
      <c r="B3300" s="40">
        <v>112</v>
      </c>
      <c r="C3300" s="34" t="s">
        <v>115</v>
      </c>
      <c r="D3300" s="40">
        <v>991</v>
      </c>
      <c r="E3300" s="34" t="s">
        <v>581</v>
      </c>
    </row>
    <row r="3301" spans="1:5" ht="15.75" thickBot="1" x14ac:dyDescent="0.3">
      <c r="A3301" s="34" t="s">
        <v>3676</v>
      </c>
      <c r="B3301" s="40">
        <v>112</v>
      </c>
      <c r="C3301" s="34" t="s">
        <v>115</v>
      </c>
      <c r="D3301" s="40">
        <v>740</v>
      </c>
      <c r="E3301" s="34" t="s">
        <v>571</v>
      </c>
    </row>
    <row r="3302" spans="1:5" ht="15.75" thickBot="1" x14ac:dyDescent="0.3">
      <c r="A3302" s="34" t="s">
        <v>3676</v>
      </c>
      <c r="B3302" s="40">
        <v>112</v>
      </c>
      <c r="C3302" s="34" t="s">
        <v>115</v>
      </c>
      <c r="D3302" s="40">
        <v>742</v>
      </c>
      <c r="E3302" s="34" t="s">
        <v>573</v>
      </c>
    </row>
    <row r="3303" spans="1:5" ht="15.75" thickBot="1" x14ac:dyDescent="0.3">
      <c r="A3303" s="34" t="s">
        <v>3676</v>
      </c>
      <c r="B3303" s="40">
        <v>112</v>
      </c>
      <c r="C3303" s="34" t="s">
        <v>115</v>
      </c>
      <c r="D3303" s="40">
        <v>632</v>
      </c>
      <c r="E3303" s="34" t="s">
        <v>564</v>
      </c>
    </row>
    <row r="3304" spans="1:5" ht="15.75" thickBot="1" x14ac:dyDescent="0.3">
      <c r="A3304" s="34" t="s">
        <v>3676</v>
      </c>
      <c r="B3304" s="40">
        <v>112</v>
      </c>
      <c r="C3304" s="34" t="s">
        <v>115</v>
      </c>
      <c r="D3304" s="40">
        <v>738</v>
      </c>
      <c r="E3304" s="34" t="s">
        <v>569</v>
      </c>
    </row>
    <row r="3305" spans="1:5" ht="15.75" hidden="1" thickBot="1" x14ac:dyDescent="0.3">
      <c r="A3305" s="34" t="s">
        <v>3676</v>
      </c>
      <c r="B3305" s="40">
        <v>29</v>
      </c>
      <c r="C3305" s="34" t="s">
        <v>116</v>
      </c>
      <c r="D3305" s="40">
        <v>1</v>
      </c>
      <c r="E3305" s="34" t="s">
        <v>3783</v>
      </c>
    </row>
    <row r="3306" spans="1:5" ht="15.75" hidden="1" thickBot="1" x14ac:dyDescent="0.3">
      <c r="A3306" s="34" t="s">
        <v>3676</v>
      </c>
      <c r="B3306" s="40">
        <v>29</v>
      </c>
      <c r="C3306" s="34" t="s">
        <v>116</v>
      </c>
      <c r="D3306" s="40">
        <v>2</v>
      </c>
      <c r="E3306" s="34" t="s">
        <v>346</v>
      </c>
    </row>
    <row r="3307" spans="1:5" ht="15.75" hidden="1" thickBot="1" x14ac:dyDescent="0.3">
      <c r="A3307" s="34" t="s">
        <v>3676</v>
      </c>
      <c r="B3307" s="40">
        <v>29</v>
      </c>
      <c r="C3307" s="34" t="s">
        <v>116</v>
      </c>
      <c r="D3307" s="40">
        <v>3</v>
      </c>
      <c r="E3307" s="34" t="s">
        <v>347</v>
      </c>
    </row>
    <row r="3308" spans="1:5" ht="15.75" hidden="1" thickBot="1" x14ac:dyDescent="0.3">
      <c r="A3308" s="34" t="s">
        <v>3676</v>
      </c>
      <c r="B3308" s="40">
        <v>29</v>
      </c>
      <c r="C3308" s="34" t="s">
        <v>116</v>
      </c>
      <c r="D3308" s="40">
        <v>99</v>
      </c>
      <c r="E3308" s="34" t="s">
        <v>348</v>
      </c>
    </row>
    <row r="3309" spans="1:5" ht="15.75" hidden="1" thickBot="1" x14ac:dyDescent="0.3">
      <c r="A3309" s="34" t="s">
        <v>3676</v>
      </c>
      <c r="B3309" s="40">
        <v>30</v>
      </c>
      <c r="C3309" s="34" t="s">
        <v>117</v>
      </c>
      <c r="D3309" s="40">
        <v>99</v>
      </c>
      <c r="E3309" s="34" t="s">
        <v>351</v>
      </c>
    </row>
    <row r="3310" spans="1:5" ht="15.75" hidden="1" thickBot="1" x14ac:dyDescent="0.3">
      <c r="A3310" s="34" t="s">
        <v>3676</v>
      </c>
      <c r="B3310" s="40">
        <v>30</v>
      </c>
      <c r="C3310" s="34" t="s">
        <v>117</v>
      </c>
      <c r="D3310" s="40">
        <v>1</v>
      </c>
      <c r="E3310" s="34" t="s">
        <v>349</v>
      </c>
    </row>
    <row r="3311" spans="1:5" ht="15.75" hidden="1" thickBot="1" x14ac:dyDescent="0.3">
      <c r="A3311" s="34" t="s">
        <v>3676</v>
      </c>
      <c r="B3311" s="40">
        <v>30</v>
      </c>
      <c r="C3311" s="34" t="s">
        <v>117</v>
      </c>
      <c r="D3311" s="40">
        <v>2</v>
      </c>
      <c r="E3311" s="34" t="s">
        <v>350</v>
      </c>
    </row>
    <row r="3312" spans="1:5" ht="15.75" hidden="1" thickBot="1" x14ac:dyDescent="0.3">
      <c r="A3312" s="34" t="s">
        <v>3676</v>
      </c>
      <c r="B3312" s="40">
        <v>122</v>
      </c>
      <c r="C3312" s="34" t="s">
        <v>129</v>
      </c>
      <c r="D3312" s="40">
        <v>735</v>
      </c>
      <c r="E3312" s="34" t="s">
        <v>600</v>
      </c>
    </row>
    <row r="3313" spans="1:5" ht="15.75" hidden="1" thickBot="1" x14ac:dyDescent="0.3">
      <c r="A3313" s="34" t="s">
        <v>3676</v>
      </c>
      <c r="B3313" s="40">
        <v>122</v>
      </c>
      <c r="C3313" s="34" t="s">
        <v>129</v>
      </c>
      <c r="D3313" s="40">
        <v>736</v>
      </c>
      <c r="E3313" s="34" t="s">
        <v>601</v>
      </c>
    </row>
    <row r="3314" spans="1:5" ht="15.75" hidden="1" thickBot="1" x14ac:dyDescent="0.3">
      <c r="A3314" s="34" t="s">
        <v>3676</v>
      </c>
      <c r="B3314" s="40">
        <v>122</v>
      </c>
      <c r="C3314" s="34" t="s">
        <v>129</v>
      </c>
      <c r="D3314" s="40">
        <v>737</v>
      </c>
      <c r="E3314" s="34" t="s">
        <v>602</v>
      </c>
    </row>
    <row r="3315" spans="1:5" ht="15.75" hidden="1" thickBot="1" x14ac:dyDescent="0.3">
      <c r="A3315" s="34" t="s">
        <v>3676</v>
      </c>
      <c r="B3315" s="40">
        <v>45</v>
      </c>
      <c r="C3315" s="34" t="s">
        <v>130</v>
      </c>
      <c r="D3315" s="40">
        <v>356</v>
      </c>
      <c r="E3315" s="34" t="s">
        <v>459</v>
      </c>
    </row>
    <row r="3316" spans="1:5" ht="15.75" hidden="1" thickBot="1" x14ac:dyDescent="0.3">
      <c r="A3316" s="34" t="s">
        <v>3676</v>
      </c>
      <c r="B3316" s="40">
        <v>45</v>
      </c>
      <c r="C3316" s="34" t="s">
        <v>130</v>
      </c>
      <c r="D3316" s="40">
        <v>89</v>
      </c>
      <c r="E3316" s="34" t="s">
        <v>450</v>
      </c>
    </row>
    <row r="3317" spans="1:5" ht="15.75" hidden="1" thickBot="1" x14ac:dyDescent="0.3">
      <c r="A3317" s="34" t="s">
        <v>3676</v>
      </c>
      <c r="B3317" s="40">
        <v>45</v>
      </c>
      <c r="C3317" s="34" t="s">
        <v>130</v>
      </c>
      <c r="D3317" s="40">
        <v>90</v>
      </c>
      <c r="E3317" s="34" t="s">
        <v>451</v>
      </c>
    </row>
    <row r="3318" spans="1:5" ht="15.75" hidden="1" thickBot="1" x14ac:dyDescent="0.3">
      <c r="A3318" s="34" t="s">
        <v>3676</v>
      </c>
      <c r="B3318" s="40">
        <v>45</v>
      </c>
      <c r="C3318" s="34" t="s">
        <v>130</v>
      </c>
      <c r="D3318" s="40">
        <v>177</v>
      </c>
      <c r="E3318" s="34" t="s">
        <v>452</v>
      </c>
    </row>
    <row r="3319" spans="1:5" ht="15.75" hidden="1" thickBot="1" x14ac:dyDescent="0.3">
      <c r="A3319" s="34" t="s">
        <v>3676</v>
      </c>
      <c r="B3319" s="40">
        <v>45</v>
      </c>
      <c r="C3319" s="34" t="s">
        <v>130</v>
      </c>
      <c r="D3319" s="40">
        <v>400</v>
      </c>
      <c r="E3319" s="34" t="s">
        <v>461</v>
      </c>
    </row>
    <row r="3320" spans="1:5" ht="15.75" hidden="1" thickBot="1" x14ac:dyDescent="0.3">
      <c r="A3320" s="34" t="s">
        <v>3676</v>
      </c>
      <c r="B3320" s="40">
        <v>45</v>
      </c>
      <c r="C3320" s="34" t="s">
        <v>130</v>
      </c>
      <c r="D3320" s="40">
        <v>178</v>
      </c>
      <c r="E3320" s="34" t="s">
        <v>453</v>
      </c>
    </row>
    <row r="3321" spans="1:5" ht="15.75" hidden="1" thickBot="1" x14ac:dyDescent="0.3">
      <c r="A3321" s="34" t="s">
        <v>3676</v>
      </c>
      <c r="B3321" s="40">
        <v>45</v>
      </c>
      <c r="C3321" s="34" t="s">
        <v>130</v>
      </c>
      <c r="D3321" s="40">
        <v>221</v>
      </c>
      <c r="E3321" s="34" t="s">
        <v>454</v>
      </c>
    </row>
    <row r="3322" spans="1:5" ht="15.75" hidden="1" thickBot="1" x14ac:dyDescent="0.3">
      <c r="A3322" s="34" t="s">
        <v>3676</v>
      </c>
      <c r="B3322" s="40">
        <v>45</v>
      </c>
      <c r="C3322" s="34" t="s">
        <v>130</v>
      </c>
      <c r="D3322" s="40">
        <v>222</v>
      </c>
      <c r="E3322" s="34" t="s">
        <v>455</v>
      </c>
    </row>
    <row r="3323" spans="1:5" ht="15.75" hidden="1" thickBot="1" x14ac:dyDescent="0.3">
      <c r="A3323" s="34" t="s">
        <v>3676</v>
      </c>
      <c r="B3323" s="40">
        <v>45</v>
      </c>
      <c r="C3323" s="34" t="s">
        <v>130</v>
      </c>
      <c r="D3323" s="40">
        <v>223</v>
      </c>
      <c r="E3323" s="34" t="s">
        <v>456</v>
      </c>
    </row>
    <row r="3324" spans="1:5" ht="15.75" hidden="1" thickBot="1" x14ac:dyDescent="0.3">
      <c r="A3324" s="34" t="s">
        <v>3676</v>
      </c>
      <c r="B3324" s="40">
        <v>45</v>
      </c>
      <c r="C3324" s="34" t="s">
        <v>130</v>
      </c>
      <c r="D3324" s="40">
        <v>354</v>
      </c>
      <c r="E3324" s="34" t="s">
        <v>457</v>
      </c>
    </row>
    <row r="3325" spans="1:5" ht="15.75" hidden="1" thickBot="1" x14ac:dyDescent="0.3">
      <c r="A3325" s="34" t="s">
        <v>3676</v>
      </c>
      <c r="B3325" s="40">
        <v>45</v>
      </c>
      <c r="C3325" s="34" t="s">
        <v>130</v>
      </c>
      <c r="D3325" s="40">
        <v>360</v>
      </c>
      <c r="E3325" s="34" t="s">
        <v>460</v>
      </c>
    </row>
    <row r="3326" spans="1:5" ht="15.75" hidden="1" thickBot="1" x14ac:dyDescent="0.3">
      <c r="A3326" s="34" t="s">
        <v>3676</v>
      </c>
      <c r="B3326" s="40">
        <v>45</v>
      </c>
      <c r="C3326" s="34" t="s">
        <v>130</v>
      </c>
      <c r="D3326" s="40">
        <v>355</v>
      </c>
      <c r="E3326" s="34" t="s">
        <v>458</v>
      </c>
    </row>
    <row r="3327" spans="1:5" ht="15.75" hidden="1" thickBot="1" x14ac:dyDescent="0.3">
      <c r="A3327" s="34" t="s">
        <v>3676</v>
      </c>
      <c r="B3327" s="40">
        <v>45</v>
      </c>
      <c r="C3327" s="34" t="s">
        <v>130</v>
      </c>
      <c r="D3327" s="40">
        <v>632</v>
      </c>
      <c r="E3327" s="34" t="s">
        <v>462</v>
      </c>
    </row>
    <row r="3328" spans="1:5" ht="15.75" hidden="1" thickBot="1" x14ac:dyDescent="0.3">
      <c r="A3328" s="34" t="s">
        <v>3676</v>
      </c>
      <c r="B3328" s="40">
        <v>45</v>
      </c>
      <c r="C3328" s="34" t="s">
        <v>130</v>
      </c>
      <c r="D3328" s="40">
        <v>691</v>
      </c>
      <c r="E3328" s="34" t="s">
        <v>463</v>
      </c>
    </row>
    <row r="3329" spans="1:5" ht="15.75" hidden="1" thickBot="1" x14ac:dyDescent="0.3">
      <c r="A3329" s="34" t="s">
        <v>3676</v>
      </c>
      <c r="B3329" s="40">
        <v>45</v>
      </c>
      <c r="C3329" s="34" t="s">
        <v>130</v>
      </c>
      <c r="D3329" s="40">
        <v>735</v>
      </c>
      <c r="E3329" s="34" t="s">
        <v>464</v>
      </c>
    </row>
    <row r="3330" spans="1:5" ht="15.75" hidden="1" thickBot="1" x14ac:dyDescent="0.3">
      <c r="A3330" s="34" t="s">
        <v>3676</v>
      </c>
      <c r="B3330" s="40">
        <v>82</v>
      </c>
      <c r="C3330" s="34" t="s">
        <v>131</v>
      </c>
      <c r="D3330" s="40">
        <v>735</v>
      </c>
      <c r="E3330" s="34" t="s">
        <v>536</v>
      </c>
    </row>
    <row r="3331" spans="1:5" ht="15.75" hidden="1" thickBot="1" x14ac:dyDescent="0.3">
      <c r="A3331" s="34" t="s">
        <v>3676</v>
      </c>
      <c r="B3331" s="40">
        <v>82</v>
      </c>
      <c r="C3331" s="34" t="s">
        <v>131</v>
      </c>
      <c r="D3331" s="40">
        <v>736</v>
      </c>
      <c r="E3331" s="34" t="s">
        <v>537</v>
      </c>
    </row>
    <row r="3332" spans="1:5" ht="15.75" thickBot="1" x14ac:dyDescent="0.3">
      <c r="A3332" s="34" t="s">
        <v>3676</v>
      </c>
      <c r="B3332" s="40">
        <v>117</v>
      </c>
      <c r="C3332" s="34" t="s">
        <v>132</v>
      </c>
      <c r="D3332" s="40">
        <v>738</v>
      </c>
      <c r="E3332" s="34" t="s">
        <v>585</v>
      </c>
    </row>
    <row r="3333" spans="1:5" ht="15.75" thickBot="1" x14ac:dyDescent="0.3">
      <c r="A3333" s="34" t="s">
        <v>3676</v>
      </c>
      <c r="B3333" s="40">
        <v>117</v>
      </c>
      <c r="C3333" s="34" t="s">
        <v>132</v>
      </c>
      <c r="D3333" s="40">
        <v>737</v>
      </c>
      <c r="E3333" s="34" t="s">
        <v>584</v>
      </c>
    </row>
    <row r="3334" spans="1:5" ht="15.75" thickBot="1" x14ac:dyDescent="0.3">
      <c r="A3334" s="34" t="s">
        <v>3676</v>
      </c>
      <c r="B3334" s="40">
        <v>117</v>
      </c>
      <c r="C3334" s="34" t="s">
        <v>132</v>
      </c>
      <c r="D3334" s="40">
        <v>739</v>
      </c>
      <c r="E3334" s="34" t="s">
        <v>586</v>
      </c>
    </row>
    <row r="3335" spans="1:5" ht="15.75" thickBot="1" x14ac:dyDescent="0.3">
      <c r="A3335" s="34" t="s">
        <v>3676</v>
      </c>
      <c r="B3335" s="40">
        <v>117</v>
      </c>
      <c r="C3335" s="34" t="s">
        <v>132</v>
      </c>
      <c r="D3335" s="40">
        <v>741</v>
      </c>
      <c r="E3335" s="34" t="s">
        <v>588</v>
      </c>
    </row>
    <row r="3336" spans="1:5" ht="15.75" thickBot="1" x14ac:dyDescent="0.3">
      <c r="A3336" s="34" t="s">
        <v>3676</v>
      </c>
      <c r="B3336" s="40">
        <v>117</v>
      </c>
      <c r="C3336" s="34" t="s">
        <v>132</v>
      </c>
      <c r="D3336" s="40">
        <v>740</v>
      </c>
      <c r="E3336" s="34" t="s">
        <v>587</v>
      </c>
    </row>
    <row r="3337" spans="1:5" ht="15.75" thickBot="1" x14ac:dyDescent="0.3">
      <c r="A3337" s="34" t="s">
        <v>3676</v>
      </c>
      <c r="B3337" s="40">
        <v>117</v>
      </c>
      <c r="C3337" s="34" t="s">
        <v>132</v>
      </c>
      <c r="D3337" s="40">
        <v>735</v>
      </c>
      <c r="E3337" s="34" t="s">
        <v>582</v>
      </c>
    </row>
    <row r="3338" spans="1:5" ht="15.75" thickBot="1" x14ac:dyDescent="0.3">
      <c r="A3338" s="34" t="s">
        <v>3676</v>
      </c>
      <c r="B3338" s="40">
        <v>117</v>
      </c>
      <c r="C3338" s="34" t="s">
        <v>132</v>
      </c>
      <c r="D3338" s="40">
        <v>736</v>
      </c>
      <c r="E3338" s="34" t="s">
        <v>583</v>
      </c>
    </row>
    <row r="3339" spans="1:5" ht="15.75" thickBot="1" x14ac:dyDescent="0.3">
      <c r="A3339" s="34" t="s">
        <v>3676</v>
      </c>
      <c r="B3339" s="40">
        <v>117</v>
      </c>
      <c r="C3339" s="34" t="s">
        <v>132</v>
      </c>
      <c r="D3339" s="40">
        <v>742</v>
      </c>
      <c r="E3339" s="34" t="s">
        <v>589</v>
      </c>
    </row>
    <row r="3340" spans="1:5" ht="15.75" hidden="1" thickBot="1" x14ac:dyDescent="0.3">
      <c r="A3340" s="34" t="s">
        <v>3676</v>
      </c>
      <c r="B3340" s="40">
        <v>62</v>
      </c>
      <c r="C3340" s="34" t="s">
        <v>135</v>
      </c>
      <c r="D3340" s="40">
        <v>735</v>
      </c>
      <c r="E3340" s="34" t="s">
        <v>508</v>
      </c>
    </row>
    <row r="3341" spans="1:5" ht="15.75" hidden="1" thickBot="1" x14ac:dyDescent="0.3">
      <c r="A3341" s="34" t="s">
        <v>3676</v>
      </c>
      <c r="B3341" s="40">
        <v>62</v>
      </c>
      <c r="C3341" s="34" t="s">
        <v>135</v>
      </c>
      <c r="D3341" s="40">
        <v>740</v>
      </c>
      <c r="E3341" s="34" t="s">
        <v>513</v>
      </c>
    </row>
    <row r="3342" spans="1:5" ht="15.75" hidden="1" thickBot="1" x14ac:dyDescent="0.3">
      <c r="A3342" s="34" t="s">
        <v>3676</v>
      </c>
      <c r="B3342" s="40">
        <v>62</v>
      </c>
      <c r="C3342" s="34" t="s">
        <v>135</v>
      </c>
      <c r="D3342" s="40">
        <v>741</v>
      </c>
      <c r="E3342" s="34" t="s">
        <v>514</v>
      </c>
    </row>
    <row r="3343" spans="1:5" ht="15.75" hidden="1" thickBot="1" x14ac:dyDescent="0.3">
      <c r="A3343" s="34" t="s">
        <v>3676</v>
      </c>
      <c r="B3343" s="40">
        <v>62</v>
      </c>
      <c r="C3343" s="34" t="s">
        <v>135</v>
      </c>
      <c r="D3343" s="40">
        <v>739</v>
      </c>
      <c r="E3343" s="34" t="s">
        <v>512</v>
      </c>
    </row>
    <row r="3344" spans="1:5" ht="15.75" hidden="1" thickBot="1" x14ac:dyDescent="0.3">
      <c r="A3344" s="34" t="s">
        <v>3676</v>
      </c>
      <c r="B3344" s="40">
        <v>62</v>
      </c>
      <c r="C3344" s="34" t="s">
        <v>135</v>
      </c>
      <c r="D3344" s="40">
        <v>737</v>
      </c>
      <c r="E3344" s="34" t="s">
        <v>510</v>
      </c>
    </row>
    <row r="3345" spans="1:5" ht="15.75" hidden="1" thickBot="1" x14ac:dyDescent="0.3">
      <c r="A3345" s="34" t="s">
        <v>3676</v>
      </c>
      <c r="B3345" s="40">
        <v>62</v>
      </c>
      <c r="C3345" s="34" t="s">
        <v>135</v>
      </c>
      <c r="D3345" s="40">
        <v>738</v>
      </c>
      <c r="E3345" s="34" t="s">
        <v>511</v>
      </c>
    </row>
    <row r="3346" spans="1:5" ht="15.75" hidden="1" thickBot="1" x14ac:dyDescent="0.3">
      <c r="A3346" s="34" t="s">
        <v>3676</v>
      </c>
      <c r="B3346" s="40">
        <v>62</v>
      </c>
      <c r="C3346" s="34" t="s">
        <v>135</v>
      </c>
      <c r="D3346" s="40">
        <v>745</v>
      </c>
      <c r="E3346" s="34" t="s">
        <v>518</v>
      </c>
    </row>
    <row r="3347" spans="1:5" ht="15.75" hidden="1" thickBot="1" x14ac:dyDescent="0.3">
      <c r="A3347" s="34" t="s">
        <v>3676</v>
      </c>
      <c r="B3347" s="40">
        <v>62</v>
      </c>
      <c r="C3347" s="34" t="s">
        <v>135</v>
      </c>
      <c r="D3347" s="40">
        <v>736</v>
      </c>
      <c r="E3347" s="34" t="s">
        <v>509</v>
      </c>
    </row>
    <row r="3348" spans="1:5" ht="15.75" hidden="1" thickBot="1" x14ac:dyDescent="0.3">
      <c r="A3348" s="34" t="s">
        <v>3676</v>
      </c>
      <c r="B3348" s="40">
        <v>62</v>
      </c>
      <c r="C3348" s="34" t="s">
        <v>135</v>
      </c>
      <c r="D3348" s="40">
        <v>746</v>
      </c>
      <c r="E3348" s="34" t="s">
        <v>519</v>
      </c>
    </row>
    <row r="3349" spans="1:5" ht="15.75" hidden="1" thickBot="1" x14ac:dyDescent="0.3">
      <c r="A3349" s="34" t="s">
        <v>3676</v>
      </c>
      <c r="B3349" s="40">
        <v>62</v>
      </c>
      <c r="C3349" s="34" t="s">
        <v>135</v>
      </c>
      <c r="D3349" s="40">
        <v>742</v>
      </c>
      <c r="E3349" s="34" t="s">
        <v>515</v>
      </c>
    </row>
    <row r="3350" spans="1:5" ht="15.75" hidden="1" thickBot="1" x14ac:dyDescent="0.3">
      <c r="A3350" s="34" t="s">
        <v>3676</v>
      </c>
      <c r="B3350" s="40">
        <v>62</v>
      </c>
      <c r="C3350" s="34" t="s">
        <v>135</v>
      </c>
      <c r="D3350" s="40">
        <v>744</v>
      </c>
      <c r="E3350" s="34" t="s">
        <v>517</v>
      </c>
    </row>
    <row r="3351" spans="1:5" ht="15.75" hidden="1" thickBot="1" x14ac:dyDescent="0.3">
      <c r="A3351" s="34" t="s">
        <v>3676</v>
      </c>
      <c r="B3351" s="40">
        <v>62</v>
      </c>
      <c r="C3351" s="34" t="s">
        <v>135</v>
      </c>
      <c r="D3351" s="40">
        <v>743</v>
      </c>
      <c r="E3351" s="34" t="s">
        <v>516</v>
      </c>
    </row>
    <row r="3352" spans="1:5" ht="15.75" hidden="1" thickBot="1" x14ac:dyDescent="0.3">
      <c r="A3352" s="34" t="s">
        <v>3676</v>
      </c>
      <c r="B3352" s="40">
        <v>52</v>
      </c>
      <c r="C3352" s="34" t="s">
        <v>136</v>
      </c>
      <c r="D3352" s="40">
        <v>752</v>
      </c>
      <c r="E3352" s="34" t="s">
        <v>490</v>
      </c>
    </row>
    <row r="3353" spans="1:5" ht="15.75" hidden="1" thickBot="1" x14ac:dyDescent="0.3">
      <c r="A3353" s="34" t="s">
        <v>3676</v>
      </c>
      <c r="B3353" s="40">
        <v>52</v>
      </c>
      <c r="C3353" s="34" t="s">
        <v>136</v>
      </c>
      <c r="D3353" s="40">
        <v>999</v>
      </c>
      <c r="E3353" s="34" t="s">
        <v>491</v>
      </c>
    </row>
    <row r="3354" spans="1:5" ht="15.75" hidden="1" thickBot="1" x14ac:dyDescent="0.3">
      <c r="A3354" s="34" t="s">
        <v>3676</v>
      </c>
      <c r="B3354" s="40">
        <v>52</v>
      </c>
      <c r="C3354" s="34" t="s">
        <v>136</v>
      </c>
      <c r="D3354" s="40">
        <v>748</v>
      </c>
      <c r="E3354" s="34" t="s">
        <v>487</v>
      </c>
    </row>
    <row r="3355" spans="1:5" ht="15.75" hidden="1" thickBot="1" x14ac:dyDescent="0.3">
      <c r="A3355" s="34" t="s">
        <v>3676</v>
      </c>
      <c r="B3355" s="40">
        <v>52</v>
      </c>
      <c r="C3355" s="34" t="s">
        <v>136</v>
      </c>
      <c r="D3355" s="40">
        <v>745</v>
      </c>
      <c r="E3355" s="34" t="s">
        <v>484</v>
      </c>
    </row>
    <row r="3356" spans="1:5" ht="15.75" hidden="1" thickBot="1" x14ac:dyDescent="0.3">
      <c r="A3356" s="34" t="s">
        <v>3676</v>
      </c>
      <c r="B3356" s="40">
        <v>52</v>
      </c>
      <c r="C3356" s="34" t="s">
        <v>136</v>
      </c>
      <c r="D3356" s="40">
        <v>749</v>
      </c>
      <c r="E3356" s="34" t="s">
        <v>488</v>
      </c>
    </row>
    <row r="3357" spans="1:5" ht="15.75" hidden="1" thickBot="1" x14ac:dyDescent="0.3">
      <c r="A3357" s="34" t="s">
        <v>3676</v>
      </c>
      <c r="B3357" s="40">
        <v>52</v>
      </c>
      <c r="C3357" s="34" t="s">
        <v>136</v>
      </c>
      <c r="D3357" s="40">
        <v>750</v>
      </c>
      <c r="E3357" s="34" t="s">
        <v>489</v>
      </c>
    </row>
    <row r="3358" spans="1:5" ht="15.75" hidden="1" thickBot="1" x14ac:dyDescent="0.3">
      <c r="A3358" s="34" t="s">
        <v>3676</v>
      </c>
      <c r="B3358" s="40">
        <v>52</v>
      </c>
      <c r="C3358" s="34" t="s">
        <v>136</v>
      </c>
      <c r="D3358" s="40">
        <v>747</v>
      </c>
      <c r="E3358" s="34" t="s">
        <v>486</v>
      </c>
    </row>
    <row r="3359" spans="1:5" ht="15.75" hidden="1" thickBot="1" x14ac:dyDescent="0.3">
      <c r="A3359" s="34" t="s">
        <v>3676</v>
      </c>
      <c r="B3359" s="40">
        <v>52</v>
      </c>
      <c r="C3359" s="34" t="s">
        <v>136</v>
      </c>
      <c r="D3359" s="40">
        <v>742</v>
      </c>
      <c r="E3359" s="34" t="s">
        <v>481</v>
      </c>
    </row>
    <row r="3360" spans="1:5" ht="15.75" hidden="1" thickBot="1" x14ac:dyDescent="0.3">
      <c r="A3360" s="34" t="s">
        <v>3676</v>
      </c>
      <c r="B3360" s="40">
        <v>52</v>
      </c>
      <c r="C3360" s="34" t="s">
        <v>136</v>
      </c>
      <c r="D3360" s="40">
        <v>746</v>
      </c>
      <c r="E3360" s="34" t="s">
        <v>485</v>
      </c>
    </row>
    <row r="3361" spans="1:5" ht="15.75" hidden="1" thickBot="1" x14ac:dyDescent="0.3">
      <c r="A3361" s="34" t="s">
        <v>3676</v>
      </c>
      <c r="B3361" s="40">
        <v>52</v>
      </c>
      <c r="C3361" s="34" t="s">
        <v>136</v>
      </c>
      <c r="D3361" s="40">
        <v>735</v>
      </c>
      <c r="E3361" s="34" t="s">
        <v>474</v>
      </c>
    </row>
    <row r="3362" spans="1:5" ht="15.75" hidden="1" thickBot="1" x14ac:dyDescent="0.3">
      <c r="A3362" s="34" t="s">
        <v>3676</v>
      </c>
      <c r="B3362" s="40">
        <v>52</v>
      </c>
      <c r="C3362" s="34" t="s">
        <v>136</v>
      </c>
      <c r="D3362" s="40">
        <v>741</v>
      </c>
      <c r="E3362" s="34" t="s">
        <v>480</v>
      </c>
    </row>
    <row r="3363" spans="1:5" ht="15.75" hidden="1" thickBot="1" x14ac:dyDescent="0.3">
      <c r="A3363" s="34" t="s">
        <v>3676</v>
      </c>
      <c r="B3363" s="40">
        <v>52</v>
      </c>
      <c r="C3363" s="34" t="s">
        <v>136</v>
      </c>
      <c r="D3363" s="40">
        <v>739</v>
      </c>
      <c r="E3363" s="34" t="s">
        <v>478</v>
      </c>
    </row>
    <row r="3364" spans="1:5" ht="15.75" hidden="1" thickBot="1" x14ac:dyDescent="0.3">
      <c r="A3364" s="34" t="s">
        <v>3676</v>
      </c>
      <c r="B3364" s="40">
        <v>52</v>
      </c>
      <c r="C3364" s="34" t="s">
        <v>136</v>
      </c>
      <c r="D3364" s="40">
        <v>740</v>
      </c>
      <c r="E3364" s="34" t="s">
        <v>479</v>
      </c>
    </row>
    <row r="3365" spans="1:5" ht="15.75" hidden="1" thickBot="1" x14ac:dyDescent="0.3">
      <c r="A3365" s="34" t="s">
        <v>3676</v>
      </c>
      <c r="B3365" s="40">
        <v>52</v>
      </c>
      <c r="C3365" s="34" t="s">
        <v>136</v>
      </c>
      <c r="D3365" s="40">
        <v>738</v>
      </c>
      <c r="E3365" s="34" t="s">
        <v>477</v>
      </c>
    </row>
    <row r="3366" spans="1:5" ht="15.75" hidden="1" thickBot="1" x14ac:dyDescent="0.3">
      <c r="A3366" s="34" t="s">
        <v>3676</v>
      </c>
      <c r="B3366" s="40">
        <v>52</v>
      </c>
      <c r="C3366" s="34" t="s">
        <v>136</v>
      </c>
      <c r="D3366" s="40">
        <v>737</v>
      </c>
      <c r="E3366" s="34" t="s">
        <v>476</v>
      </c>
    </row>
    <row r="3367" spans="1:5" ht="15.75" hidden="1" thickBot="1" x14ac:dyDescent="0.3">
      <c r="A3367" s="34" t="s">
        <v>3676</v>
      </c>
      <c r="B3367" s="40">
        <v>52</v>
      </c>
      <c r="C3367" s="34" t="s">
        <v>136</v>
      </c>
      <c r="D3367" s="40">
        <v>736</v>
      </c>
      <c r="E3367" s="34" t="s">
        <v>475</v>
      </c>
    </row>
    <row r="3368" spans="1:5" ht="15.75" hidden="1" thickBot="1" x14ac:dyDescent="0.3">
      <c r="A3368" s="34" t="s">
        <v>3676</v>
      </c>
      <c r="B3368" s="40">
        <v>52</v>
      </c>
      <c r="C3368" s="34" t="s">
        <v>136</v>
      </c>
      <c r="D3368" s="40">
        <v>744</v>
      </c>
      <c r="E3368" s="34" t="s">
        <v>483</v>
      </c>
    </row>
    <row r="3369" spans="1:5" ht="15.75" hidden="1" thickBot="1" x14ac:dyDescent="0.3">
      <c r="A3369" s="34" t="s">
        <v>3676</v>
      </c>
      <c r="B3369" s="40">
        <v>52</v>
      </c>
      <c r="C3369" s="34" t="s">
        <v>136</v>
      </c>
      <c r="D3369" s="40">
        <v>743</v>
      </c>
      <c r="E3369" s="34" t="s">
        <v>482</v>
      </c>
    </row>
    <row r="3370" spans="1:5" ht="15.75" hidden="1" thickBot="1" x14ac:dyDescent="0.3">
      <c r="A3370" s="34" t="s">
        <v>3676</v>
      </c>
      <c r="B3370" s="40">
        <v>57</v>
      </c>
      <c r="C3370" s="34" t="s">
        <v>137</v>
      </c>
      <c r="D3370" s="40">
        <v>740</v>
      </c>
      <c r="E3370" s="34" t="s">
        <v>497</v>
      </c>
    </row>
    <row r="3371" spans="1:5" ht="15.75" hidden="1" thickBot="1" x14ac:dyDescent="0.3">
      <c r="A3371" s="34" t="s">
        <v>3676</v>
      </c>
      <c r="B3371" s="40">
        <v>57</v>
      </c>
      <c r="C3371" s="34" t="s">
        <v>137</v>
      </c>
      <c r="D3371" s="40">
        <v>735</v>
      </c>
      <c r="E3371" s="34" t="s">
        <v>492</v>
      </c>
    </row>
    <row r="3372" spans="1:5" ht="15.75" hidden="1" thickBot="1" x14ac:dyDescent="0.3">
      <c r="A3372" s="34" t="s">
        <v>3676</v>
      </c>
      <c r="B3372" s="40">
        <v>57</v>
      </c>
      <c r="C3372" s="34" t="s">
        <v>137</v>
      </c>
      <c r="D3372" s="40">
        <v>739</v>
      </c>
      <c r="E3372" s="34" t="s">
        <v>496</v>
      </c>
    </row>
    <row r="3373" spans="1:5" ht="15.75" hidden="1" thickBot="1" x14ac:dyDescent="0.3">
      <c r="A3373" s="34" t="s">
        <v>3676</v>
      </c>
      <c r="B3373" s="40">
        <v>57</v>
      </c>
      <c r="C3373" s="34" t="s">
        <v>137</v>
      </c>
      <c r="D3373" s="40">
        <v>737</v>
      </c>
      <c r="E3373" s="34" t="s">
        <v>494</v>
      </c>
    </row>
    <row r="3374" spans="1:5" ht="15.75" hidden="1" thickBot="1" x14ac:dyDescent="0.3">
      <c r="A3374" s="34" t="s">
        <v>3676</v>
      </c>
      <c r="B3374" s="40">
        <v>57</v>
      </c>
      <c r="C3374" s="34" t="s">
        <v>137</v>
      </c>
      <c r="D3374" s="40">
        <v>738</v>
      </c>
      <c r="E3374" s="34" t="s">
        <v>495</v>
      </c>
    </row>
    <row r="3375" spans="1:5" ht="15.75" hidden="1" thickBot="1" x14ac:dyDescent="0.3">
      <c r="A3375" s="34" t="s">
        <v>3676</v>
      </c>
      <c r="B3375" s="40">
        <v>57</v>
      </c>
      <c r="C3375" s="34" t="s">
        <v>137</v>
      </c>
      <c r="D3375" s="40">
        <v>736</v>
      </c>
      <c r="E3375" s="34" t="s">
        <v>493</v>
      </c>
    </row>
    <row r="3376" spans="1:5" ht="15.75" hidden="1" thickBot="1" x14ac:dyDescent="0.3">
      <c r="A3376" s="34" t="s">
        <v>3676</v>
      </c>
      <c r="B3376" s="40">
        <v>905</v>
      </c>
      <c r="C3376" s="34" t="s">
        <v>138</v>
      </c>
      <c r="D3376" s="40">
        <v>1</v>
      </c>
      <c r="E3376" s="34" t="s">
        <v>1717</v>
      </c>
    </row>
    <row r="3377" spans="1:5" ht="15.75" hidden="1" thickBot="1" x14ac:dyDescent="0.3">
      <c r="A3377" s="34" t="s">
        <v>3676</v>
      </c>
      <c r="B3377" s="40">
        <v>905</v>
      </c>
      <c r="C3377" s="34" t="s">
        <v>138</v>
      </c>
      <c r="D3377" s="40">
        <v>45</v>
      </c>
      <c r="E3377" s="34" t="s">
        <v>1718</v>
      </c>
    </row>
    <row r="3378" spans="1:5" ht="15.75" hidden="1" thickBot="1" x14ac:dyDescent="0.3">
      <c r="A3378" s="34" t="s">
        <v>3676</v>
      </c>
      <c r="B3378" s="40">
        <v>905</v>
      </c>
      <c r="C3378" s="34" t="s">
        <v>138</v>
      </c>
      <c r="D3378" s="40">
        <v>46</v>
      </c>
      <c r="E3378" s="34" t="s">
        <v>1719</v>
      </c>
    </row>
    <row r="3379" spans="1:5" ht="15.75" hidden="1" thickBot="1" x14ac:dyDescent="0.3">
      <c r="A3379" s="34" t="s">
        <v>3676</v>
      </c>
      <c r="B3379" s="40">
        <v>905</v>
      </c>
      <c r="C3379" s="34" t="s">
        <v>138</v>
      </c>
      <c r="D3379" s="40">
        <v>89</v>
      </c>
      <c r="E3379" s="34" t="s">
        <v>1720</v>
      </c>
    </row>
    <row r="3380" spans="1:5" ht="15.75" hidden="1" thickBot="1" x14ac:dyDescent="0.3">
      <c r="A3380" s="34" t="s">
        <v>3676</v>
      </c>
      <c r="B3380" s="40">
        <v>905</v>
      </c>
      <c r="C3380" s="34" t="s">
        <v>138</v>
      </c>
      <c r="D3380" s="40">
        <v>353</v>
      </c>
      <c r="E3380" s="34" t="s">
        <v>1721</v>
      </c>
    </row>
    <row r="3381" spans="1:5" ht="15.75" hidden="1" thickBot="1" x14ac:dyDescent="0.3">
      <c r="A3381" s="34" t="s">
        <v>3676</v>
      </c>
      <c r="B3381" s="40">
        <v>905</v>
      </c>
      <c r="C3381" s="34" t="s">
        <v>138</v>
      </c>
      <c r="D3381" s="40">
        <v>456</v>
      </c>
      <c r="E3381" s="34" t="s">
        <v>1722</v>
      </c>
    </row>
    <row r="3382" spans="1:5" ht="15.75" hidden="1" thickBot="1" x14ac:dyDescent="0.3">
      <c r="A3382" s="34" t="s">
        <v>3676</v>
      </c>
      <c r="B3382" s="40">
        <v>905</v>
      </c>
      <c r="C3382" s="34" t="s">
        <v>138</v>
      </c>
      <c r="D3382" s="40">
        <v>588</v>
      </c>
      <c r="E3382" s="34" t="s">
        <v>1723</v>
      </c>
    </row>
    <row r="3383" spans="1:5" ht="15.75" hidden="1" thickBot="1" x14ac:dyDescent="0.3">
      <c r="A3383" s="34" t="s">
        <v>3676</v>
      </c>
      <c r="B3383" s="40">
        <v>905</v>
      </c>
      <c r="C3383" s="34" t="s">
        <v>138</v>
      </c>
      <c r="D3383" s="40">
        <v>739</v>
      </c>
      <c r="E3383" s="34" t="s">
        <v>1726</v>
      </c>
    </row>
    <row r="3384" spans="1:5" ht="15.75" hidden="1" thickBot="1" x14ac:dyDescent="0.3">
      <c r="A3384" s="34" t="s">
        <v>3676</v>
      </c>
      <c r="B3384" s="40">
        <v>905</v>
      </c>
      <c r="C3384" s="34" t="s">
        <v>138</v>
      </c>
      <c r="D3384" s="40">
        <v>632</v>
      </c>
      <c r="E3384" s="34" t="s">
        <v>1724</v>
      </c>
    </row>
    <row r="3385" spans="1:5" ht="15.75" hidden="1" thickBot="1" x14ac:dyDescent="0.3">
      <c r="A3385" s="34" t="s">
        <v>3676</v>
      </c>
      <c r="B3385" s="40">
        <v>905</v>
      </c>
      <c r="C3385" s="34" t="s">
        <v>138</v>
      </c>
      <c r="D3385" s="40">
        <v>735</v>
      </c>
      <c r="E3385" s="34" t="s">
        <v>1725</v>
      </c>
    </row>
    <row r="3386" spans="1:5" ht="15.75" hidden="1" thickBot="1" x14ac:dyDescent="0.3">
      <c r="A3386" s="34" t="s">
        <v>3676</v>
      </c>
      <c r="B3386" s="40">
        <v>107</v>
      </c>
      <c r="C3386" s="34" t="s">
        <v>139</v>
      </c>
      <c r="D3386" s="40">
        <v>736</v>
      </c>
      <c r="E3386" s="34" t="s">
        <v>562</v>
      </c>
    </row>
    <row r="3387" spans="1:5" ht="15.75" hidden="1" thickBot="1" x14ac:dyDescent="0.3">
      <c r="A3387" s="34" t="s">
        <v>3676</v>
      </c>
      <c r="B3387" s="40">
        <v>107</v>
      </c>
      <c r="C3387" s="34" t="s">
        <v>139</v>
      </c>
      <c r="D3387" s="40">
        <v>737</v>
      </c>
      <c r="E3387" s="34" t="s">
        <v>563</v>
      </c>
    </row>
    <row r="3388" spans="1:5" ht="15.75" hidden="1" thickBot="1" x14ac:dyDescent="0.3">
      <c r="A3388" s="34" t="s">
        <v>3676</v>
      </c>
      <c r="B3388" s="40">
        <v>107</v>
      </c>
      <c r="C3388" s="34" t="s">
        <v>139</v>
      </c>
      <c r="D3388" s="40">
        <v>735</v>
      </c>
      <c r="E3388" s="34" t="s">
        <v>561</v>
      </c>
    </row>
    <row r="3389" spans="1:5" ht="15.75" hidden="1" thickBot="1" x14ac:dyDescent="0.3">
      <c r="A3389" s="34" t="s">
        <v>3676</v>
      </c>
      <c r="B3389" s="40">
        <v>59</v>
      </c>
      <c r="C3389" s="34" t="s">
        <v>140</v>
      </c>
      <c r="D3389" s="40">
        <v>740</v>
      </c>
      <c r="E3389" s="34" t="s">
        <v>503</v>
      </c>
    </row>
    <row r="3390" spans="1:5" ht="15.75" hidden="1" thickBot="1" x14ac:dyDescent="0.3">
      <c r="A3390" s="34" t="s">
        <v>3676</v>
      </c>
      <c r="B3390" s="40">
        <v>59</v>
      </c>
      <c r="C3390" s="34" t="s">
        <v>140</v>
      </c>
      <c r="D3390" s="40">
        <v>742</v>
      </c>
      <c r="E3390" s="34" t="s">
        <v>505</v>
      </c>
    </row>
    <row r="3391" spans="1:5" ht="15.75" hidden="1" thickBot="1" x14ac:dyDescent="0.3">
      <c r="A3391" s="34" t="s">
        <v>3676</v>
      </c>
      <c r="B3391" s="40">
        <v>59</v>
      </c>
      <c r="C3391" s="34" t="s">
        <v>140</v>
      </c>
      <c r="D3391" s="40">
        <v>739</v>
      </c>
      <c r="E3391" s="34" t="s">
        <v>502</v>
      </c>
    </row>
    <row r="3392" spans="1:5" ht="15.75" hidden="1" thickBot="1" x14ac:dyDescent="0.3">
      <c r="A3392" s="34" t="s">
        <v>3676</v>
      </c>
      <c r="B3392" s="40">
        <v>59</v>
      </c>
      <c r="C3392" s="34" t="s">
        <v>140</v>
      </c>
      <c r="D3392" s="40">
        <v>744</v>
      </c>
      <c r="E3392" s="34" t="s">
        <v>507</v>
      </c>
    </row>
    <row r="3393" spans="1:5" ht="15.75" hidden="1" thickBot="1" x14ac:dyDescent="0.3">
      <c r="A3393" s="34" t="s">
        <v>3676</v>
      </c>
      <c r="B3393" s="40">
        <v>59</v>
      </c>
      <c r="C3393" s="34" t="s">
        <v>140</v>
      </c>
      <c r="D3393" s="40">
        <v>743</v>
      </c>
      <c r="E3393" s="34" t="s">
        <v>506</v>
      </c>
    </row>
    <row r="3394" spans="1:5" ht="15.75" hidden="1" thickBot="1" x14ac:dyDescent="0.3">
      <c r="A3394" s="34" t="s">
        <v>3676</v>
      </c>
      <c r="B3394" s="40">
        <v>59</v>
      </c>
      <c r="C3394" s="34" t="s">
        <v>140</v>
      </c>
      <c r="D3394" s="40">
        <v>738</v>
      </c>
      <c r="E3394" s="34" t="s">
        <v>501</v>
      </c>
    </row>
    <row r="3395" spans="1:5" ht="15.75" hidden="1" thickBot="1" x14ac:dyDescent="0.3">
      <c r="A3395" s="34" t="s">
        <v>3676</v>
      </c>
      <c r="B3395" s="40">
        <v>59</v>
      </c>
      <c r="C3395" s="34" t="s">
        <v>140</v>
      </c>
      <c r="D3395" s="40">
        <v>736</v>
      </c>
      <c r="E3395" s="34" t="s">
        <v>499</v>
      </c>
    </row>
    <row r="3396" spans="1:5" ht="15.75" hidden="1" thickBot="1" x14ac:dyDescent="0.3">
      <c r="A3396" s="34" t="s">
        <v>3676</v>
      </c>
      <c r="B3396" s="40">
        <v>59</v>
      </c>
      <c r="C3396" s="34" t="s">
        <v>140</v>
      </c>
      <c r="D3396" s="40">
        <v>741</v>
      </c>
      <c r="E3396" s="34" t="s">
        <v>504</v>
      </c>
    </row>
    <row r="3397" spans="1:5" ht="15.75" hidden="1" thickBot="1" x14ac:dyDescent="0.3">
      <c r="A3397" s="34" t="s">
        <v>3676</v>
      </c>
      <c r="B3397" s="40">
        <v>59</v>
      </c>
      <c r="C3397" s="34" t="s">
        <v>140</v>
      </c>
      <c r="D3397" s="40">
        <v>737</v>
      </c>
      <c r="E3397" s="34" t="s">
        <v>500</v>
      </c>
    </row>
    <row r="3398" spans="1:5" ht="15.75" hidden="1" thickBot="1" x14ac:dyDescent="0.3">
      <c r="A3398" s="34" t="s">
        <v>3676</v>
      </c>
      <c r="B3398" s="40">
        <v>59</v>
      </c>
      <c r="C3398" s="34" t="s">
        <v>140</v>
      </c>
      <c r="D3398" s="40">
        <v>735</v>
      </c>
      <c r="E3398" s="34" t="s">
        <v>498</v>
      </c>
    </row>
    <row r="3399" spans="1:5" ht="15.75" hidden="1" thickBot="1" x14ac:dyDescent="0.3">
      <c r="A3399" s="34" t="s">
        <v>3676</v>
      </c>
      <c r="B3399" s="40">
        <v>47</v>
      </c>
      <c r="C3399" s="34" t="s">
        <v>141</v>
      </c>
      <c r="D3399" s="40">
        <v>743</v>
      </c>
      <c r="E3399" s="34" t="s">
        <v>472</v>
      </c>
    </row>
    <row r="3400" spans="1:5" ht="15.75" hidden="1" thickBot="1" x14ac:dyDescent="0.3">
      <c r="A3400" s="34" t="s">
        <v>3676</v>
      </c>
      <c r="B3400" s="40">
        <v>47</v>
      </c>
      <c r="C3400" s="34" t="s">
        <v>141</v>
      </c>
      <c r="D3400" s="40">
        <v>744</v>
      </c>
      <c r="E3400" s="34" t="s">
        <v>473</v>
      </c>
    </row>
    <row r="3401" spans="1:5" ht="15.75" hidden="1" thickBot="1" x14ac:dyDescent="0.3">
      <c r="A3401" s="34" t="s">
        <v>3676</v>
      </c>
      <c r="B3401" s="40">
        <v>47</v>
      </c>
      <c r="C3401" s="34" t="s">
        <v>141</v>
      </c>
      <c r="D3401" s="40">
        <v>741</v>
      </c>
      <c r="E3401" s="34" t="s">
        <v>470</v>
      </c>
    </row>
    <row r="3402" spans="1:5" ht="15.75" hidden="1" thickBot="1" x14ac:dyDescent="0.3">
      <c r="A3402" s="34" t="s">
        <v>3676</v>
      </c>
      <c r="B3402" s="40">
        <v>47</v>
      </c>
      <c r="C3402" s="34" t="s">
        <v>141</v>
      </c>
      <c r="D3402" s="40">
        <v>740</v>
      </c>
      <c r="E3402" s="34" t="s">
        <v>469</v>
      </c>
    </row>
    <row r="3403" spans="1:5" ht="15.75" hidden="1" thickBot="1" x14ac:dyDescent="0.3">
      <c r="A3403" s="34" t="s">
        <v>3676</v>
      </c>
      <c r="B3403" s="40">
        <v>47</v>
      </c>
      <c r="C3403" s="34" t="s">
        <v>141</v>
      </c>
      <c r="D3403" s="40">
        <v>735</v>
      </c>
      <c r="E3403" s="34" t="s">
        <v>465</v>
      </c>
    </row>
    <row r="3404" spans="1:5" ht="15.75" hidden="1" thickBot="1" x14ac:dyDescent="0.3">
      <c r="A3404" s="34" t="s">
        <v>3676</v>
      </c>
      <c r="B3404" s="40">
        <v>47</v>
      </c>
      <c r="C3404" s="34" t="s">
        <v>141</v>
      </c>
      <c r="D3404" s="40">
        <v>739</v>
      </c>
      <c r="E3404" s="34" t="s">
        <v>468</v>
      </c>
    </row>
    <row r="3405" spans="1:5" ht="15.75" hidden="1" thickBot="1" x14ac:dyDescent="0.3">
      <c r="A3405" s="34" t="s">
        <v>3676</v>
      </c>
      <c r="B3405" s="40">
        <v>47</v>
      </c>
      <c r="C3405" s="34" t="s">
        <v>141</v>
      </c>
      <c r="D3405" s="40">
        <v>738</v>
      </c>
      <c r="E3405" s="34" t="s">
        <v>467</v>
      </c>
    </row>
    <row r="3406" spans="1:5" ht="15.75" hidden="1" thickBot="1" x14ac:dyDescent="0.3">
      <c r="A3406" s="34" t="s">
        <v>3676</v>
      </c>
      <c r="B3406" s="40">
        <v>47</v>
      </c>
      <c r="C3406" s="34" t="s">
        <v>141</v>
      </c>
      <c r="D3406" s="40">
        <v>737</v>
      </c>
      <c r="E3406" s="34" t="s">
        <v>466</v>
      </c>
    </row>
    <row r="3407" spans="1:5" ht="15.75" hidden="1" thickBot="1" x14ac:dyDescent="0.3">
      <c r="A3407" s="34" t="s">
        <v>3676</v>
      </c>
      <c r="B3407" s="40">
        <v>47</v>
      </c>
      <c r="C3407" s="34" t="s">
        <v>141</v>
      </c>
      <c r="D3407" s="40">
        <v>742</v>
      </c>
      <c r="E3407" s="34" t="s">
        <v>471</v>
      </c>
    </row>
    <row r="3408" spans="1:5" ht="15.75" hidden="1" thickBot="1" x14ac:dyDescent="0.3">
      <c r="A3408" s="34" t="s">
        <v>3676</v>
      </c>
      <c r="B3408" s="40">
        <v>3</v>
      </c>
      <c r="C3408" s="34" t="s">
        <v>142</v>
      </c>
      <c r="D3408" s="40">
        <v>2</v>
      </c>
      <c r="E3408" s="34" t="s">
        <v>200</v>
      </c>
    </row>
    <row r="3409" spans="1:5" ht="15.75" hidden="1" thickBot="1" x14ac:dyDescent="0.3">
      <c r="A3409" s="34" t="s">
        <v>3676</v>
      </c>
      <c r="B3409" s="40">
        <v>3</v>
      </c>
      <c r="C3409" s="34" t="s">
        <v>142</v>
      </c>
      <c r="D3409" s="40">
        <v>1</v>
      </c>
      <c r="E3409" s="34" t="s">
        <v>199</v>
      </c>
    </row>
    <row r="3410" spans="1:5" ht="15.75" hidden="1" thickBot="1" x14ac:dyDescent="0.3">
      <c r="A3410" s="34" t="s">
        <v>3676</v>
      </c>
      <c r="B3410" s="40">
        <v>3</v>
      </c>
      <c r="C3410" s="34" t="s">
        <v>142</v>
      </c>
      <c r="D3410" s="40">
        <v>89</v>
      </c>
      <c r="E3410" s="34" t="s">
        <v>201</v>
      </c>
    </row>
    <row r="3411" spans="1:5" ht="15.75" hidden="1" thickBot="1" x14ac:dyDescent="0.3">
      <c r="A3411" s="34" t="s">
        <v>3676</v>
      </c>
      <c r="B3411" s="40">
        <v>3</v>
      </c>
      <c r="C3411" s="34" t="s">
        <v>142</v>
      </c>
      <c r="D3411" s="40">
        <v>133</v>
      </c>
      <c r="E3411" s="34" t="s">
        <v>202</v>
      </c>
    </row>
    <row r="3412" spans="1:5" ht="15.75" hidden="1" thickBot="1" x14ac:dyDescent="0.3">
      <c r="A3412" s="34" t="s">
        <v>3676</v>
      </c>
      <c r="B3412" s="40">
        <v>3</v>
      </c>
      <c r="C3412" s="34" t="s">
        <v>142</v>
      </c>
      <c r="D3412" s="40">
        <v>180</v>
      </c>
      <c r="E3412" s="34" t="s">
        <v>203</v>
      </c>
    </row>
    <row r="3413" spans="1:5" ht="15.75" hidden="1" thickBot="1" x14ac:dyDescent="0.3">
      <c r="A3413" s="34" t="s">
        <v>3676</v>
      </c>
      <c r="B3413" s="40">
        <v>3</v>
      </c>
      <c r="C3413" s="34" t="s">
        <v>142</v>
      </c>
      <c r="D3413" s="40">
        <v>500</v>
      </c>
      <c r="E3413" s="34" t="s">
        <v>204</v>
      </c>
    </row>
    <row r="3414" spans="1:5" ht="15.75" hidden="1" thickBot="1" x14ac:dyDescent="0.3">
      <c r="A3414" s="34" t="s">
        <v>3676</v>
      </c>
      <c r="B3414" s="40">
        <v>3</v>
      </c>
      <c r="C3414" s="34" t="s">
        <v>142</v>
      </c>
      <c r="D3414" s="40">
        <v>632</v>
      </c>
      <c r="E3414" s="34" t="s">
        <v>205</v>
      </c>
    </row>
    <row r="3415" spans="1:5" ht="15.75" hidden="1" thickBot="1" x14ac:dyDescent="0.3">
      <c r="A3415" s="34" t="s">
        <v>3676</v>
      </c>
      <c r="B3415" s="40">
        <v>37</v>
      </c>
      <c r="C3415" s="34" t="s">
        <v>143</v>
      </c>
      <c r="D3415" s="40">
        <v>1</v>
      </c>
      <c r="E3415" s="34" t="s">
        <v>415</v>
      </c>
    </row>
    <row r="3416" spans="1:5" ht="15.75" hidden="1" thickBot="1" x14ac:dyDescent="0.3">
      <c r="A3416" s="34" t="s">
        <v>3676</v>
      </c>
      <c r="B3416" s="40">
        <v>37</v>
      </c>
      <c r="C3416" s="34" t="s">
        <v>143</v>
      </c>
      <c r="D3416" s="40">
        <v>743</v>
      </c>
      <c r="E3416" s="34" t="s">
        <v>424</v>
      </c>
    </row>
    <row r="3417" spans="1:5" ht="15.75" hidden="1" thickBot="1" x14ac:dyDescent="0.3">
      <c r="A3417" s="34" t="s">
        <v>3676</v>
      </c>
      <c r="B3417" s="40">
        <v>37</v>
      </c>
      <c r="C3417" s="34" t="s">
        <v>143</v>
      </c>
      <c r="D3417" s="40">
        <v>749</v>
      </c>
      <c r="E3417" s="34" t="s">
        <v>426</v>
      </c>
    </row>
    <row r="3418" spans="1:5" ht="15.75" hidden="1" thickBot="1" x14ac:dyDescent="0.3">
      <c r="A3418" s="34" t="s">
        <v>3676</v>
      </c>
      <c r="B3418" s="40">
        <v>37</v>
      </c>
      <c r="C3418" s="34" t="s">
        <v>143</v>
      </c>
      <c r="D3418" s="40">
        <v>738</v>
      </c>
      <c r="E3418" s="34" t="s">
        <v>419</v>
      </c>
    </row>
    <row r="3419" spans="1:5" ht="15.75" hidden="1" thickBot="1" x14ac:dyDescent="0.3">
      <c r="A3419" s="34" t="s">
        <v>3676</v>
      </c>
      <c r="B3419" s="40">
        <v>37</v>
      </c>
      <c r="C3419" s="34" t="s">
        <v>143</v>
      </c>
      <c r="D3419" s="40">
        <v>752</v>
      </c>
      <c r="E3419" s="34" t="s">
        <v>428</v>
      </c>
    </row>
    <row r="3420" spans="1:5" ht="15.75" hidden="1" thickBot="1" x14ac:dyDescent="0.3">
      <c r="A3420" s="34" t="s">
        <v>3676</v>
      </c>
      <c r="B3420" s="40">
        <v>37</v>
      </c>
      <c r="C3420" s="34" t="s">
        <v>143</v>
      </c>
      <c r="D3420" s="40">
        <v>740</v>
      </c>
      <c r="E3420" s="34" t="s">
        <v>421</v>
      </c>
    </row>
    <row r="3421" spans="1:5" ht="15.75" hidden="1" thickBot="1" x14ac:dyDescent="0.3">
      <c r="A3421" s="34" t="s">
        <v>3676</v>
      </c>
      <c r="B3421" s="40">
        <v>37</v>
      </c>
      <c r="C3421" s="34" t="s">
        <v>143</v>
      </c>
      <c r="D3421" s="40">
        <v>741</v>
      </c>
      <c r="E3421" s="34" t="s">
        <v>422</v>
      </c>
    </row>
    <row r="3422" spans="1:5" ht="15.75" hidden="1" thickBot="1" x14ac:dyDescent="0.3">
      <c r="A3422" s="34" t="s">
        <v>3676</v>
      </c>
      <c r="B3422" s="40">
        <v>37</v>
      </c>
      <c r="C3422" s="34" t="s">
        <v>143</v>
      </c>
      <c r="D3422" s="40">
        <v>736</v>
      </c>
      <c r="E3422" s="34" t="s">
        <v>417</v>
      </c>
    </row>
    <row r="3423" spans="1:5" ht="15.75" hidden="1" thickBot="1" x14ac:dyDescent="0.3">
      <c r="A3423" s="34" t="s">
        <v>3676</v>
      </c>
      <c r="B3423" s="40">
        <v>37</v>
      </c>
      <c r="C3423" s="34" t="s">
        <v>143</v>
      </c>
      <c r="D3423" s="40">
        <v>742</v>
      </c>
      <c r="E3423" s="34" t="s">
        <v>423</v>
      </c>
    </row>
    <row r="3424" spans="1:5" ht="15.75" hidden="1" thickBot="1" x14ac:dyDescent="0.3">
      <c r="A3424" s="34" t="s">
        <v>3676</v>
      </c>
      <c r="B3424" s="40">
        <v>37</v>
      </c>
      <c r="C3424" s="34" t="s">
        <v>143</v>
      </c>
      <c r="D3424" s="40">
        <v>757</v>
      </c>
      <c r="E3424" s="34" t="s">
        <v>433</v>
      </c>
    </row>
    <row r="3425" spans="1:5" ht="15.75" hidden="1" thickBot="1" x14ac:dyDescent="0.3">
      <c r="A3425" s="34" t="s">
        <v>3676</v>
      </c>
      <c r="B3425" s="40">
        <v>37</v>
      </c>
      <c r="C3425" s="34" t="s">
        <v>143</v>
      </c>
      <c r="D3425" s="40">
        <v>744</v>
      </c>
      <c r="E3425" s="34" t="s">
        <v>425</v>
      </c>
    </row>
    <row r="3426" spans="1:5" ht="15.75" hidden="1" thickBot="1" x14ac:dyDescent="0.3">
      <c r="A3426" s="34" t="s">
        <v>3676</v>
      </c>
      <c r="B3426" s="40">
        <v>37</v>
      </c>
      <c r="C3426" s="34" t="s">
        <v>143</v>
      </c>
      <c r="D3426" s="40">
        <v>753</v>
      </c>
      <c r="E3426" s="34" t="s">
        <v>429</v>
      </c>
    </row>
    <row r="3427" spans="1:5" ht="15.75" hidden="1" thickBot="1" x14ac:dyDescent="0.3">
      <c r="A3427" s="34" t="s">
        <v>3676</v>
      </c>
      <c r="B3427" s="40">
        <v>37</v>
      </c>
      <c r="C3427" s="34" t="s">
        <v>143</v>
      </c>
      <c r="D3427" s="40">
        <v>758</v>
      </c>
      <c r="E3427" s="34" t="s">
        <v>434</v>
      </c>
    </row>
    <row r="3428" spans="1:5" ht="15.75" hidden="1" thickBot="1" x14ac:dyDescent="0.3">
      <c r="A3428" s="34" t="s">
        <v>3676</v>
      </c>
      <c r="B3428" s="40">
        <v>37</v>
      </c>
      <c r="C3428" s="34" t="s">
        <v>143</v>
      </c>
      <c r="D3428" s="40">
        <v>760</v>
      </c>
      <c r="E3428" s="34" t="s">
        <v>436</v>
      </c>
    </row>
    <row r="3429" spans="1:5" ht="15.75" hidden="1" thickBot="1" x14ac:dyDescent="0.3">
      <c r="A3429" s="34" t="s">
        <v>3676</v>
      </c>
      <c r="B3429" s="40">
        <v>37</v>
      </c>
      <c r="C3429" s="34" t="s">
        <v>143</v>
      </c>
      <c r="D3429" s="40">
        <v>756</v>
      </c>
      <c r="E3429" s="34" t="s">
        <v>432</v>
      </c>
    </row>
    <row r="3430" spans="1:5" ht="15.75" hidden="1" thickBot="1" x14ac:dyDescent="0.3">
      <c r="A3430" s="34" t="s">
        <v>3676</v>
      </c>
      <c r="B3430" s="40">
        <v>37</v>
      </c>
      <c r="C3430" s="34" t="s">
        <v>143</v>
      </c>
      <c r="D3430" s="40">
        <v>751</v>
      </c>
      <c r="E3430" s="34" t="s">
        <v>427</v>
      </c>
    </row>
    <row r="3431" spans="1:5" ht="15.75" hidden="1" thickBot="1" x14ac:dyDescent="0.3">
      <c r="A3431" s="34" t="s">
        <v>3676</v>
      </c>
      <c r="B3431" s="40">
        <v>37</v>
      </c>
      <c r="C3431" s="34" t="s">
        <v>143</v>
      </c>
      <c r="D3431" s="40">
        <v>739</v>
      </c>
      <c r="E3431" s="34" t="s">
        <v>420</v>
      </c>
    </row>
    <row r="3432" spans="1:5" ht="15.75" hidden="1" thickBot="1" x14ac:dyDescent="0.3">
      <c r="A3432" s="34" t="s">
        <v>3676</v>
      </c>
      <c r="B3432" s="40">
        <v>37</v>
      </c>
      <c r="C3432" s="34" t="s">
        <v>143</v>
      </c>
      <c r="D3432" s="40">
        <v>761</v>
      </c>
      <c r="E3432" s="34" t="s">
        <v>437</v>
      </c>
    </row>
    <row r="3433" spans="1:5" ht="15.75" hidden="1" thickBot="1" x14ac:dyDescent="0.3">
      <c r="A3433" s="34" t="s">
        <v>3676</v>
      </c>
      <c r="B3433" s="40">
        <v>37</v>
      </c>
      <c r="C3433" s="34" t="s">
        <v>143</v>
      </c>
      <c r="D3433" s="40">
        <v>735</v>
      </c>
      <c r="E3433" s="34" t="s">
        <v>416</v>
      </c>
    </row>
    <row r="3434" spans="1:5" ht="15.75" hidden="1" thickBot="1" x14ac:dyDescent="0.3">
      <c r="A3434" s="34" t="s">
        <v>3676</v>
      </c>
      <c r="B3434" s="40">
        <v>37</v>
      </c>
      <c r="C3434" s="34" t="s">
        <v>143</v>
      </c>
      <c r="D3434" s="40">
        <v>759</v>
      </c>
      <c r="E3434" s="34" t="s">
        <v>435</v>
      </c>
    </row>
    <row r="3435" spans="1:5" ht="15.75" hidden="1" thickBot="1" x14ac:dyDescent="0.3">
      <c r="A3435" s="34" t="s">
        <v>3676</v>
      </c>
      <c r="B3435" s="40">
        <v>37</v>
      </c>
      <c r="C3435" s="34" t="s">
        <v>143</v>
      </c>
      <c r="D3435" s="40">
        <v>737</v>
      </c>
      <c r="E3435" s="34" t="s">
        <v>418</v>
      </c>
    </row>
    <row r="3436" spans="1:5" ht="15.75" hidden="1" thickBot="1" x14ac:dyDescent="0.3">
      <c r="A3436" s="34" t="s">
        <v>3676</v>
      </c>
      <c r="B3436" s="40">
        <v>37</v>
      </c>
      <c r="C3436" s="34" t="s">
        <v>143</v>
      </c>
      <c r="D3436" s="40">
        <v>754</v>
      </c>
      <c r="E3436" s="34" t="s">
        <v>430</v>
      </c>
    </row>
    <row r="3437" spans="1:5" ht="15.75" hidden="1" thickBot="1" x14ac:dyDescent="0.3">
      <c r="A3437" s="34" t="s">
        <v>3676</v>
      </c>
      <c r="B3437" s="40">
        <v>37</v>
      </c>
      <c r="C3437" s="34" t="s">
        <v>143</v>
      </c>
      <c r="D3437" s="40">
        <v>755</v>
      </c>
      <c r="E3437" s="34" t="s">
        <v>431</v>
      </c>
    </row>
    <row r="3438" spans="1:5" ht="15.75" hidden="1" thickBot="1" x14ac:dyDescent="0.3">
      <c r="A3438" s="34" t="s">
        <v>3676</v>
      </c>
      <c r="B3438" s="40">
        <v>31</v>
      </c>
      <c r="C3438" s="34" t="s">
        <v>144</v>
      </c>
      <c r="D3438" s="40">
        <v>760</v>
      </c>
      <c r="E3438" s="34" t="s">
        <v>379</v>
      </c>
    </row>
    <row r="3439" spans="1:5" ht="15.75" hidden="1" thickBot="1" x14ac:dyDescent="0.3">
      <c r="A3439" s="34" t="s">
        <v>3676</v>
      </c>
      <c r="B3439" s="40">
        <v>31</v>
      </c>
      <c r="C3439" s="34" t="s">
        <v>144</v>
      </c>
      <c r="D3439" s="40">
        <v>734</v>
      </c>
      <c r="E3439" s="34" t="s">
        <v>353</v>
      </c>
    </row>
    <row r="3440" spans="1:5" ht="15.75" hidden="1" thickBot="1" x14ac:dyDescent="0.3">
      <c r="A3440" s="34" t="s">
        <v>3676</v>
      </c>
      <c r="B3440" s="40">
        <v>31</v>
      </c>
      <c r="C3440" s="34" t="s">
        <v>144</v>
      </c>
      <c r="D3440" s="40">
        <v>770</v>
      </c>
      <c r="E3440" s="34" t="s">
        <v>380</v>
      </c>
    </row>
    <row r="3441" spans="1:5" ht="15.75" hidden="1" thickBot="1" x14ac:dyDescent="0.3">
      <c r="A3441" s="34" t="s">
        <v>3676</v>
      </c>
      <c r="B3441" s="40">
        <v>31</v>
      </c>
      <c r="C3441" s="34" t="s">
        <v>144</v>
      </c>
      <c r="D3441" s="40">
        <v>749</v>
      </c>
      <c r="E3441" s="34" t="s">
        <v>368</v>
      </c>
    </row>
    <row r="3442" spans="1:5" ht="15.75" hidden="1" thickBot="1" x14ac:dyDescent="0.3">
      <c r="A3442" s="34" t="s">
        <v>3676</v>
      </c>
      <c r="B3442" s="40">
        <v>31</v>
      </c>
      <c r="C3442" s="34" t="s">
        <v>144</v>
      </c>
      <c r="D3442" s="40">
        <v>754</v>
      </c>
      <c r="E3442" s="34" t="s">
        <v>373</v>
      </c>
    </row>
    <row r="3443" spans="1:5" ht="15.75" hidden="1" thickBot="1" x14ac:dyDescent="0.3">
      <c r="A3443" s="34" t="s">
        <v>3676</v>
      </c>
      <c r="B3443" s="40">
        <v>31</v>
      </c>
      <c r="C3443" s="34" t="s">
        <v>144</v>
      </c>
      <c r="D3443" s="40">
        <v>753</v>
      </c>
      <c r="E3443" s="34" t="s">
        <v>372</v>
      </c>
    </row>
    <row r="3444" spans="1:5" ht="15.75" hidden="1" thickBot="1" x14ac:dyDescent="0.3">
      <c r="A3444" s="34" t="s">
        <v>3676</v>
      </c>
      <c r="B3444" s="40">
        <v>31</v>
      </c>
      <c r="C3444" s="34" t="s">
        <v>144</v>
      </c>
      <c r="D3444" s="40">
        <v>759</v>
      </c>
      <c r="E3444" s="34" t="s">
        <v>378</v>
      </c>
    </row>
    <row r="3445" spans="1:5" ht="15.75" hidden="1" thickBot="1" x14ac:dyDescent="0.3">
      <c r="A3445" s="34" t="s">
        <v>3676</v>
      </c>
      <c r="B3445" s="40">
        <v>31</v>
      </c>
      <c r="C3445" s="34" t="s">
        <v>144</v>
      </c>
      <c r="D3445" s="40">
        <v>756</v>
      </c>
      <c r="E3445" s="34" t="s">
        <v>375</v>
      </c>
    </row>
    <row r="3446" spans="1:5" ht="15.75" hidden="1" thickBot="1" x14ac:dyDescent="0.3">
      <c r="A3446" s="34" t="s">
        <v>3676</v>
      </c>
      <c r="B3446" s="40">
        <v>31</v>
      </c>
      <c r="C3446" s="34" t="s">
        <v>144</v>
      </c>
      <c r="D3446" s="40">
        <v>755</v>
      </c>
      <c r="E3446" s="34" t="s">
        <v>374</v>
      </c>
    </row>
    <row r="3447" spans="1:5" ht="15.75" hidden="1" thickBot="1" x14ac:dyDescent="0.3">
      <c r="A3447" s="34" t="s">
        <v>3676</v>
      </c>
      <c r="B3447" s="40">
        <v>31</v>
      </c>
      <c r="C3447" s="34" t="s">
        <v>144</v>
      </c>
      <c r="D3447" s="40">
        <v>745</v>
      </c>
      <c r="E3447" s="34" t="s">
        <v>364</v>
      </c>
    </row>
    <row r="3448" spans="1:5" ht="15.75" hidden="1" thickBot="1" x14ac:dyDescent="0.3">
      <c r="A3448" s="34" t="s">
        <v>3676</v>
      </c>
      <c r="B3448" s="40">
        <v>31</v>
      </c>
      <c r="C3448" s="34" t="s">
        <v>144</v>
      </c>
      <c r="D3448" s="40">
        <v>758</v>
      </c>
      <c r="E3448" s="34" t="s">
        <v>377</v>
      </c>
    </row>
    <row r="3449" spans="1:5" ht="15.75" hidden="1" thickBot="1" x14ac:dyDescent="0.3">
      <c r="A3449" s="34" t="s">
        <v>3676</v>
      </c>
      <c r="B3449" s="40">
        <v>31</v>
      </c>
      <c r="C3449" s="34" t="s">
        <v>144</v>
      </c>
      <c r="D3449" s="40">
        <v>741</v>
      </c>
      <c r="E3449" s="34" t="s">
        <v>360</v>
      </c>
    </row>
    <row r="3450" spans="1:5" ht="15.75" hidden="1" thickBot="1" x14ac:dyDescent="0.3">
      <c r="A3450" s="34" t="s">
        <v>3676</v>
      </c>
      <c r="B3450" s="40">
        <v>31</v>
      </c>
      <c r="C3450" s="34" t="s">
        <v>144</v>
      </c>
      <c r="D3450" s="40">
        <v>738</v>
      </c>
      <c r="E3450" s="34" t="s">
        <v>357</v>
      </c>
    </row>
    <row r="3451" spans="1:5" ht="15.75" hidden="1" thickBot="1" x14ac:dyDescent="0.3">
      <c r="A3451" s="34" t="s">
        <v>3676</v>
      </c>
      <c r="B3451" s="40">
        <v>31</v>
      </c>
      <c r="C3451" s="34" t="s">
        <v>144</v>
      </c>
      <c r="D3451" s="40">
        <v>739</v>
      </c>
      <c r="E3451" s="34" t="s">
        <v>358</v>
      </c>
    </row>
    <row r="3452" spans="1:5" ht="15.75" hidden="1" thickBot="1" x14ac:dyDescent="0.3">
      <c r="A3452" s="34" t="s">
        <v>3676</v>
      </c>
      <c r="B3452" s="40">
        <v>31</v>
      </c>
      <c r="C3452" s="34" t="s">
        <v>144</v>
      </c>
      <c r="D3452" s="40">
        <v>752</v>
      </c>
      <c r="E3452" s="34" t="s">
        <v>371</v>
      </c>
    </row>
    <row r="3453" spans="1:5" ht="15.75" hidden="1" thickBot="1" x14ac:dyDescent="0.3">
      <c r="A3453" s="34" t="s">
        <v>3676</v>
      </c>
      <c r="B3453" s="40">
        <v>31</v>
      </c>
      <c r="C3453" s="34" t="s">
        <v>144</v>
      </c>
      <c r="D3453" s="40">
        <v>799</v>
      </c>
      <c r="E3453" s="34" t="s">
        <v>381</v>
      </c>
    </row>
    <row r="3454" spans="1:5" ht="15.75" hidden="1" thickBot="1" x14ac:dyDescent="0.3">
      <c r="A3454" s="34" t="s">
        <v>3676</v>
      </c>
      <c r="B3454" s="40">
        <v>31</v>
      </c>
      <c r="C3454" s="34" t="s">
        <v>144</v>
      </c>
      <c r="D3454" s="40">
        <v>746</v>
      </c>
      <c r="E3454" s="34" t="s">
        <v>365</v>
      </c>
    </row>
    <row r="3455" spans="1:5" ht="15.75" hidden="1" thickBot="1" x14ac:dyDescent="0.3">
      <c r="A3455" s="34" t="s">
        <v>3676</v>
      </c>
      <c r="B3455" s="40">
        <v>31</v>
      </c>
      <c r="C3455" s="34" t="s">
        <v>144</v>
      </c>
      <c r="D3455" s="40">
        <v>740</v>
      </c>
      <c r="E3455" s="34" t="s">
        <v>359</v>
      </c>
    </row>
    <row r="3456" spans="1:5" ht="15.75" hidden="1" thickBot="1" x14ac:dyDescent="0.3">
      <c r="A3456" s="34" t="s">
        <v>3676</v>
      </c>
      <c r="B3456" s="40">
        <v>31</v>
      </c>
      <c r="C3456" s="34" t="s">
        <v>144</v>
      </c>
      <c r="D3456" s="40">
        <v>747</v>
      </c>
      <c r="E3456" s="34" t="s">
        <v>366</v>
      </c>
    </row>
    <row r="3457" spans="1:5" ht="15.75" hidden="1" thickBot="1" x14ac:dyDescent="0.3">
      <c r="A3457" s="34" t="s">
        <v>3676</v>
      </c>
      <c r="B3457" s="40">
        <v>31</v>
      </c>
      <c r="C3457" s="34" t="s">
        <v>144</v>
      </c>
      <c r="D3457" s="40">
        <v>735</v>
      </c>
      <c r="E3457" s="34" t="s">
        <v>354</v>
      </c>
    </row>
    <row r="3458" spans="1:5" ht="15.75" hidden="1" thickBot="1" x14ac:dyDescent="0.3">
      <c r="A3458" s="34" t="s">
        <v>3676</v>
      </c>
      <c r="B3458" s="40">
        <v>31</v>
      </c>
      <c r="C3458" s="34" t="s">
        <v>144</v>
      </c>
      <c r="D3458" s="40">
        <v>743</v>
      </c>
      <c r="E3458" s="34" t="s">
        <v>362</v>
      </c>
    </row>
    <row r="3459" spans="1:5" ht="15.75" hidden="1" thickBot="1" x14ac:dyDescent="0.3">
      <c r="A3459" s="34" t="s">
        <v>3676</v>
      </c>
      <c r="B3459" s="40">
        <v>31</v>
      </c>
      <c r="C3459" s="34" t="s">
        <v>144</v>
      </c>
      <c r="D3459" s="40">
        <v>750</v>
      </c>
      <c r="E3459" s="34" t="s">
        <v>369</v>
      </c>
    </row>
    <row r="3460" spans="1:5" ht="15.75" hidden="1" thickBot="1" x14ac:dyDescent="0.3">
      <c r="A3460" s="34" t="s">
        <v>3676</v>
      </c>
      <c r="B3460" s="40">
        <v>31</v>
      </c>
      <c r="C3460" s="34" t="s">
        <v>144</v>
      </c>
      <c r="D3460" s="40">
        <v>751</v>
      </c>
      <c r="E3460" s="34" t="s">
        <v>370</v>
      </c>
    </row>
    <row r="3461" spans="1:5" ht="15.75" hidden="1" thickBot="1" x14ac:dyDescent="0.3">
      <c r="A3461" s="34" t="s">
        <v>3676</v>
      </c>
      <c r="B3461" s="40">
        <v>31</v>
      </c>
      <c r="C3461" s="34" t="s">
        <v>144</v>
      </c>
      <c r="D3461" s="40">
        <v>742</v>
      </c>
      <c r="E3461" s="34" t="s">
        <v>361</v>
      </c>
    </row>
    <row r="3462" spans="1:5" ht="15.75" hidden="1" thickBot="1" x14ac:dyDescent="0.3">
      <c r="A3462" s="34" t="s">
        <v>3676</v>
      </c>
      <c r="B3462" s="40">
        <v>31</v>
      </c>
      <c r="C3462" s="34" t="s">
        <v>144</v>
      </c>
      <c r="D3462" s="40">
        <v>744</v>
      </c>
      <c r="E3462" s="34" t="s">
        <v>363</v>
      </c>
    </row>
    <row r="3463" spans="1:5" ht="15.75" hidden="1" thickBot="1" x14ac:dyDescent="0.3">
      <c r="A3463" s="34" t="s">
        <v>3676</v>
      </c>
      <c r="B3463" s="40">
        <v>31</v>
      </c>
      <c r="C3463" s="34" t="s">
        <v>144</v>
      </c>
      <c r="D3463" s="40">
        <v>736</v>
      </c>
      <c r="E3463" s="34" t="s">
        <v>355</v>
      </c>
    </row>
    <row r="3464" spans="1:5" ht="15.75" hidden="1" thickBot="1" x14ac:dyDescent="0.3">
      <c r="A3464" s="34" t="s">
        <v>3676</v>
      </c>
      <c r="B3464" s="40">
        <v>31</v>
      </c>
      <c r="C3464" s="34" t="s">
        <v>144</v>
      </c>
      <c r="D3464" s="40">
        <v>748</v>
      </c>
      <c r="E3464" s="34" t="s">
        <v>367</v>
      </c>
    </row>
    <row r="3465" spans="1:5" ht="15.75" hidden="1" thickBot="1" x14ac:dyDescent="0.3">
      <c r="A3465" s="34" t="s">
        <v>3676</v>
      </c>
      <c r="B3465" s="40">
        <v>31</v>
      </c>
      <c r="C3465" s="34" t="s">
        <v>144</v>
      </c>
      <c r="D3465" s="40">
        <v>737</v>
      </c>
      <c r="E3465" s="34" t="s">
        <v>356</v>
      </c>
    </row>
    <row r="3466" spans="1:5" ht="15.75" hidden="1" thickBot="1" x14ac:dyDescent="0.3">
      <c r="A3466" s="34" t="s">
        <v>3676</v>
      </c>
      <c r="B3466" s="40">
        <v>31</v>
      </c>
      <c r="C3466" s="34" t="s">
        <v>144</v>
      </c>
      <c r="D3466" s="40">
        <v>757</v>
      </c>
      <c r="E3466" s="34" t="s">
        <v>376</v>
      </c>
    </row>
    <row r="3467" spans="1:5" ht="15.75" hidden="1" thickBot="1" x14ac:dyDescent="0.3">
      <c r="A3467" s="34" t="s">
        <v>3676</v>
      </c>
      <c r="B3467" s="40">
        <v>31</v>
      </c>
      <c r="C3467" s="34" t="s">
        <v>144</v>
      </c>
      <c r="D3467" s="40">
        <v>733</v>
      </c>
      <c r="E3467" s="34" t="s">
        <v>352</v>
      </c>
    </row>
    <row r="3468" spans="1:5" ht="15.75" hidden="1" thickBot="1" x14ac:dyDescent="0.3">
      <c r="A3468" s="34" t="s">
        <v>3676</v>
      </c>
      <c r="B3468" s="40">
        <v>42</v>
      </c>
      <c r="C3468" s="34" t="s">
        <v>145</v>
      </c>
      <c r="D3468" s="40">
        <v>738</v>
      </c>
      <c r="E3468" s="34" t="s">
        <v>441</v>
      </c>
    </row>
    <row r="3469" spans="1:5" ht="15.75" hidden="1" thickBot="1" x14ac:dyDescent="0.3">
      <c r="A3469" s="34" t="s">
        <v>3676</v>
      </c>
      <c r="B3469" s="40">
        <v>42</v>
      </c>
      <c r="C3469" s="34" t="s">
        <v>145</v>
      </c>
      <c r="D3469" s="40">
        <v>739</v>
      </c>
      <c r="E3469" s="34" t="s">
        <v>442</v>
      </c>
    </row>
    <row r="3470" spans="1:5" ht="15.75" hidden="1" thickBot="1" x14ac:dyDescent="0.3">
      <c r="A3470" s="34" t="s">
        <v>3676</v>
      </c>
      <c r="B3470" s="40">
        <v>42</v>
      </c>
      <c r="C3470" s="34" t="s">
        <v>145</v>
      </c>
      <c r="D3470" s="40">
        <v>737</v>
      </c>
      <c r="E3470" s="34" t="s">
        <v>440</v>
      </c>
    </row>
    <row r="3471" spans="1:5" ht="15.75" hidden="1" thickBot="1" x14ac:dyDescent="0.3">
      <c r="A3471" s="34" t="s">
        <v>3676</v>
      </c>
      <c r="B3471" s="40">
        <v>42</v>
      </c>
      <c r="C3471" s="34" t="s">
        <v>145</v>
      </c>
      <c r="D3471" s="40">
        <v>735</v>
      </c>
      <c r="E3471" s="34" t="s">
        <v>438</v>
      </c>
    </row>
    <row r="3472" spans="1:5" ht="15.75" hidden="1" thickBot="1" x14ac:dyDescent="0.3">
      <c r="A3472" s="34" t="s">
        <v>3676</v>
      </c>
      <c r="B3472" s="40">
        <v>42</v>
      </c>
      <c r="C3472" s="34" t="s">
        <v>145</v>
      </c>
      <c r="D3472" s="40">
        <v>736</v>
      </c>
      <c r="E3472" s="34" t="s">
        <v>439</v>
      </c>
    </row>
    <row r="3473" spans="1:5" ht="15.75" hidden="1" thickBot="1" x14ac:dyDescent="0.3">
      <c r="A3473" s="34" t="s">
        <v>3676</v>
      </c>
      <c r="B3473" s="40">
        <v>42</v>
      </c>
      <c r="C3473" s="34" t="s">
        <v>145</v>
      </c>
      <c r="D3473" s="40">
        <v>742</v>
      </c>
      <c r="E3473" s="34" t="s">
        <v>445</v>
      </c>
    </row>
    <row r="3474" spans="1:5" ht="15.75" hidden="1" thickBot="1" x14ac:dyDescent="0.3">
      <c r="A3474" s="34" t="s">
        <v>3676</v>
      </c>
      <c r="B3474" s="40">
        <v>42</v>
      </c>
      <c r="C3474" s="34" t="s">
        <v>145</v>
      </c>
      <c r="D3474" s="40">
        <v>743</v>
      </c>
      <c r="E3474" s="34" t="s">
        <v>446</v>
      </c>
    </row>
    <row r="3475" spans="1:5" ht="15.75" hidden="1" thickBot="1" x14ac:dyDescent="0.3">
      <c r="A3475" s="34" t="s">
        <v>3676</v>
      </c>
      <c r="B3475" s="40">
        <v>42</v>
      </c>
      <c r="C3475" s="34" t="s">
        <v>145</v>
      </c>
      <c r="D3475" s="40">
        <v>744</v>
      </c>
      <c r="E3475" s="34" t="s">
        <v>447</v>
      </c>
    </row>
    <row r="3476" spans="1:5" ht="15.75" hidden="1" thickBot="1" x14ac:dyDescent="0.3">
      <c r="A3476" s="34" t="s">
        <v>3676</v>
      </c>
      <c r="B3476" s="40">
        <v>42</v>
      </c>
      <c r="C3476" s="34" t="s">
        <v>145</v>
      </c>
      <c r="D3476" s="40">
        <v>740</v>
      </c>
      <c r="E3476" s="34" t="s">
        <v>443</v>
      </c>
    </row>
    <row r="3477" spans="1:5" ht="15.75" hidden="1" thickBot="1" x14ac:dyDescent="0.3">
      <c r="A3477" s="34" t="s">
        <v>3676</v>
      </c>
      <c r="B3477" s="40">
        <v>42</v>
      </c>
      <c r="C3477" s="34" t="s">
        <v>145</v>
      </c>
      <c r="D3477" s="40">
        <v>741</v>
      </c>
      <c r="E3477" s="34" t="s">
        <v>444</v>
      </c>
    </row>
    <row r="3478" spans="1:5" ht="15.75" hidden="1" thickBot="1" x14ac:dyDescent="0.3">
      <c r="A3478" s="34" t="s">
        <v>3676</v>
      </c>
      <c r="B3478" s="40">
        <v>42</v>
      </c>
      <c r="C3478" s="34" t="s">
        <v>145</v>
      </c>
      <c r="D3478" s="40">
        <v>746</v>
      </c>
      <c r="E3478" s="34" t="s">
        <v>449</v>
      </c>
    </row>
    <row r="3479" spans="1:5" ht="15.75" hidden="1" thickBot="1" x14ac:dyDescent="0.3">
      <c r="A3479" s="34" t="s">
        <v>3676</v>
      </c>
      <c r="B3479" s="40">
        <v>42</v>
      </c>
      <c r="C3479" s="34" t="s">
        <v>145</v>
      </c>
      <c r="D3479" s="40">
        <v>745</v>
      </c>
      <c r="E3479" s="34" t="s">
        <v>448</v>
      </c>
    </row>
    <row r="3480" spans="1:5" ht="15.75" hidden="1" thickBot="1" x14ac:dyDescent="0.3">
      <c r="A3480" s="34" t="s">
        <v>3676</v>
      </c>
      <c r="B3480" s="40">
        <v>72</v>
      </c>
      <c r="C3480" s="34" t="s">
        <v>146</v>
      </c>
      <c r="D3480" s="40">
        <v>736</v>
      </c>
      <c r="E3480" s="34" t="s">
        <v>533</v>
      </c>
    </row>
    <row r="3481" spans="1:5" ht="15.75" hidden="1" thickBot="1" x14ac:dyDescent="0.3">
      <c r="A3481" s="34" t="s">
        <v>3676</v>
      </c>
      <c r="B3481" s="40">
        <v>72</v>
      </c>
      <c r="C3481" s="34" t="s">
        <v>146</v>
      </c>
      <c r="D3481" s="40">
        <v>735</v>
      </c>
      <c r="E3481" s="34" t="s">
        <v>532</v>
      </c>
    </row>
    <row r="3482" spans="1:5" ht="15.75" hidden="1" thickBot="1" x14ac:dyDescent="0.3">
      <c r="A3482" s="34" t="s">
        <v>3676</v>
      </c>
      <c r="B3482" s="40">
        <v>72</v>
      </c>
      <c r="C3482" s="34" t="s">
        <v>146</v>
      </c>
      <c r="D3482" s="40">
        <v>737</v>
      </c>
      <c r="E3482" s="34" t="s">
        <v>534</v>
      </c>
    </row>
    <row r="3484" spans="1:5" x14ac:dyDescent="0.25">
      <c r="A3484" s="41">
        <v>1</v>
      </c>
    </row>
  </sheetData>
  <sheetProtection password="DEF7" sheet="1" objects="1" scenarios="1" formatCells="0" formatColumns="0" formatRows="0" autoFilter="0"/>
  <autoFilter ref="A1:E3482">
    <filterColumn colId="1">
      <filters>
        <filter val="112"/>
        <filter val="113"/>
        <filter val="117"/>
        <filter val="17"/>
      </filters>
    </filterColumn>
  </autoFilter>
  <pageMargins left="0.511811024" right="0.511811024" top="0.78740157499999996" bottom="0.78740157499999996" header="0.31496062000000002" footer="0.31496062000000002"/>
  <pageSetup paperSize="9" orientation="portrait" verticalDpi="597"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1817"/>
  <sheetViews>
    <sheetView topLeftCell="C1" zoomScaleNormal="100" workbookViewId="0">
      <selection activeCell="D2" sqref="D2"/>
    </sheetView>
  </sheetViews>
  <sheetFormatPr defaultRowHeight="15" x14ac:dyDescent="0.25"/>
  <cols>
    <col min="1" max="1" width="0" hidden="1" customWidth="1"/>
    <col min="2" max="2" width="4.85546875" hidden="1" customWidth="1"/>
    <col min="3" max="3" width="11.85546875" bestFit="1" customWidth="1"/>
    <col min="4" max="4" width="78.85546875" bestFit="1" customWidth="1"/>
    <col min="6" max="6" width="66" bestFit="1" customWidth="1"/>
    <col min="7" max="8" width="6" customWidth="1"/>
    <col min="9" max="9" width="8.28515625" style="31" customWidth="1"/>
    <col min="10" max="10" width="23.5703125" style="31" bestFit="1" customWidth="1"/>
    <col min="11" max="11" width="36.28515625" bestFit="1" customWidth="1"/>
    <col min="12" max="12" width="29" bestFit="1" customWidth="1"/>
    <col min="13" max="13" width="22.42578125" bestFit="1" customWidth="1"/>
    <col min="14" max="14" width="22.28515625" bestFit="1" customWidth="1"/>
  </cols>
  <sheetData>
    <row r="1" spans="3:14" s="35" customFormat="1" x14ac:dyDescent="0.25">
      <c r="C1" s="35" t="s">
        <v>3671</v>
      </c>
      <c r="D1" s="35" t="s">
        <v>176</v>
      </c>
      <c r="E1" s="35" t="s">
        <v>3801</v>
      </c>
      <c r="F1" s="35" t="s">
        <v>177</v>
      </c>
      <c r="I1" s="42" t="s">
        <v>3741</v>
      </c>
      <c r="J1" s="42" t="s">
        <v>3740</v>
      </c>
      <c r="K1" s="35" t="s">
        <v>1</v>
      </c>
      <c r="L1" s="35" t="s">
        <v>169</v>
      </c>
      <c r="M1" s="35" t="s">
        <v>3683</v>
      </c>
      <c r="N1" s="35" t="s">
        <v>3764</v>
      </c>
    </row>
    <row r="2" spans="3:14" x14ac:dyDescent="0.25">
      <c r="C2" s="36">
        <v>2</v>
      </c>
      <c r="D2" s="36" t="s">
        <v>65</v>
      </c>
      <c r="E2" s="36">
        <v>89</v>
      </c>
      <c r="F2" s="36" t="s">
        <v>185</v>
      </c>
      <c r="G2" s="37" t="s">
        <v>1855</v>
      </c>
      <c r="H2" s="37"/>
      <c r="I2" s="31" t="s">
        <v>3832</v>
      </c>
      <c r="J2" s="31" t="s">
        <v>3833</v>
      </c>
      <c r="K2" t="s">
        <v>3925</v>
      </c>
      <c r="L2" t="s">
        <v>3677</v>
      </c>
      <c r="M2" t="s">
        <v>3684</v>
      </c>
      <c r="N2" t="s">
        <v>3978</v>
      </c>
    </row>
    <row r="3" spans="3:14" x14ac:dyDescent="0.25">
      <c r="C3" s="36">
        <v>3</v>
      </c>
      <c r="D3" s="36" t="s">
        <v>142</v>
      </c>
      <c r="E3" s="36">
        <v>177</v>
      </c>
      <c r="F3" s="36" t="s">
        <v>186</v>
      </c>
      <c r="G3" s="37" t="s">
        <v>1856</v>
      </c>
      <c r="H3" s="37"/>
      <c r="I3" s="43" t="s">
        <v>3809</v>
      </c>
      <c r="J3" s="31" t="s">
        <v>3808</v>
      </c>
      <c r="K3" t="s">
        <v>2</v>
      </c>
      <c r="L3" t="s">
        <v>3678</v>
      </c>
      <c r="M3" t="s">
        <v>3686</v>
      </c>
      <c r="N3" t="s">
        <v>3966</v>
      </c>
    </row>
    <row r="4" spans="3:14" x14ac:dyDescent="0.25">
      <c r="C4" s="36">
        <v>7</v>
      </c>
      <c r="D4" s="36" t="s">
        <v>123</v>
      </c>
      <c r="E4" s="36">
        <v>178</v>
      </c>
      <c r="F4" s="36" t="s">
        <v>187</v>
      </c>
      <c r="G4" s="37" t="s">
        <v>1857</v>
      </c>
      <c r="H4" s="37"/>
      <c r="I4" s="43" t="s">
        <v>3878</v>
      </c>
      <c r="J4" s="31" t="s">
        <v>3878</v>
      </c>
      <c r="K4" s="37" t="s">
        <v>3915</v>
      </c>
      <c r="L4" t="s">
        <v>3679</v>
      </c>
      <c r="M4" t="s">
        <v>3685</v>
      </c>
      <c r="N4" t="s">
        <v>3967</v>
      </c>
    </row>
    <row r="5" spans="3:14" x14ac:dyDescent="0.25">
      <c r="C5" s="36">
        <v>8</v>
      </c>
      <c r="D5" s="36" t="s">
        <v>118</v>
      </c>
      <c r="E5" s="36">
        <v>179</v>
      </c>
      <c r="F5" s="36" t="s">
        <v>188</v>
      </c>
      <c r="G5" s="37" t="s">
        <v>1858</v>
      </c>
      <c r="H5" s="37"/>
      <c r="I5" s="43" t="s">
        <v>3811</v>
      </c>
      <c r="J5" s="31" t="s">
        <v>3810</v>
      </c>
      <c r="K5" t="s">
        <v>3</v>
      </c>
      <c r="L5" t="s">
        <v>3681</v>
      </c>
      <c r="M5" t="s">
        <v>3687</v>
      </c>
      <c r="N5" t="s">
        <v>3991</v>
      </c>
    </row>
    <row r="6" spans="3:14" x14ac:dyDescent="0.25">
      <c r="C6" s="36">
        <v>9</v>
      </c>
      <c r="D6" s="36" t="s">
        <v>124</v>
      </c>
      <c r="E6" s="36">
        <v>221</v>
      </c>
      <c r="F6" s="36" t="s">
        <v>189</v>
      </c>
      <c r="G6" s="37" t="s">
        <v>1859</v>
      </c>
      <c r="H6" s="37"/>
      <c r="I6" s="43" t="s">
        <v>3879</v>
      </c>
      <c r="J6" s="31" t="s">
        <v>3880</v>
      </c>
      <c r="K6" t="s">
        <v>3986</v>
      </c>
      <c r="L6" t="s">
        <v>3680</v>
      </c>
      <c r="N6" t="s">
        <v>3979</v>
      </c>
    </row>
    <row r="7" spans="3:14" x14ac:dyDescent="0.25">
      <c r="C7" s="36">
        <v>10</v>
      </c>
      <c r="D7" s="36" t="s">
        <v>122</v>
      </c>
      <c r="E7" s="36">
        <v>500</v>
      </c>
      <c r="F7" s="36" t="s">
        <v>190</v>
      </c>
      <c r="G7" s="37" t="s">
        <v>1860</v>
      </c>
      <c r="H7" s="37"/>
      <c r="I7" s="31" t="s">
        <v>3699</v>
      </c>
      <c r="J7" s="31" t="s">
        <v>3700</v>
      </c>
      <c r="K7" t="s">
        <v>3987</v>
      </c>
      <c r="L7" t="s">
        <v>3675</v>
      </c>
      <c r="N7" t="s">
        <v>3968</v>
      </c>
    </row>
    <row r="8" spans="3:14" x14ac:dyDescent="0.25">
      <c r="C8" s="36">
        <v>11</v>
      </c>
      <c r="D8" s="36" t="s">
        <v>128</v>
      </c>
      <c r="E8" s="36">
        <v>504</v>
      </c>
      <c r="F8" s="36" t="s">
        <v>191</v>
      </c>
      <c r="G8" s="37" t="s">
        <v>1861</v>
      </c>
      <c r="H8" s="37"/>
      <c r="I8" s="43" t="s">
        <v>3815</v>
      </c>
      <c r="J8" s="31" t="s">
        <v>3814</v>
      </c>
      <c r="K8" t="s">
        <v>8</v>
      </c>
      <c r="L8" t="s">
        <v>170</v>
      </c>
      <c r="N8" t="s">
        <v>3992</v>
      </c>
    </row>
    <row r="9" spans="3:14" x14ac:dyDescent="0.25">
      <c r="C9" s="36">
        <v>12</v>
      </c>
      <c r="D9" s="36" t="s">
        <v>119</v>
      </c>
      <c r="E9" s="36">
        <v>508</v>
      </c>
      <c r="F9" s="36" t="s">
        <v>192</v>
      </c>
      <c r="G9" s="37" t="s">
        <v>1862</v>
      </c>
      <c r="H9" s="37"/>
      <c r="I9" s="31" t="s">
        <v>3806</v>
      </c>
      <c r="J9" s="31" t="s">
        <v>3807</v>
      </c>
      <c r="K9" t="s">
        <v>4</v>
      </c>
      <c r="L9" t="s">
        <v>3676</v>
      </c>
      <c r="N9" t="s">
        <v>3980</v>
      </c>
    </row>
    <row r="10" spans="3:14" x14ac:dyDescent="0.25">
      <c r="C10" s="36">
        <v>13</v>
      </c>
      <c r="D10" s="36" t="s">
        <v>125</v>
      </c>
      <c r="E10" s="36">
        <v>514</v>
      </c>
      <c r="F10" s="36" t="s">
        <v>193</v>
      </c>
      <c r="G10" s="37" t="s">
        <v>1863</v>
      </c>
      <c r="H10" s="37"/>
      <c r="I10" s="43" t="s">
        <v>3881</v>
      </c>
      <c r="J10" s="31" t="s">
        <v>3882</v>
      </c>
      <c r="K10" t="s">
        <v>3964</v>
      </c>
      <c r="L10" t="s">
        <v>3682</v>
      </c>
      <c r="N10" t="s">
        <v>3914</v>
      </c>
    </row>
    <row r="11" spans="3:14" x14ac:dyDescent="0.25">
      <c r="C11" s="36">
        <v>14</v>
      </c>
      <c r="D11" s="36" t="s">
        <v>121</v>
      </c>
      <c r="E11" s="36">
        <v>518</v>
      </c>
      <c r="F11" s="36" t="s">
        <v>194</v>
      </c>
      <c r="G11" s="37" t="s">
        <v>1864</v>
      </c>
      <c r="H11" s="37"/>
      <c r="I11" s="43" t="s">
        <v>3818</v>
      </c>
      <c r="J11" s="31" t="s">
        <v>3819</v>
      </c>
      <c r="K11" t="s">
        <v>3965</v>
      </c>
      <c r="N11" t="s">
        <v>3993</v>
      </c>
    </row>
    <row r="12" spans="3:14" x14ac:dyDescent="0.25">
      <c r="C12" s="36">
        <v>15</v>
      </c>
      <c r="D12" s="36" t="s">
        <v>126</v>
      </c>
      <c r="E12" s="36">
        <v>522</v>
      </c>
      <c r="F12" s="36" t="s">
        <v>195</v>
      </c>
      <c r="G12" s="37" t="s">
        <v>1865</v>
      </c>
      <c r="H12" s="37"/>
      <c r="I12" s="43" t="s">
        <v>3817</v>
      </c>
      <c r="J12" s="31" t="s">
        <v>3816</v>
      </c>
      <c r="K12" t="s">
        <v>3941</v>
      </c>
      <c r="N12" t="s">
        <v>3785</v>
      </c>
    </row>
    <row r="13" spans="3:14" x14ac:dyDescent="0.25">
      <c r="C13" s="36">
        <v>16</v>
      </c>
      <c r="D13" s="36" t="s">
        <v>120</v>
      </c>
      <c r="E13" s="36">
        <v>526</v>
      </c>
      <c r="F13" s="36" t="s">
        <v>196</v>
      </c>
      <c r="G13" s="37" t="s">
        <v>1866</v>
      </c>
      <c r="H13" s="37"/>
      <c r="I13" s="43" t="s">
        <v>3822</v>
      </c>
      <c r="J13" s="31" t="s">
        <v>3820</v>
      </c>
      <c r="K13" t="s">
        <v>3942</v>
      </c>
      <c r="N13" t="s">
        <v>3994</v>
      </c>
    </row>
    <row r="14" spans="3:14" x14ac:dyDescent="0.25">
      <c r="C14" s="36">
        <v>17</v>
      </c>
      <c r="D14" s="36" t="s">
        <v>127</v>
      </c>
      <c r="E14" s="36">
        <v>528</v>
      </c>
      <c r="F14" s="36" t="s">
        <v>197</v>
      </c>
      <c r="G14" s="37" t="s">
        <v>1867</v>
      </c>
      <c r="H14" s="37"/>
      <c r="I14" s="43" t="s">
        <v>3921</v>
      </c>
      <c r="J14" s="31" t="s">
        <v>3922</v>
      </c>
      <c r="K14" t="s">
        <v>5</v>
      </c>
      <c r="N14" t="s">
        <v>3786</v>
      </c>
    </row>
    <row r="15" spans="3:14" x14ac:dyDescent="0.25">
      <c r="C15" s="36">
        <v>29</v>
      </c>
      <c r="D15" s="36" t="s">
        <v>116</v>
      </c>
      <c r="E15" s="36">
        <v>632</v>
      </c>
      <c r="F15" s="36" t="s">
        <v>198</v>
      </c>
      <c r="G15" s="37" t="s">
        <v>1868</v>
      </c>
      <c r="H15" s="37"/>
      <c r="I15" s="43" t="s">
        <v>3812</v>
      </c>
      <c r="J15" s="31" t="s">
        <v>3813</v>
      </c>
      <c r="K15" t="s">
        <v>6</v>
      </c>
      <c r="N15" t="s">
        <v>3763</v>
      </c>
    </row>
    <row r="16" spans="3:14" x14ac:dyDescent="0.25">
      <c r="C16" s="36">
        <v>30</v>
      </c>
      <c r="D16" s="36" t="s">
        <v>117</v>
      </c>
      <c r="E16" s="36">
        <v>1</v>
      </c>
      <c r="F16" s="36" t="s">
        <v>199</v>
      </c>
      <c r="G16" s="37" t="s">
        <v>1869</v>
      </c>
      <c r="H16" s="37"/>
      <c r="I16" s="31" t="s">
        <v>3701</v>
      </c>
      <c r="J16" s="31" t="s">
        <v>3702</v>
      </c>
      <c r="K16" t="s">
        <v>3988</v>
      </c>
      <c r="N16" t="s">
        <v>3787</v>
      </c>
    </row>
    <row r="17" spans="3:14" x14ac:dyDescent="0.25">
      <c r="C17" s="36">
        <v>31</v>
      </c>
      <c r="D17" s="36" t="s">
        <v>144</v>
      </c>
      <c r="E17" s="36">
        <v>2</v>
      </c>
      <c r="F17" s="36" t="s">
        <v>200</v>
      </c>
      <c r="G17" s="37" t="s">
        <v>1870</v>
      </c>
      <c r="H17" s="37"/>
      <c r="I17" s="31" t="s">
        <v>3883</v>
      </c>
      <c r="J17" s="31" t="s">
        <v>3884</v>
      </c>
      <c r="K17" t="s">
        <v>3989</v>
      </c>
      <c r="N17" t="s">
        <v>3995</v>
      </c>
    </row>
    <row r="18" spans="3:14" x14ac:dyDescent="0.25">
      <c r="C18" s="36">
        <v>33</v>
      </c>
      <c r="D18" s="36" t="s">
        <v>94</v>
      </c>
      <c r="E18" s="36">
        <v>89</v>
      </c>
      <c r="F18" s="36" t="s">
        <v>201</v>
      </c>
      <c r="G18" s="37" t="s">
        <v>1871</v>
      </c>
      <c r="H18" s="37"/>
      <c r="I18" s="43" t="s">
        <v>3827</v>
      </c>
      <c r="J18" s="31" t="s">
        <v>3828</v>
      </c>
      <c r="K18" t="s">
        <v>3990</v>
      </c>
      <c r="N18" t="s">
        <v>3780</v>
      </c>
    </row>
    <row r="19" spans="3:14" x14ac:dyDescent="0.25">
      <c r="C19" s="36">
        <v>34</v>
      </c>
      <c r="D19" s="36" t="s">
        <v>96</v>
      </c>
      <c r="E19" s="36">
        <v>133</v>
      </c>
      <c r="F19" s="36" t="s">
        <v>202</v>
      </c>
      <c r="G19" s="37" t="s">
        <v>1872</v>
      </c>
      <c r="H19" s="37"/>
      <c r="I19" s="43" t="s">
        <v>3824</v>
      </c>
      <c r="J19" s="31" t="s">
        <v>3824</v>
      </c>
      <c r="K19" t="s">
        <v>3944</v>
      </c>
      <c r="N19" t="s">
        <v>3765</v>
      </c>
    </row>
    <row r="20" spans="3:14" x14ac:dyDescent="0.25">
      <c r="C20" s="36">
        <v>35</v>
      </c>
      <c r="D20" s="36" t="s">
        <v>50</v>
      </c>
      <c r="E20" s="36">
        <v>180</v>
      </c>
      <c r="F20" s="36" t="s">
        <v>203</v>
      </c>
      <c r="G20" s="37" t="s">
        <v>1873</v>
      </c>
      <c r="H20" s="37"/>
      <c r="I20" s="43" t="s">
        <v>3830</v>
      </c>
      <c r="J20" s="31" t="s">
        <v>3829</v>
      </c>
      <c r="K20" t="s">
        <v>3943</v>
      </c>
      <c r="N20" t="s">
        <v>3996</v>
      </c>
    </row>
    <row r="21" spans="3:14" x14ac:dyDescent="0.25">
      <c r="C21" s="36">
        <v>37</v>
      </c>
      <c r="D21" s="36" t="s">
        <v>143</v>
      </c>
      <c r="E21" s="36">
        <v>500</v>
      </c>
      <c r="F21" s="36" t="s">
        <v>204</v>
      </c>
      <c r="G21" s="37" t="s">
        <v>1874</v>
      </c>
      <c r="H21" s="37"/>
      <c r="I21" s="43" t="s">
        <v>3917</v>
      </c>
      <c r="J21" s="31" t="s">
        <v>3919</v>
      </c>
      <c r="K21" t="s">
        <v>9</v>
      </c>
      <c r="N21" t="s">
        <v>3981</v>
      </c>
    </row>
    <row r="22" spans="3:14" x14ac:dyDescent="0.25">
      <c r="C22" s="36">
        <v>42</v>
      </c>
      <c r="D22" s="36" t="s">
        <v>145</v>
      </c>
      <c r="E22" s="36">
        <v>632</v>
      </c>
      <c r="F22" s="36" t="s">
        <v>205</v>
      </c>
      <c r="G22" s="37" t="s">
        <v>1875</v>
      </c>
      <c r="H22" s="37"/>
      <c r="I22" s="43" t="s">
        <v>3918</v>
      </c>
      <c r="J22" s="31" t="s">
        <v>3920</v>
      </c>
      <c r="K22" t="s">
        <v>7</v>
      </c>
      <c r="N22" t="s">
        <v>3982</v>
      </c>
    </row>
    <row r="23" spans="3:14" x14ac:dyDescent="0.25">
      <c r="C23" s="36">
        <v>45</v>
      </c>
      <c r="D23" s="36" t="s">
        <v>130</v>
      </c>
      <c r="E23" s="36">
        <v>1</v>
      </c>
      <c r="F23" s="36" t="s">
        <v>206</v>
      </c>
      <c r="G23" s="37" t="s">
        <v>1876</v>
      </c>
      <c r="H23" s="37"/>
      <c r="I23" s="43" t="s">
        <v>3926</v>
      </c>
      <c r="J23" s="31" t="s">
        <v>3927</v>
      </c>
      <c r="N23" t="s">
        <v>3777</v>
      </c>
    </row>
    <row r="24" spans="3:14" x14ac:dyDescent="0.25">
      <c r="C24" s="36">
        <v>47</v>
      </c>
      <c r="D24" s="36" t="s">
        <v>141</v>
      </c>
      <c r="E24" s="36">
        <v>2</v>
      </c>
      <c r="F24" s="36" t="s">
        <v>207</v>
      </c>
      <c r="G24" s="37" t="s">
        <v>1877</v>
      </c>
      <c r="H24" s="37"/>
      <c r="I24" s="31" t="s">
        <v>3705</v>
      </c>
      <c r="J24" s="31" t="s">
        <v>3706</v>
      </c>
      <c r="N24" t="s">
        <v>3767</v>
      </c>
    </row>
    <row r="25" spans="3:14" x14ac:dyDescent="0.25">
      <c r="C25" s="36">
        <v>52</v>
      </c>
      <c r="D25" s="36" t="s">
        <v>136</v>
      </c>
      <c r="E25" s="36">
        <v>3</v>
      </c>
      <c r="F25" s="36" t="s">
        <v>208</v>
      </c>
      <c r="G25" s="37" t="s">
        <v>1878</v>
      </c>
      <c r="H25" s="37"/>
      <c r="I25" s="43" t="s">
        <v>3823</v>
      </c>
      <c r="J25" s="31" t="s">
        <v>3821</v>
      </c>
      <c r="N25" t="s">
        <v>3977</v>
      </c>
    </row>
    <row r="26" spans="3:14" x14ac:dyDescent="0.25">
      <c r="C26" s="36">
        <v>57</v>
      </c>
      <c r="D26" s="36" t="s">
        <v>137</v>
      </c>
      <c r="E26" s="36">
        <v>4</v>
      </c>
      <c r="F26" s="36" t="s">
        <v>209</v>
      </c>
      <c r="G26" s="37" t="s">
        <v>1879</v>
      </c>
      <c r="H26" s="37"/>
      <c r="I26" s="31" t="s">
        <v>3887</v>
      </c>
      <c r="J26" s="31" t="s">
        <v>3888</v>
      </c>
      <c r="N26" t="s">
        <v>3983</v>
      </c>
    </row>
    <row r="27" spans="3:14" x14ac:dyDescent="0.25">
      <c r="C27" s="36">
        <v>59</v>
      </c>
      <c r="D27" s="36" t="s">
        <v>140</v>
      </c>
      <c r="E27" s="36">
        <v>5</v>
      </c>
      <c r="F27" s="36" t="s">
        <v>210</v>
      </c>
      <c r="G27" s="37" t="s">
        <v>1880</v>
      </c>
      <c r="H27" s="37"/>
      <c r="I27" s="31" t="s">
        <v>3875</v>
      </c>
      <c r="J27" s="31" t="s">
        <v>3876</v>
      </c>
      <c r="N27" t="s">
        <v>3778</v>
      </c>
    </row>
    <row r="28" spans="3:14" x14ac:dyDescent="0.25">
      <c r="C28" s="36">
        <v>62</v>
      </c>
      <c r="D28" s="36" t="s">
        <v>135</v>
      </c>
      <c r="E28" s="36">
        <v>6</v>
      </c>
      <c r="F28" s="36" t="s">
        <v>211</v>
      </c>
      <c r="G28" s="37" t="s">
        <v>1881</v>
      </c>
      <c r="H28" s="37"/>
      <c r="I28" s="31" t="s">
        <v>3885</v>
      </c>
      <c r="J28" s="31" t="s">
        <v>3886</v>
      </c>
      <c r="N28" t="s">
        <v>3984</v>
      </c>
    </row>
    <row r="29" spans="3:14" x14ac:dyDescent="0.25">
      <c r="C29" s="36">
        <v>63</v>
      </c>
      <c r="D29" s="36" t="s">
        <v>134</v>
      </c>
      <c r="E29" s="36">
        <v>7</v>
      </c>
      <c r="F29" s="36" t="s">
        <v>212</v>
      </c>
      <c r="G29" s="37" t="s">
        <v>1882</v>
      </c>
      <c r="H29" s="37"/>
      <c r="I29" s="31" t="s">
        <v>3703</v>
      </c>
      <c r="J29" s="31" t="s">
        <v>3704</v>
      </c>
      <c r="N29" t="s">
        <v>4005</v>
      </c>
    </row>
    <row r="30" spans="3:14" x14ac:dyDescent="0.25">
      <c r="C30" s="36">
        <v>64</v>
      </c>
      <c r="D30" s="36" t="s">
        <v>31</v>
      </c>
      <c r="E30" s="36">
        <v>8</v>
      </c>
      <c r="F30" s="36" t="s">
        <v>213</v>
      </c>
      <c r="G30" s="37" t="s">
        <v>1883</v>
      </c>
      <c r="H30" s="37"/>
      <c r="I30" s="31" t="s">
        <v>3940</v>
      </c>
      <c r="J30" s="31" t="s">
        <v>3939</v>
      </c>
      <c r="N30" t="s">
        <v>3766</v>
      </c>
    </row>
    <row r="31" spans="3:14" x14ac:dyDescent="0.25">
      <c r="C31" s="36">
        <v>70</v>
      </c>
      <c r="D31" s="36" t="s">
        <v>90</v>
      </c>
      <c r="E31" s="36">
        <v>9</v>
      </c>
      <c r="F31" s="36" t="s">
        <v>214</v>
      </c>
      <c r="G31" s="37" t="s">
        <v>1884</v>
      </c>
      <c r="H31" s="37"/>
      <c r="I31" s="43" t="s">
        <v>3825</v>
      </c>
      <c r="J31" s="31" t="s">
        <v>3826</v>
      </c>
      <c r="N31" t="s">
        <v>3762</v>
      </c>
    </row>
    <row r="32" spans="3:14" x14ac:dyDescent="0.25">
      <c r="C32" s="36">
        <v>72</v>
      </c>
      <c r="D32" s="36" t="s">
        <v>146</v>
      </c>
      <c r="E32" s="36">
        <v>10</v>
      </c>
      <c r="F32" s="36" t="s">
        <v>215</v>
      </c>
      <c r="G32" s="37" t="s">
        <v>1885</v>
      </c>
      <c r="H32" s="37"/>
      <c r="I32" s="31" t="s">
        <v>3697</v>
      </c>
      <c r="J32" s="31" t="s">
        <v>18</v>
      </c>
      <c r="N32" t="s">
        <v>3985</v>
      </c>
    </row>
    <row r="33" spans="3:14" x14ac:dyDescent="0.25">
      <c r="C33" s="36">
        <v>77</v>
      </c>
      <c r="D33" s="36" t="s">
        <v>111</v>
      </c>
      <c r="E33" s="36">
        <v>11</v>
      </c>
      <c r="F33" s="36" t="s">
        <v>216</v>
      </c>
      <c r="G33" s="37" t="s">
        <v>1886</v>
      </c>
      <c r="H33" s="37"/>
      <c r="I33" s="31" t="s">
        <v>3707</v>
      </c>
      <c r="J33" s="31" t="s">
        <v>3707</v>
      </c>
      <c r="N33" t="s">
        <v>3761</v>
      </c>
    </row>
    <row r="34" spans="3:14" x14ac:dyDescent="0.25">
      <c r="C34" s="36">
        <v>82</v>
      </c>
      <c r="D34" s="36" t="s">
        <v>131</v>
      </c>
      <c r="E34" s="36">
        <v>12</v>
      </c>
      <c r="F34" s="36" t="s">
        <v>217</v>
      </c>
      <c r="G34" s="37" t="s">
        <v>1887</v>
      </c>
      <c r="H34" s="37"/>
      <c r="I34" s="43" t="s">
        <v>3831</v>
      </c>
      <c r="J34" s="31" t="s">
        <v>3831</v>
      </c>
      <c r="N34" t="s">
        <v>3969</v>
      </c>
    </row>
    <row r="35" spans="3:14" x14ac:dyDescent="0.25">
      <c r="C35" s="36">
        <v>97</v>
      </c>
      <c r="D35" s="36" t="s">
        <v>113</v>
      </c>
      <c r="E35" s="36">
        <v>99</v>
      </c>
      <c r="F35" s="36" t="s">
        <v>218</v>
      </c>
      <c r="G35" s="37" t="s">
        <v>1888</v>
      </c>
      <c r="H35" s="37"/>
      <c r="I35" s="31" t="s">
        <v>3708</v>
      </c>
      <c r="J35" s="31" t="s">
        <v>3709</v>
      </c>
      <c r="N35" t="s">
        <v>3779</v>
      </c>
    </row>
    <row r="36" spans="3:14" x14ac:dyDescent="0.25">
      <c r="C36" s="36">
        <v>105</v>
      </c>
      <c r="D36" s="36" t="s">
        <v>88</v>
      </c>
      <c r="E36" s="36">
        <v>1</v>
      </c>
      <c r="F36" s="36" t="s">
        <v>219</v>
      </c>
      <c r="G36" s="37" t="s">
        <v>1889</v>
      </c>
      <c r="H36" s="37"/>
      <c r="I36" s="31" t="s">
        <v>3768</v>
      </c>
      <c r="J36" s="31" t="s">
        <v>3769</v>
      </c>
    </row>
    <row r="37" spans="3:14" x14ac:dyDescent="0.25">
      <c r="C37" s="36">
        <v>107</v>
      </c>
      <c r="D37" s="36" t="s">
        <v>139</v>
      </c>
      <c r="E37" s="36">
        <v>2</v>
      </c>
      <c r="F37" s="36" t="s">
        <v>220</v>
      </c>
      <c r="G37" s="37" t="s">
        <v>1890</v>
      </c>
      <c r="H37" s="37"/>
      <c r="I37" s="31" t="s">
        <v>3949</v>
      </c>
      <c r="J37" s="31" t="s">
        <v>3950</v>
      </c>
    </row>
    <row r="38" spans="3:14" x14ac:dyDescent="0.25">
      <c r="C38" s="36">
        <v>112</v>
      </c>
      <c r="D38" s="36" t="s">
        <v>115</v>
      </c>
      <c r="E38" s="36">
        <v>3</v>
      </c>
      <c r="F38" s="36" t="s">
        <v>221</v>
      </c>
      <c r="G38" s="37" t="s">
        <v>1891</v>
      </c>
      <c r="H38" s="37"/>
      <c r="I38" s="31" t="s">
        <v>3710</v>
      </c>
      <c r="J38" s="31" t="s">
        <v>3711</v>
      </c>
    </row>
    <row r="39" spans="3:14" x14ac:dyDescent="0.25">
      <c r="C39" s="36">
        <v>113</v>
      </c>
      <c r="D39" s="36" t="s">
        <v>114</v>
      </c>
      <c r="E39" s="36">
        <v>4</v>
      </c>
      <c r="F39" s="36" t="s">
        <v>222</v>
      </c>
      <c r="G39" s="37" t="s">
        <v>1892</v>
      </c>
      <c r="H39" s="37"/>
      <c r="I39" s="31" t="s">
        <v>3712</v>
      </c>
      <c r="J39" s="31" t="s">
        <v>3713</v>
      </c>
    </row>
    <row r="40" spans="3:14" x14ac:dyDescent="0.25">
      <c r="C40" s="36">
        <v>117</v>
      </c>
      <c r="D40" s="36" t="s">
        <v>132</v>
      </c>
      <c r="E40" s="36">
        <v>5</v>
      </c>
      <c r="F40" s="36" t="s">
        <v>223</v>
      </c>
      <c r="G40" s="37" t="s">
        <v>1893</v>
      </c>
      <c r="H40" s="37"/>
      <c r="I40" s="31" t="s">
        <v>3889</v>
      </c>
      <c r="J40" s="31" t="s">
        <v>3890</v>
      </c>
    </row>
    <row r="41" spans="3:14" x14ac:dyDescent="0.25">
      <c r="C41" s="36">
        <v>120</v>
      </c>
      <c r="D41" s="36" t="s">
        <v>107</v>
      </c>
      <c r="E41" s="36">
        <v>6</v>
      </c>
      <c r="F41" s="36" t="s">
        <v>224</v>
      </c>
      <c r="G41" s="37" t="s">
        <v>1894</v>
      </c>
      <c r="H41" s="37"/>
      <c r="I41" s="31" t="s">
        <v>3891</v>
      </c>
      <c r="J41" s="31" t="s">
        <v>3892</v>
      </c>
    </row>
    <row r="42" spans="3:14" x14ac:dyDescent="0.25">
      <c r="C42" s="36">
        <v>122</v>
      </c>
      <c r="D42" s="36" t="s">
        <v>129</v>
      </c>
      <c r="E42" s="36">
        <v>7</v>
      </c>
      <c r="F42" s="36" t="s">
        <v>225</v>
      </c>
      <c r="G42" s="37" t="s">
        <v>1895</v>
      </c>
      <c r="H42" s="37"/>
      <c r="I42" s="31" t="s">
        <v>3714</v>
      </c>
      <c r="J42" s="31" t="s">
        <v>3715</v>
      </c>
    </row>
    <row r="43" spans="3:14" x14ac:dyDescent="0.25">
      <c r="C43" s="36">
        <v>127</v>
      </c>
      <c r="D43" s="36" t="s">
        <v>112</v>
      </c>
      <c r="E43" s="36">
        <v>8</v>
      </c>
      <c r="F43" s="36" t="s">
        <v>226</v>
      </c>
      <c r="G43" s="37" t="s">
        <v>1896</v>
      </c>
      <c r="H43" s="37"/>
      <c r="I43" s="43" t="s">
        <v>3838</v>
      </c>
      <c r="J43" s="31" t="s">
        <v>3838</v>
      </c>
    </row>
    <row r="44" spans="3:14" x14ac:dyDescent="0.25">
      <c r="C44" s="36">
        <v>140</v>
      </c>
      <c r="D44" s="36" t="s">
        <v>72</v>
      </c>
      <c r="E44" s="36">
        <v>9</v>
      </c>
      <c r="F44" s="36" t="s">
        <v>227</v>
      </c>
      <c r="G44" s="37" t="s">
        <v>1897</v>
      </c>
      <c r="H44" s="37"/>
      <c r="I44" s="43" t="s">
        <v>3837</v>
      </c>
      <c r="J44" s="31" t="s">
        <v>3836</v>
      </c>
    </row>
    <row r="45" spans="3:14" x14ac:dyDescent="0.25">
      <c r="C45" s="36">
        <v>150</v>
      </c>
      <c r="D45" s="36" t="s">
        <v>87</v>
      </c>
      <c r="E45" s="36">
        <v>10</v>
      </c>
      <c r="F45" s="36" t="s">
        <v>228</v>
      </c>
      <c r="G45" s="37" t="s">
        <v>1898</v>
      </c>
      <c r="H45" s="37"/>
      <c r="I45" s="43" t="s">
        <v>3835</v>
      </c>
      <c r="J45" s="31" t="s">
        <v>3834</v>
      </c>
    </row>
    <row r="46" spans="3:14" x14ac:dyDescent="0.25">
      <c r="C46" s="36">
        <v>160</v>
      </c>
      <c r="D46" s="36" t="s">
        <v>61</v>
      </c>
      <c r="E46" s="36">
        <v>11</v>
      </c>
      <c r="F46" s="36" t="s">
        <v>229</v>
      </c>
      <c r="G46" s="37" t="s">
        <v>1899</v>
      </c>
      <c r="H46" s="37"/>
      <c r="I46" s="31" t="s">
        <v>3716</v>
      </c>
      <c r="J46" s="31" t="s">
        <v>3717</v>
      </c>
    </row>
    <row r="47" spans="3:14" x14ac:dyDescent="0.25">
      <c r="C47" s="36">
        <v>185</v>
      </c>
      <c r="D47" s="36" t="s">
        <v>45</v>
      </c>
      <c r="E47" s="36">
        <v>12</v>
      </c>
      <c r="F47" s="36" t="s">
        <v>230</v>
      </c>
      <c r="G47" s="37" t="s">
        <v>1900</v>
      </c>
      <c r="H47" s="37"/>
      <c r="I47" s="31" t="s">
        <v>3928</v>
      </c>
      <c r="J47" s="31" t="s">
        <v>3929</v>
      </c>
    </row>
    <row r="48" spans="3:14" x14ac:dyDescent="0.25">
      <c r="C48" s="36">
        <v>205</v>
      </c>
      <c r="D48" s="36" t="s">
        <v>34</v>
      </c>
      <c r="E48" s="36">
        <v>13</v>
      </c>
      <c r="F48" s="36" t="s">
        <v>231</v>
      </c>
      <c r="G48" s="37" t="s">
        <v>1901</v>
      </c>
      <c r="H48" s="37"/>
      <c r="I48" s="31" t="s">
        <v>3958</v>
      </c>
      <c r="J48" s="31" t="s">
        <v>3959</v>
      </c>
    </row>
    <row r="49" spans="3:10" x14ac:dyDescent="0.25">
      <c r="C49" s="36">
        <v>215</v>
      </c>
      <c r="D49" s="36" t="s">
        <v>133</v>
      </c>
      <c r="E49" s="36">
        <v>14</v>
      </c>
      <c r="F49" s="36" t="s">
        <v>232</v>
      </c>
      <c r="G49" s="37" t="s">
        <v>1902</v>
      </c>
      <c r="H49" s="37"/>
      <c r="I49" s="31" t="s">
        <v>3693</v>
      </c>
      <c r="J49" s="31" t="s">
        <v>14</v>
      </c>
    </row>
    <row r="50" spans="3:10" x14ac:dyDescent="0.25">
      <c r="C50" s="36">
        <v>245</v>
      </c>
      <c r="D50" s="36" t="s">
        <v>149</v>
      </c>
      <c r="E50" s="36">
        <v>15</v>
      </c>
      <c r="F50" s="36" t="s">
        <v>233</v>
      </c>
      <c r="G50" s="37" t="s">
        <v>1903</v>
      </c>
      <c r="H50" s="37"/>
      <c r="I50" s="31" t="s">
        <v>4006</v>
      </c>
      <c r="J50" s="31" t="s">
        <v>4007</v>
      </c>
    </row>
    <row r="51" spans="3:10" x14ac:dyDescent="0.25">
      <c r="C51" s="36">
        <v>250</v>
      </c>
      <c r="D51" s="36" t="s">
        <v>37</v>
      </c>
      <c r="E51" s="36">
        <v>16</v>
      </c>
      <c r="F51" s="36" t="s">
        <v>234</v>
      </c>
      <c r="G51" s="37" t="s">
        <v>1904</v>
      </c>
      <c r="H51" s="37"/>
      <c r="I51" s="31" t="s">
        <v>3718</v>
      </c>
      <c r="J51" s="31" t="s">
        <v>3719</v>
      </c>
    </row>
    <row r="52" spans="3:10" x14ac:dyDescent="0.25">
      <c r="C52" s="36">
        <v>255</v>
      </c>
      <c r="D52" s="36" t="s">
        <v>91</v>
      </c>
      <c r="E52" s="36">
        <v>17</v>
      </c>
      <c r="F52" s="36" t="s">
        <v>235</v>
      </c>
      <c r="G52" s="37" t="s">
        <v>1905</v>
      </c>
      <c r="H52" s="37"/>
      <c r="I52" s="43" t="s">
        <v>3863</v>
      </c>
      <c r="J52" s="31" t="s">
        <v>3864</v>
      </c>
    </row>
    <row r="53" spans="3:10" x14ac:dyDescent="0.25">
      <c r="C53" s="36">
        <v>260</v>
      </c>
      <c r="D53" s="36" t="s">
        <v>92</v>
      </c>
      <c r="E53" s="36">
        <v>18</v>
      </c>
      <c r="F53" s="36" t="s">
        <v>236</v>
      </c>
      <c r="G53" s="37" t="s">
        <v>1906</v>
      </c>
      <c r="H53" s="37"/>
      <c r="I53" s="31" t="s">
        <v>3720</v>
      </c>
      <c r="J53" s="31" t="s">
        <v>3721</v>
      </c>
    </row>
    <row r="54" spans="3:10" x14ac:dyDescent="0.25">
      <c r="C54" s="36">
        <v>270</v>
      </c>
      <c r="D54" s="36" t="s">
        <v>71</v>
      </c>
      <c r="E54" s="36">
        <v>99</v>
      </c>
      <c r="F54" s="36" t="s">
        <v>237</v>
      </c>
      <c r="G54" s="37" t="s">
        <v>1907</v>
      </c>
      <c r="H54" s="37"/>
      <c r="I54" s="31" t="s">
        <v>3760</v>
      </c>
      <c r="J54" s="31" t="s">
        <v>3757</v>
      </c>
    </row>
    <row r="55" spans="3:10" x14ac:dyDescent="0.25">
      <c r="C55" s="36">
        <v>285</v>
      </c>
      <c r="D55" s="36" t="s">
        <v>43</v>
      </c>
      <c r="E55" s="36">
        <v>1</v>
      </c>
      <c r="F55" s="36" t="s">
        <v>238</v>
      </c>
      <c r="G55" s="37" t="s">
        <v>1908</v>
      </c>
      <c r="H55" s="37"/>
      <c r="I55" s="31" t="s">
        <v>3867</v>
      </c>
      <c r="J55" s="31" t="s">
        <v>3868</v>
      </c>
    </row>
    <row r="56" spans="3:10" x14ac:dyDescent="0.25">
      <c r="C56" s="36">
        <v>290</v>
      </c>
      <c r="D56" s="36" t="s">
        <v>54</v>
      </c>
      <c r="E56" s="36">
        <v>2</v>
      </c>
      <c r="F56" s="36" t="s">
        <v>239</v>
      </c>
      <c r="G56" s="37" t="s">
        <v>1909</v>
      </c>
      <c r="H56" s="37"/>
      <c r="I56" s="31" t="s">
        <v>3923</v>
      </c>
      <c r="J56" s="31" t="s">
        <v>3924</v>
      </c>
    </row>
    <row r="57" spans="3:10" x14ac:dyDescent="0.25">
      <c r="C57" s="36">
        <v>295</v>
      </c>
      <c r="D57" s="36" t="s">
        <v>73</v>
      </c>
      <c r="E57" s="36">
        <v>3</v>
      </c>
      <c r="F57" s="36" t="s">
        <v>240</v>
      </c>
      <c r="G57" s="37" t="s">
        <v>1910</v>
      </c>
      <c r="H57" s="37"/>
      <c r="I57" s="31" t="s">
        <v>3695</v>
      </c>
      <c r="J57" s="31" t="s">
        <v>16</v>
      </c>
    </row>
    <row r="58" spans="3:10" x14ac:dyDescent="0.25">
      <c r="C58" s="36">
        <v>320</v>
      </c>
      <c r="D58" s="36" t="s">
        <v>105</v>
      </c>
      <c r="E58" s="36">
        <v>4</v>
      </c>
      <c r="F58" s="36" t="s">
        <v>3781</v>
      </c>
      <c r="G58" s="37" t="s">
        <v>1911</v>
      </c>
      <c r="H58" s="37"/>
      <c r="I58" s="31" t="s">
        <v>3997</v>
      </c>
      <c r="J58" s="31" t="s">
        <v>3998</v>
      </c>
    </row>
    <row r="59" spans="3:10" x14ac:dyDescent="0.25">
      <c r="C59" s="36">
        <v>345</v>
      </c>
      <c r="D59" s="36" t="s">
        <v>38</v>
      </c>
      <c r="E59" s="36">
        <v>5</v>
      </c>
      <c r="F59" s="36" t="s">
        <v>241</v>
      </c>
      <c r="G59" s="37" t="s">
        <v>1912</v>
      </c>
      <c r="H59" s="37"/>
      <c r="I59" s="31" t="s">
        <v>3722</v>
      </c>
      <c r="J59" s="31" t="s">
        <v>3722</v>
      </c>
    </row>
    <row r="60" spans="3:10" x14ac:dyDescent="0.25">
      <c r="C60" s="36">
        <v>350</v>
      </c>
      <c r="D60" s="36" t="s">
        <v>74</v>
      </c>
      <c r="E60" s="36">
        <v>6</v>
      </c>
      <c r="F60" s="36" t="s">
        <v>242</v>
      </c>
      <c r="G60" s="37" t="s">
        <v>1913</v>
      </c>
      <c r="H60" s="37"/>
      <c r="I60" s="31" t="s">
        <v>3753</v>
      </c>
      <c r="J60" s="31" t="s">
        <v>3754</v>
      </c>
    </row>
    <row r="61" spans="3:10" x14ac:dyDescent="0.25">
      <c r="C61" s="36">
        <v>360</v>
      </c>
      <c r="D61" s="36" t="s">
        <v>147</v>
      </c>
      <c r="E61" s="36">
        <v>99</v>
      </c>
      <c r="F61" s="36" t="s">
        <v>243</v>
      </c>
      <c r="G61" s="37" t="s">
        <v>1914</v>
      </c>
      <c r="H61" s="37"/>
      <c r="I61" s="31" t="s">
        <v>3755</v>
      </c>
      <c r="J61" s="31" t="s">
        <v>3756</v>
      </c>
    </row>
    <row r="62" spans="3:10" x14ac:dyDescent="0.25">
      <c r="C62" s="36">
        <v>380</v>
      </c>
      <c r="D62" s="36" t="s">
        <v>70</v>
      </c>
      <c r="E62" s="36">
        <v>1</v>
      </c>
      <c r="F62" s="36" t="s">
        <v>244</v>
      </c>
      <c r="G62" s="37" t="s">
        <v>1915</v>
      </c>
      <c r="H62" s="37"/>
      <c r="I62" s="31" t="s">
        <v>3893</v>
      </c>
      <c r="J62" s="31" t="s">
        <v>3894</v>
      </c>
    </row>
    <row r="63" spans="3:10" x14ac:dyDescent="0.25">
      <c r="C63" s="36">
        <v>390</v>
      </c>
      <c r="D63" s="36" t="s">
        <v>52</v>
      </c>
      <c r="E63" s="36">
        <v>2</v>
      </c>
      <c r="F63" s="36" t="s">
        <v>245</v>
      </c>
      <c r="G63" s="37" t="s">
        <v>1916</v>
      </c>
      <c r="H63" s="37"/>
      <c r="I63" s="31" t="s">
        <v>3723</v>
      </c>
      <c r="J63" s="31" t="s">
        <v>3724</v>
      </c>
    </row>
    <row r="64" spans="3:10" x14ac:dyDescent="0.25">
      <c r="C64" s="36">
        <v>395</v>
      </c>
      <c r="D64" s="36" t="s">
        <v>57</v>
      </c>
      <c r="E64" s="36">
        <v>3</v>
      </c>
      <c r="F64" s="36" t="s">
        <v>246</v>
      </c>
      <c r="G64" s="37" t="s">
        <v>1917</v>
      </c>
      <c r="H64" s="37"/>
      <c r="I64" s="31" t="s">
        <v>3972</v>
      </c>
      <c r="J64" s="31" t="s">
        <v>3973</v>
      </c>
    </row>
    <row r="65" spans="3:10" x14ac:dyDescent="0.25">
      <c r="C65" s="36">
        <v>397</v>
      </c>
      <c r="D65" s="36" t="s">
        <v>56</v>
      </c>
      <c r="E65" s="36">
        <v>4</v>
      </c>
      <c r="F65" s="36" t="s">
        <v>247</v>
      </c>
      <c r="G65" s="37" t="s">
        <v>1918</v>
      </c>
      <c r="H65" s="37"/>
      <c r="I65" s="31" t="s">
        <v>3692</v>
      </c>
      <c r="J65" s="31" t="s">
        <v>13</v>
      </c>
    </row>
    <row r="66" spans="3:10" x14ac:dyDescent="0.25">
      <c r="C66" s="36">
        <v>400</v>
      </c>
      <c r="D66" s="36" t="s">
        <v>59</v>
      </c>
      <c r="E66" s="36">
        <v>99</v>
      </c>
      <c r="F66" s="36" t="s">
        <v>248</v>
      </c>
      <c r="G66" s="37" t="s">
        <v>1919</v>
      </c>
      <c r="H66" s="37"/>
      <c r="I66" s="31" t="s">
        <v>3895</v>
      </c>
      <c r="J66" s="31" t="s">
        <v>3896</v>
      </c>
    </row>
    <row r="67" spans="3:10" x14ac:dyDescent="0.25">
      <c r="C67" s="36">
        <v>405</v>
      </c>
      <c r="D67" s="36" t="s">
        <v>55</v>
      </c>
      <c r="E67" s="36">
        <v>1</v>
      </c>
      <c r="F67" s="36" t="s">
        <v>249</v>
      </c>
      <c r="G67" s="37" t="s">
        <v>1920</v>
      </c>
      <c r="H67" s="37"/>
      <c r="I67" s="43" t="s">
        <v>3877</v>
      </c>
      <c r="J67" s="31" t="s">
        <v>3839</v>
      </c>
    </row>
    <row r="68" spans="3:10" x14ac:dyDescent="0.25">
      <c r="C68" s="36">
        <v>410</v>
      </c>
      <c r="D68" s="36" t="s">
        <v>49</v>
      </c>
      <c r="E68" s="36">
        <v>2</v>
      </c>
      <c r="F68" s="36" t="s">
        <v>250</v>
      </c>
      <c r="G68" s="37" t="s">
        <v>1921</v>
      </c>
      <c r="H68" s="37"/>
      <c r="I68" s="31" t="s">
        <v>3725</v>
      </c>
      <c r="J68" s="31" t="s">
        <v>3726</v>
      </c>
    </row>
    <row r="69" spans="3:10" x14ac:dyDescent="0.25">
      <c r="C69" s="36">
        <v>420</v>
      </c>
      <c r="D69" s="36" t="s">
        <v>40</v>
      </c>
      <c r="E69" s="36">
        <v>3</v>
      </c>
      <c r="F69" s="36" t="s">
        <v>251</v>
      </c>
      <c r="G69" s="37" t="s">
        <v>1922</v>
      </c>
      <c r="H69" s="37"/>
      <c r="I69" s="31" t="s">
        <v>3999</v>
      </c>
      <c r="J69" s="31" t="s">
        <v>4000</v>
      </c>
    </row>
    <row r="70" spans="3:10" x14ac:dyDescent="0.25">
      <c r="C70" s="36">
        <v>428</v>
      </c>
      <c r="D70" s="36" t="s">
        <v>48</v>
      </c>
      <c r="E70" s="36">
        <v>4</v>
      </c>
      <c r="F70" s="36" t="s">
        <v>252</v>
      </c>
      <c r="G70" s="37" t="s">
        <v>1923</v>
      </c>
      <c r="H70" s="37"/>
      <c r="I70" s="31" t="s">
        <v>3689</v>
      </c>
      <c r="J70" s="31" t="s">
        <v>10</v>
      </c>
    </row>
    <row r="71" spans="3:10" x14ac:dyDescent="0.25">
      <c r="C71" s="36">
        <v>435</v>
      </c>
      <c r="D71" s="36" t="s">
        <v>58</v>
      </c>
      <c r="E71" s="36">
        <v>5</v>
      </c>
      <c r="F71" s="36" t="s">
        <v>253</v>
      </c>
      <c r="G71" s="37" t="s">
        <v>1924</v>
      </c>
      <c r="H71" s="37"/>
      <c r="I71" s="31" t="s">
        <v>3690</v>
      </c>
      <c r="J71" s="31" t="s">
        <v>11</v>
      </c>
    </row>
    <row r="72" spans="3:10" x14ac:dyDescent="0.25">
      <c r="C72" s="36">
        <v>440</v>
      </c>
      <c r="D72" s="36" t="s">
        <v>84</v>
      </c>
      <c r="E72" s="36">
        <v>6</v>
      </c>
      <c r="F72" s="36" t="s">
        <v>254</v>
      </c>
      <c r="G72" s="37" t="s">
        <v>1925</v>
      </c>
      <c r="H72" s="37"/>
      <c r="I72" s="31" t="s">
        <v>3960</v>
      </c>
      <c r="J72" s="31" t="s">
        <v>3961</v>
      </c>
    </row>
    <row r="73" spans="3:10" x14ac:dyDescent="0.25">
      <c r="C73" s="36">
        <v>445</v>
      </c>
      <c r="D73" s="36" t="s">
        <v>47</v>
      </c>
      <c r="E73" s="36">
        <v>7</v>
      </c>
      <c r="F73" s="36" t="s">
        <v>255</v>
      </c>
      <c r="G73" s="37" t="s">
        <v>1926</v>
      </c>
      <c r="H73" s="37"/>
      <c r="I73" s="31" t="s">
        <v>4001</v>
      </c>
      <c r="J73" s="31" t="s">
        <v>4002</v>
      </c>
    </row>
    <row r="74" spans="3:10" x14ac:dyDescent="0.25">
      <c r="C74" s="36">
        <v>450</v>
      </c>
      <c r="D74" s="36" t="s">
        <v>85</v>
      </c>
      <c r="E74" s="36">
        <v>8</v>
      </c>
      <c r="F74" s="36" t="s">
        <v>256</v>
      </c>
      <c r="G74" s="37" t="s">
        <v>1927</v>
      </c>
      <c r="H74" s="37"/>
      <c r="I74" s="31" t="s">
        <v>3691</v>
      </c>
      <c r="J74" s="31" t="s">
        <v>12</v>
      </c>
    </row>
    <row r="75" spans="3:10" x14ac:dyDescent="0.25">
      <c r="C75" s="36">
        <v>452</v>
      </c>
      <c r="D75" s="36" t="s">
        <v>32</v>
      </c>
      <c r="E75" s="36">
        <v>9</v>
      </c>
      <c r="F75" s="36" t="s">
        <v>257</v>
      </c>
      <c r="G75" s="37" t="s">
        <v>1928</v>
      </c>
      <c r="H75" s="37"/>
      <c r="I75" s="31" t="s">
        <v>3751</v>
      </c>
      <c r="J75" s="31" t="s">
        <v>3951</v>
      </c>
    </row>
    <row r="76" spans="3:10" x14ac:dyDescent="0.25">
      <c r="C76" s="36">
        <v>460</v>
      </c>
      <c r="D76" s="36" t="s">
        <v>89</v>
      </c>
      <c r="E76" s="36">
        <v>10</v>
      </c>
      <c r="F76" s="36" t="s">
        <v>258</v>
      </c>
      <c r="G76" s="37" t="s">
        <v>1929</v>
      </c>
      <c r="H76" s="37"/>
      <c r="I76" s="31" t="s">
        <v>3897</v>
      </c>
      <c r="J76" s="31" t="s">
        <v>3898</v>
      </c>
    </row>
    <row r="77" spans="3:10" x14ac:dyDescent="0.25">
      <c r="C77" s="36">
        <v>461</v>
      </c>
      <c r="D77" s="36" t="s">
        <v>98</v>
      </c>
      <c r="E77" s="36">
        <v>11</v>
      </c>
      <c r="F77" s="36" t="s">
        <v>259</v>
      </c>
      <c r="G77" s="37" t="s">
        <v>1930</v>
      </c>
      <c r="H77" s="37"/>
      <c r="I77" s="31" t="s">
        <v>3956</v>
      </c>
      <c r="J77" s="31" t="s">
        <v>3957</v>
      </c>
    </row>
    <row r="78" spans="3:10" x14ac:dyDescent="0.25">
      <c r="C78" s="36">
        <v>463</v>
      </c>
      <c r="D78" s="36" t="s">
        <v>99</v>
      </c>
      <c r="E78" s="36">
        <v>12</v>
      </c>
      <c r="F78" s="36" t="s">
        <v>260</v>
      </c>
      <c r="G78" s="37" t="s">
        <v>1931</v>
      </c>
      <c r="H78" s="37"/>
      <c r="I78" s="31" t="s">
        <v>3871</v>
      </c>
      <c r="J78" s="31" t="s">
        <v>3872</v>
      </c>
    </row>
    <row r="79" spans="3:10" x14ac:dyDescent="0.25">
      <c r="C79" s="36">
        <v>465</v>
      </c>
      <c r="D79" s="36" t="s">
        <v>64</v>
      </c>
      <c r="E79" s="36">
        <v>13</v>
      </c>
      <c r="F79" s="36" t="s">
        <v>261</v>
      </c>
      <c r="G79" s="37" t="s">
        <v>1932</v>
      </c>
      <c r="H79" s="37"/>
      <c r="I79" s="31" t="s">
        <v>3752</v>
      </c>
      <c r="J79" s="31" t="s">
        <v>3727</v>
      </c>
    </row>
    <row r="80" spans="3:10" x14ac:dyDescent="0.25">
      <c r="C80" s="36">
        <v>475</v>
      </c>
      <c r="D80" s="36" t="s">
        <v>67</v>
      </c>
      <c r="E80" s="36">
        <v>14</v>
      </c>
      <c r="F80" s="36" t="s">
        <v>262</v>
      </c>
      <c r="G80" s="37" t="s">
        <v>1933</v>
      </c>
      <c r="H80" s="37"/>
      <c r="I80" s="31" t="s">
        <v>3930</v>
      </c>
      <c r="J80" s="31" t="s">
        <v>3931</v>
      </c>
    </row>
    <row r="81" spans="3:10" x14ac:dyDescent="0.25">
      <c r="C81" s="36">
        <v>480</v>
      </c>
      <c r="D81" s="36" t="s">
        <v>83</v>
      </c>
      <c r="E81" s="36">
        <v>15</v>
      </c>
      <c r="F81" s="36" t="s">
        <v>263</v>
      </c>
      <c r="G81" s="37" t="s">
        <v>1934</v>
      </c>
      <c r="H81" s="37"/>
      <c r="I81" s="31" t="s">
        <v>3728</v>
      </c>
      <c r="J81" s="31" t="s">
        <v>3729</v>
      </c>
    </row>
    <row r="82" spans="3:10" x14ac:dyDescent="0.25">
      <c r="C82" s="36">
        <v>495</v>
      </c>
      <c r="D82" s="36" t="s">
        <v>150</v>
      </c>
      <c r="E82" s="36">
        <v>99</v>
      </c>
      <c r="F82" s="36" t="s">
        <v>264</v>
      </c>
      <c r="G82" s="37" t="s">
        <v>1935</v>
      </c>
      <c r="H82" s="37"/>
      <c r="I82" s="43" t="s">
        <v>3842</v>
      </c>
      <c r="J82" s="31" t="s">
        <v>3843</v>
      </c>
    </row>
    <row r="83" spans="3:10" x14ac:dyDescent="0.25">
      <c r="C83" s="36">
        <v>505</v>
      </c>
      <c r="D83" s="36" t="s">
        <v>93</v>
      </c>
      <c r="E83" s="36">
        <v>1</v>
      </c>
      <c r="F83" s="36" t="s">
        <v>265</v>
      </c>
      <c r="G83" s="37" t="s">
        <v>1936</v>
      </c>
      <c r="H83" s="37"/>
      <c r="I83" s="43" t="s">
        <v>3840</v>
      </c>
      <c r="J83" s="31" t="s">
        <v>3841</v>
      </c>
    </row>
    <row r="84" spans="3:10" x14ac:dyDescent="0.25">
      <c r="C84" s="36">
        <v>510</v>
      </c>
      <c r="D84" s="36" t="s">
        <v>106</v>
      </c>
      <c r="E84" s="36">
        <v>2</v>
      </c>
      <c r="F84" s="36" t="s">
        <v>266</v>
      </c>
      <c r="G84" s="37" t="s">
        <v>1937</v>
      </c>
      <c r="H84" s="37"/>
      <c r="I84" s="43" t="s">
        <v>3844</v>
      </c>
      <c r="J84" s="31" t="s">
        <v>3845</v>
      </c>
    </row>
    <row r="85" spans="3:10" x14ac:dyDescent="0.25">
      <c r="C85" s="36">
        <v>515</v>
      </c>
      <c r="D85" s="36" t="s">
        <v>60</v>
      </c>
      <c r="E85" s="36">
        <v>3</v>
      </c>
      <c r="F85" s="36" t="s">
        <v>267</v>
      </c>
      <c r="G85" s="37" t="s">
        <v>1938</v>
      </c>
      <c r="H85" s="37"/>
      <c r="I85" s="43" t="s">
        <v>3970</v>
      </c>
      <c r="J85" s="31" t="s">
        <v>3971</v>
      </c>
    </row>
    <row r="86" spans="3:10" x14ac:dyDescent="0.25">
      <c r="C86" s="36">
        <v>535</v>
      </c>
      <c r="D86" s="36" t="s">
        <v>35</v>
      </c>
      <c r="E86" s="36">
        <v>4</v>
      </c>
      <c r="F86" s="36" t="s">
        <v>268</v>
      </c>
      <c r="G86" s="37" t="s">
        <v>1939</v>
      </c>
      <c r="H86" s="37"/>
      <c r="I86" s="31" t="s">
        <v>3952</v>
      </c>
      <c r="J86" s="31" t="s">
        <v>3953</v>
      </c>
    </row>
    <row r="87" spans="3:10" x14ac:dyDescent="0.25">
      <c r="C87" s="36">
        <v>540</v>
      </c>
      <c r="D87" s="36" t="s">
        <v>68</v>
      </c>
      <c r="E87" s="36">
        <v>5</v>
      </c>
      <c r="F87" s="36" t="s">
        <v>269</v>
      </c>
      <c r="G87" s="37" t="s">
        <v>1940</v>
      </c>
      <c r="H87" s="37"/>
      <c r="I87" s="31" t="s">
        <v>3873</v>
      </c>
      <c r="J87" s="31" t="s">
        <v>3874</v>
      </c>
    </row>
    <row r="88" spans="3:10" x14ac:dyDescent="0.25">
      <c r="C88" s="36">
        <v>548</v>
      </c>
      <c r="D88" s="36" t="s">
        <v>76</v>
      </c>
      <c r="E88" s="36">
        <v>6</v>
      </c>
      <c r="F88" s="36" t="s">
        <v>270</v>
      </c>
      <c r="G88" s="37" t="s">
        <v>1941</v>
      </c>
      <c r="H88" s="37"/>
      <c r="I88" s="31" t="s">
        <v>3698</v>
      </c>
      <c r="J88" s="31" t="s">
        <v>19</v>
      </c>
    </row>
    <row r="89" spans="3:10" x14ac:dyDescent="0.25">
      <c r="C89" s="36">
        <v>550</v>
      </c>
      <c r="D89" s="36" t="s">
        <v>77</v>
      </c>
      <c r="E89" s="36">
        <v>7</v>
      </c>
      <c r="F89" s="36" t="s">
        <v>271</v>
      </c>
      <c r="G89" s="37" t="s">
        <v>1942</v>
      </c>
      <c r="H89" s="37"/>
      <c r="I89" s="31" t="s">
        <v>3730</v>
      </c>
      <c r="J89" s="31" t="s">
        <v>3730</v>
      </c>
    </row>
    <row r="90" spans="3:10" x14ac:dyDescent="0.25">
      <c r="C90" s="36">
        <v>555</v>
      </c>
      <c r="D90" s="36" t="s">
        <v>80</v>
      </c>
      <c r="E90" s="36">
        <v>8</v>
      </c>
      <c r="F90" s="36" t="s">
        <v>272</v>
      </c>
      <c r="G90" s="37" t="s">
        <v>1943</v>
      </c>
      <c r="H90" s="37"/>
      <c r="I90" s="31" t="s">
        <v>3962</v>
      </c>
      <c r="J90" s="31" t="s">
        <v>3963</v>
      </c>
    </row>
    <row r="91" spans="3:10" x14ac:dyDescent="0.25">
      <c r="C91" s="36">
        <v>565</v>
      </c>
      <c r="D91" s="36" t="s">
        <v>53</v>
      </c>
      <c r="E91" s="36">
        <v>99</v>
      </c>
      <c r="F91" s="36" t="s">
        <v>273</v>
      </c>
      <c r="G91" s="37" t="s">
        <v>1944</v>
      </c>
      <c r="H91" s="37"/>
      <c r="I91" s="31" t="s">
        <v>3770</v>
      </c>
      <c r="J91" s="31" t="s">
        <v>3731</v>
      </c>
    </row>
    <row r="92" spans="3:10" x14ac:dyDescent="0.25">
      <c r="C92" s="36">
        <v>580</v>
      </c>
      <c r="D92" s="36" t="s">
        <v>79</v>
      </c>
      <c r="E92" s="36">
        <v>1</v>
      </c>
      <c r="F92" s="36" t="s">
        <v>274</v>
      </c>
      <c r="G92" s="37" t="s">
        <v>1945</v>
      </c>
      <c r="H92" s="37"/>
      <c r="I92" s="31" t="s">
        <v>3974</v>
      </c>
      <c r="J92" s="31" t="s">
        <v>3975</v>
      </c>
    </row>
    <row r="93" spans="3:10" x14ac:dyDescent="0.25">
      <c r="C93" s="36">
        <v>593</v>
      </c>
      <c r="D93" s="36" t="s">
        <v>44</v>
      </c>
      <c r="E93" s="36">
        <v>2</v>
      </c>
      <c r="F93" s="36" t="s">
        <v>275</v>
      </c>
      <c r="G93" s="37" t="s">
        <v>1946</v>
      </c>
      <c r="H93" s="37"/>
      <c r="I93" s="31" t="s">
        <v>3899</v>
      </c>
      <c r="J93" s="31" t="s">
        <v>3900</v>
      </c>
    </row>
    <row r="94" spans="3:10" x14ac:dyDescent="0.25">
      <c r="C94" s="36">
        <v>595</v>
      </c>
      <c r="D94" s="36" t="s">
        <v>148</v>
      </c>
      <c r="E94" s="36">
        <v>3</v>
      </c>
      <c r="F94" s="36" t="s">
        <v>276</v>
      </c>
      <c r="G94" s="37" t="s">
        <v>1947</v>
      </c>
      <c r="H94" s="37"/>
      <c r="I94" s="31" t="s">
        <v>3901</v>
      </c>
      <c r="J94" s="31" t="s">
        <v>3902</v>
      </c>
    </row>
    <row r="95" spans="3:10" x14ac:dyDescent="0.25">
      <c r="C95" s="36">
        <v>600</v>
      </c>
      <c r="D95" s="36" t="s">
        <v>82</v>
      </c>
      <c r="E95" s="36">
        <v>4</v>
      </c>
      <c r="F95" s="36" t="s">
        <v>277</v>
      </c>
      <c r="G95" s="37" t="s">
        <v>1948</v>
      </c>
      <c r="H95" s="37"/>
      <c r="I95" s="43" t="s">
        <v>3903</v>
      </c>
      <c r="J95" s="31" t="s">
        <v>3904</v>
      </c>
    </row>
    <row r="96" spans="3:10" x14ac:dyDescent="0.25">
      <c r="C96" s="36">
        <v>685</v>
      </c>
      <c r="D96" s="36" t="s">
        <v>78</v>
      </c>
      <c r="E96" s="36">
        <v>5</v>
      </c>
      <c r="F96" s="36" t="s">
        <v>278</v>
      </c>
      <c r="G96" s="37" t="s">
        <v>1949</v>
      </c>
      <c r="H96" s="37"/>
      <c r="I96" s="43" t="s">
        <v>3846</v>
      </c>
      <c r="J96" s="31" t="s">
        <v>3847</v>
      </c>
    </row>
    <row r="97" spans="3:10" x14ac:dyDescent="0.25">
      <c r="C97" s="36">
        <v>736</v>
      </c>
      <c r="D97" s="36" t="s">
        <v>3775</v>
      </c>
      <c r="E97" s="36">
        <v>6</v>
      </c>
      <c r="F97" s="36" t="s">
        <v>279</v>
      </c>
      <c r="G97" s="37" t="s">
        <v>1950</v>
      </c>
      <c r="H97" s="37"/>
      <c r="I97" s="31" t="s">
        <v>3869</v>
      </c>
      <c r="J97" s="31" t="s">
        <v>3870</v>
      </c>
    </row>
    <row r="98" spans="3:10" x14ac:dyDescent="0.25">
      <c r="C98" s="36">
        <v>745</v>
      </c>
      <c r="D98" s="36" t="s">
        <v>108</v>
      </c>
      <c r="E98" s="36">
        <v>7</v>
      </c>
      <c r="F98" s="36" t="s">
        <v>280</v>
      </c>
      <c r="G98" s="37" t="s">
        <v>1951</v>
      </c>
      <c r="H98" s="37"/>
      <c r="I98" s="43" t="s">
        <v>3848</v>
      </c>
      <c r="J98" s="31" t="s">
        <v>3849</v>
      </c>
    </row>
    <row r="99" spans="3:10" x14ac:dyDescent="0.25">
      <c r="C99" s="36">
        <v>748</v>
      </c>
      <c r="D99" s="36" t="s">
        <v>81</v>
      </c>
      <c r="E99" s="36">
        <v>8</v>
      </c>
      <c r="F99" s="36" t="s">
        <v>281</v>
      </c>
      <c r="G99" s="37" t="s">
        <v>1952</v>
      </c>
      <c r="H99" s="37"/>
      <c r="I99" s="31" t="s">
        <v>3732</v>
      </c>
      <c r="J99" s="31" t="s">
        <v>3733</v>
      </c>
    </row>
    <row r="100" spans="3:10" x14ac:dyDescent="0.25">
      <c r="C100" s="36">
        <v>750</v>
      </c>
      <c r="D100" s="36" t="s">
        <v>97</v>
      </c>
      <c r="E100" s="36">
        <v>9</v>
      </c>
      <c r="F100" s="36" t="s">
        <v>282</v>
      </c>
      <c r="G100" s="37" t="s">
        <v>1953</v>
      </c>
      <c r="H100" s="37"/>
      <c r="I100" s="31" t="s">
        <v>3905</v>
      </c>
      <c r="J100" s="31" t="s">
        <v>3906</v>
      </c>
    </row>
    <row r="101" spans="3:10" x14ac:dyDescent="0.25">
      <c r="C101" s="36">
        <v>754</v>
      </c>
      <c r="D101" s="36" t="s">
        <v>51</v>
      </c>
      <c r="E101" s="36">
        <v>10</v>
      </c>
      <c r="F101" s="36" t="s">
        <v>283</v>
      </c>
      <c r="G101" s="37" t="s">
        <v>1954</v>
      </c>
      <c r="H101" s="37"/>
      <c r="I101" s="31" t="s">
        <v>3932</v>
      </c>
      <c r="J101" s="31" t="s">
        <v>3933</v>
      </c>
    </row>
    <row r="102" spans="3:10" x14ac:dyDescent="0.25">
      <c r="C102" s="36">
        <v>757</v>
      </c>
      <c r="D102" s="36" t="s">
        <v>39</v>
      </c>
      <c r="E102" s="36">
        <v>11</v>
      </c>
      <c r="F102" s="36" t="s">
        <v>284</v>
      </c>
      <c r="G102" s="37" t="s">
        <v>1955</v>
      </c>
      <c r="H102" s="37"/>
      <c r="I102" s="31" t="s">
        <v>3734</v>
      </c>
      <c r="J102" s="31" t="s">
        <v>3735</v>
      </c>
    </row>
    <row r="103" spans="3:10" x14ac:dyDescent="0.25">
      <c r="C103" s="36">
        <v>758</v>
      </c>
      <c r="D103" s="36" t="s">
        <v>36</v>
      </c>
      <c r="E103" s="36">
        <v>12</v>
      </c>
      <c r="F103" s="36" t="s">
        <v>285</v>
      </c>
      <c r="G103" s="37" t="s">
        <v>1956</v>
      </c>
      <c r="H103" s="37"/>
      <c r="I103" s="43" t="s">
        <v>3850</v>
      </c>
      <c r="J103" s="31" t="s">
        <v>3907</v>
      </c>
    </row>
    <row r="104" spans="3:10" x14ac:dyDescent="0.25">
      <c r="C104" s="36">
        <v>760</v>
      </c>
      <c r="D104" s="36" t="s">
        <v>33</v>
      </c>
      <c r="E104" s="36">
        <v>13</v>
      </c>
      <c r="F104" s="36" t="s">
        <v>286</v>
      </c>
      <c r="G104" s="37" t="s">
        <v>1957</v>
      </c>
      <c r="H104" s="37"/>
      <c r="I104" s="31" t="s">
        <v>3758</v>
      </c>
      <c r="J104" s="31" t="s">
        <v>3759</v>
      </c>
    </row>
    <row r="105" spans="3:10" x14ac:dyDescent="0.25">
      <c r="C105" s="36">
        <v>773</v>
      </c>
      <c r="D105" s="36" t="s">
        <v>23</v>
      </c>
      <c r="E105" s="36">
        <v>14</v>
      </c>
      <c r="F105" s="36" t="s">
        <v>287</v>
      </c>
      <c r="G105" s="37" t="s">
        <v>1958</v>
      </c>
      <c r="H105" s="37"/>
      <c r="I105" s="43" t="s">
        <v>3851</v>
      </c>
      <c r="J105" s="31" t="s">
        <v>3852</v>
      </c>
    </row>
    <row r="106" spans="3:10" x14ac:dyDescent="0.25">
      <c r="C106" s="36">
        <v>775</v>
      </c>
      <c r="D106" s="36" t="s">
        <v>22</v>
      </c>
      <c r="E106" s="36">
        <v>15</v>
      </c>
      <c r="F106" s="36" t="s">
        <v>288</v>
      </c>
      <c r="G106" s="37" t="s">
        <v>1959</v>
      </c>
      <c r="H106" s="37"/>
      <c r="I106" s="43" t="s">
        <v>3936</v>
      </c>
      <c r="J106" s="31" t="s">
        <v>3937</v>
      </c>
    </row>
    <row r="107" spans="3:10" x14ac:dyDescent="0.25">
      <c r="C107" s="36">
        <v>779</v>
      </c>
      <c r="D107" s="36" t="s">
        <v>29</v>
      </c>
      <c r="E107" s="36">
        <v>99</v>
      </c>
      <c r="F107" s="36" t="s">
        <v>289</v>
      </c>
      <c r="G107" s="37" t="s">
        <v>1960</v>
      </c>
      <c r="H107" s="37"/>
      <c r="I107" s="43" t="s">
        <v>3853</v>
      </c>
      <c r="J107" s="31" t="s">
        <v>3854</v>
      </c>
    </row>
    <row r="108" spans="3:10" x14ac:dyDescent="0.25">
      <c r="C108" s="36">
        <v>784</v>
      </c>
      <c r="D108" s="36" t="s">
        <v>24</v>
      </c>
      <c r="E108" s="36">
        <v>1</v>
      </c>
      <c r="F108" s="36" t="s">
        <v>290</v>
      </c>
      <c r="G108" s="37" t="s">
        <v>1961</v>
      </c>
      <c r="H108" s="37"/>
      <c r="I108" s="43" t="s">
        <v>3855</v>
      </c>
      <c r="J108" s="31" t="s">
        <v>3908</v>
      </c>
    </row>
    <row r="109" spans="3:10" x14ac:dyDescent="0.25">
      <c r="C109" s="36">
        <v>788</v>
      </c>
      <c r="D109" s="36" t="s">
        <v>21</v>
      </c>
      <c r="E109" s="36">
        <v>2</v>
      </c>
      <c r="F109" s="36" t="s">
        <v>291</v>
      </c>
      <c r="G109" s="37" t="s">
        <v>1962</v>
      </c>
      <c r="H109" s="37"/>
      <c r="I109" s="31" t="s">
        <v>3694</v>
      </c>
      <c r="J109" s="31" t="s">
        <v>15</v>
      </c>
    </row>
    <row r="110" spans="3:10" x14ac:dyDescent="0.25">
      <c r="C110" s="36">
        <v>792</v>
      </c>
      <c r="D110" s="36" t="s">
        <v>26</v>
      </c>
      <c r="E110" s="36">
        <v>3</v>
      </c>
      <c r="F110" s="36" t="s">
        <v>292</v>
      </c>
      <c r="G110" s="37" t="s">
        <v>1963</v>
      </c>
      <c r="H110" s="37"/>
      <c r="I110" s="31" t="s">
        <v>3736</v>
      </c>
      <c r="J110" s="31" t="s">
        <v>3737</v>
      </c>
    </row>
    <row r="111" spans="3:10" x14ac:dyDescent="0.25">
      <c r="C111" s="36">
        <v>796</v>
      </c>
      <c r="D111" s="36" t="s">
        <v>25</v>
      </c>
      <c r="E111" s="36">
        <v>4</v>
      </c>
      <c r="F111" s="36" t="s">
        <v>293</v>
      </c>
      <c r="G111" s="37" t="s">
        <v>1964</v>
      </c>
      <c r="H111" s="37"/>
      <c r="I111" s="43" t="s">
        <v>3862</v>
      </c>
      <c r="J111" s="31" t="s">
        <v>3861</v>
      </c>
    </row>
    <row r="112" spans="3:10" x14ac:dyDescent="0.25">
      <c r="C112" s="36">
        <v>802</v>
      </c>
      <c r="D112" s="36" t="s">
        <v>27</v>
      </c>
      <c r="E112" s="36">
        <v>5</v>
      </c>
      <c r="F112" s="36" t="s">
        <v>294</v>
      </c>
      <c r="G112" s="37" t="s">
        <v>1965</v>
      </c>
      <c r="H112" s="37"/>
      <c r="I112" s="31" t="s">
        <v>4008</v>
      </c>
      <c r="J112" s="31" t="s">
        <v>4009</v>
      </c>
    </row>
    <row r="113" spans="3:10" x14ac:dyDescent="0.25">
      <c r="C113" s="36">
        <v>803</v>
      </c>
      <c r="D113" s="36" t="s">
        <v>28</v>
      </c>
      <c r="E113" s="36">
        <v>6</v>
      </c>
      <c r="F113" s="36" t="s">
        <v>295</v>
      </c>
      <c r="G113" s="37" t="s">
        <v>1966</v>
      </c>
      <c r="H113" s="37"/>
      <c r="I113" s="43" t="s">
        <v>3860</v>
      </c>
      <c r="J113" s="31" t="s">
        <v>3860</v>
      </c>
    </row>
    <row r="114" spans="3:10" x14ac:dyDescent="0.25">
      <c r="C114" s="36">
        <v>805</v>
      </c>
      <c r="D114" s="36" t="s">
        <v>46</v>
      </c>
      <c r="E114" s="36">
        <v>7</v>
      </c>
      <c r="F114" s="36" t="s">
        <v>296</v>
      </c>
      <c r="G114" s="37" t="s">
        <v>1967</v>
      </c>
      <c r="H114" s="37"/>
      <c r="I114" s="43" t="s">
        <v>3909</v>
      </c>
      <c r="J114" s="31" t="s">
        <v>3910</v>
      </c>
    </row>
    <row r="115" spans="3:10" x14ac:dyDescent="0.25">
      <c r="C115" s="36">
        <v>820</v>
      </c>
      <c r="D115" s="36" t="s">
        <v>66</v>
      </c>
      <c r="E115" s="36">
        <v>8</v>
      </c>
      <c r="F115" s="36" t="s">
        <v>297</v>
      </c>
      <c r="G115" s="37" t="s">
        <v>1968</v>
      </c>
      <c r="H115" s="37"/>
      <c r="I115" s="43" t="s">
        <v>3911</v>
      </c>
      <c r="J115" s="31" t="s">
        <v>3912</v>
      </c>
    </row>
    <row r="116" spans="3:10" x14ac:dyDescent="0.25">
      <c r="C116" s="36">
        <v>830</v>
      </c>
      <c r="D116" s="36" t="s">
        <v>69</v>
      </c>
      <c r="E116" s="36">
        <v>9</v>
      </c>
      <c r="F116" s="36" t="s">
        <v>298</v>
      </c>
      <c r="G116" s="37" t="s">
        <v>1969</v>
      </c>
      <c r="H116" s="37"/>
      <c r="I116" s="43" t="s">
        <v>3934</v>
      </c>
      <c r="J116" s="31" t="s">
        <v>3935</v>
      </c>
    </row>
    <row r="117" spans="3:10" x14ac:dyDescent="0.25">
      <c r="C117" s="36">
        <v>855</v>
      </c>
      <c r="D117" s="36" t="s">
        <v>42</v>
      </c>
      <c r="E117" s="36">
        <v>10</v>
      </c>
      <c r="F117" s="36" t="s">
        <v>299</v>
      </c>
      <c r="G117" s="37" t="s">
        <v>1970</v>
      </c>
      <c r="H117" s="37"/>
      <c r="I117" s="43" t="s">
        <v>3945</v>
      </c>
      <c r="J117" s="31" t="s">
        <v>3946</v>
      </c>
    </row>
    <row r="118" spans="3:10" x14ac:dyDescent="0.25">
      <c r="C118" s="36">
        <v>870</v>
      </c>
      <c r="D118" s="36" t="s">
        <v>62</v>
      </c>
      <c r="E118" s="36">
        <v>99</v>
      </c>
      <c r="F118" s="36" t="s">
        <v>300</v>
      </c>
      <c r="G118" s="37" t="s">
        <v>1971</v>
      </c>
      <c r="H118" s="37"/>
      <c r="I118" s="43" t="s">
        <v>3856</v>
      </c>
      <c r="J118" s="31" t="s">
        <v>3857</v>
      </c>
    </row>
    <row r="119" spans="3:10" x14ac:dyDescent="0.25">
      <c r="C119" s="36">
        <v>880</v>
      </c>
      <c r="D119" s="36" t="s">
        <v>100</v>
      </c>
      <c r="E119" s="36">
        <v>1</v>
      </c>
      <c r="F119" s="36" t="s">
        <v>301</v>
      </c>
      <c r="G119" s="37" t="s">
        <v>1972</v>
      </c>
      <c r="H119" s="37"/>
      <c r="I119" s="43" t="s">
        <v>3858</v>
      </c>
      <c r="J119" s="31" t="s">
        <v>3859</v>
      </c>
    </row>
    <row r="120" spans="3:10" x14ac:dyDescent="0.25">
      <c r="C120" s="36">
        <v>882</v>
      </c>
      <c r="D120" s="36" t="s">
        <v>104</v>
      </c>
      <c r="E120" s="36">
        <v>2</v>
      </c>
      <c r="F120" s="36" t="s">
        <v>302</v>
      </c>
      <c r="G120" s="37" t="s">
        <v>1973</v>
      </c>
      <c r="H120" s="37"/>
      <c r="I120" s="31" t="s">
        <v>3688</v>
      </c>
      <c r="J120" s="31" t="s">
        <v>3743</v>
      </c>
    </row>
    <row r="121" spans="3:10" x14ac:dyDescent="0.25">
      <c r="C121" s="36">
        <v>884</v>
      </c>
      <c r="D121" s="36" t="s">
        <v>102</v>
      </c>
      <c r="E121" s="36">
        <v>3</v>
      </c>
      <c r="F121" s="36" t="s">
        <v>303</v>
      </c>
      <c r="G121" s="37" t="s">
        <v>1974</v>
      </c>
      <c r="H121" s="37"/>
      <c r="I121" s="31" t="s">
        <v>3696</v>
      </c>
      <c r="J121" s="31" t="s">
        <v>17</v>
      </c>
    </row>
    <row r="122" spans="3:10" x14ac:dyDescent="0.25">
      <c r="C122" s="36">
        <v>886</v>
      </c>
      <c r="D122" s="36" t="s">
        <v>101</v>
      </c>
      <c r="E122" s="36">
        <v>4</v>
      </c>
      <c r="F122" s="36" t="s">
        <v>304</v>
      </c>
      <c r="G122" s="37" t="s">
        <v>1975</v>
      </c>
      <c r="H122" s="37"/>
      <c r="I122" s="31" t="s">
        <v>3976</v>
      </c>
      <c r="J122" s="31" t="s">
        <v>3913</v>
      </c>
    </row>
    <row r="123" spans="3:10" x14ac:dyDescent="0.25">
      <c r="C123" s="36">
        <v>888</v>
      </c>
      <c r="D123" s="36" t="s">
        <v>103</v>
      </c>
      <c r="E123" s="36">
        <v>5</v>
      </c>
      <c r="F123" s="36" t="s">
        <v>305</v>
      </c>
      <c r="G123" s="37" t="s">
        <v>1976</v>
      </c>
      <c r="H123" s="37"/>
      <c r="I123" s="31" t="s">
        <v>4003</v>
      </c>
      <c r="J123" s="31" t="s">
        <v>4004</v>
      </c>
    </row>
    <row r="124" spans="3:10" x14ac:dyDescent="0.25">
      <c r="C124" s="36">
        <v>890</v>
      </c>
      <c r="D124" s="36" t="s">
        <v>95</v>
      </c>
      <c r="E124" s="36">
        <v>6</v>
      </c>
      <c r="F124" s="36" t="s">
        <v>306</v>
      </c>
      <c r="G124" s="37" t="s">
        <v>1977</v>
      </c>
      <c r="H124" s="37"/>
      <c r="I124" s="31" t="s">
        <v>3947</v>
      </c>
      <c r="J124" s="31" t="s">
        <v>3948</v>
      </c>
    </row>
    <row r="125" spans="3:10" x14ac:dyDescent="0.25">
      <c r="C125" s="36">
        <v>905</v>
      </c>
      <c r="D125" s="36" t="s">
        <v>138</v>
      </c>
      <c r="E125" s="36">
        <v>7</v>
      </c>
      <c r="F125" s="36" t="s">
        <v>307</v>
      </c>
      <c r="G125" s="37" t="s">
        <v>1978</v>
      </c>
      <c r="H125" s="37"/>
      <c r="I125" s="31" t="s">
        <v>3738</v>
      </c>
      <c r="J125" s="31" t="s">
        <v>3739</v>
      </c>
    </row>
    <row r="126" spans="3:10" x14ac:dyDescent="0.25">
      <c r="C126" s="36">
        <v>910</v>
      </c>
      <c r="D126" s="36" t="s">
        <v>63</v>
      </c>
      <c r="E126" s="36">
        <v>8</v>
      </c>
      <c r="F126" s="36" t="s">
        <v>308</v>
      </c>
      <c r="G126" s="37" t="s">
        <v>1979</v>
      </c>
      <c r="H126" s="37"/>
      <c r="I126" s="43" t="s">
        <v>3865</v>
      </c>
      <c r="J126" s="31" t="s">
        <v>3866</v>
      </c>
    </row>
    <row r="127" spans="3:10" x14ac:dyDescent="0.25">
      <c r="C127" s="36">
        <v>930</v>
      </c>
      <c r="D127" s="36" t="s">
        <v>75</v>
      </c>
      <c r="E127" s="36">
        <v>9</v>
      </c>
      <c r="F127" s="36" t="s">
        <v>309</v>
      </c>
      <c r="G127" s="37" t="s">
        <v>1980</v>
      </c>
      <c r="H127" s="37"/>
      <c r="I127"/>
      <c r="J127"/>
    </row>
    <row r="128" spans="3:10" x14ac:dyDescent="0.25">
      <c r="C128" s="36">
        <v>950</v>
      </c>
      <c r="D128" s="36" t="s">
        <v>30</v>
      </c>
      <c r="E128" s="36">
        <v>10</v>
      </c>
      <c r="F128" s="36" t="s">
        <v>310</v>
      </c>
      <c r="G128" s="37" t="s">
        <v>1981</v>
      </c>
      <c r="H128" s="37"/>
      <c r="I128"/>
      <c r="J128"/>
    </row>
    <row r="129" spans="3:10" x14ac:dyDescent="0.25">
      <c r="C129" s="36">
        <v>960</v>
      </c>
      <c r="D129" s="36" t="s">
        <v>86</v>
      </c>
      <c r="E129" s="36">
        <v>11</v>
      </c>
      <c r="F129" s="36" t="s">
        <v>311</v>
      </c>
      <c r="G129" s="37" t="s">
        <v>1982</v>
      </c>
      <c r="H129" s="37"/>
      <c r="I129"/>
      <c r="J129"/>
    </row>
    <row r="130" spans="3:10" x14ac:dyDescent="0.25">
      <c r="C130" s="36">
        <v>965</v>
      </c>
      <c r="D130" s="36" t="s">
        <v>20</v>
      </c>
      <c r="E130" s="36">
        <v>12</v>
      </c>
      <c r="F130" s="36" t="s">
        <v>312</v>
      </c>
      <c r="G130" s="37" t="s">
        <v>1983</v>
      </c>
      <c r="H130" s="37"/>
      <c r="I130"/>
      <c r="J130"/>
    </row>
    <row r="131" spans="3:10" x14ac:dyDescent="0.25">
      <c r="C131" s="36">
        <v>970</v>
      </c>
      <c r="D131" s="36" t="s">
        <v>41</v>
      </c>
      <c r="E131" s="36">
        <v>13</v>
      </c>
      <c r="F131" s="36" t="s">
        <v>313</v>
      </c>
      <c r="G131" s="37" t="s">
        <v>1984</v>
      </c>
      <c r="H131" s="37"/>
      <c r="I131"/>
      <c r="J131"/>
    </row>
    <row r="132" spans="3:10" x14ac:dyDescent="0.25">
      <c r="C132" s="36">
        <v>980</v>
      </c>
      <c r="D132" s="36" t="s">
        <v>110</v>
      </c>
      <c r="E132" s="36">
        <v>99</v>
      </c>
      <c r="F132" s="36" t="s">
        <v>314</v>
      </c>
      <c r="G132" s="37" t="s">
        <v>1985</v>
      </c>
      <c r="H132" s="37"/>
      <c r="I132"/>
      <c r="J132"/>
    </row>
    <row r="133" spans="3:10" x14ac:dyDescent="0.25">
      <c r="C133" s="36">
        <v>990</v>
      </c>
      <c r="D133" s="36" t="s">
        <v>109</v>
      </c>
      <c r="E133" s="36">
        <v>1</v>
      </c>
      <c r="F133" s="36" t="s">
        <v>315</v>
      </c>
      <c r="G133" s="37" t="s">
        <v>1986</v>
      </c>
      <c r="H133" s="37"/>
      <c r="I133"/>
      <c r="J133"/>
    </row>
    <row r="134" spans="3:10" x14ac:dyDescent="0.25">
      <c r="C134" s="38"/>
      <c r="D134" s="37"/>
      <c r="E134" s="36">
        <v>2</v>
      </c>
      <c r="F134" s="36" t="s">
        <v>316</v>
      </c>
      <c r="G134" s="37" t="s">
        <v>1987</v>
      </c>
      <c r="H134" s="37"/>
      <c r="I134"/>
      <c r="J134"/>
    </row>
    <row r="135" spans="3:10" x14ac:dyDescent="0.25">
      <c r="C135" s="38"/>
      <c r="D135" s="37"/>
      <c r="E135" s="36">
        <v>3</v>
      </c>
      <c r="F135" s="36" t="s">
        <v>317</v>
      </c>
      <c r="G135" s="37" t="s">
        <v>1988</v>
      </c>
      <c r="H135" s="37"/>
    </row>
    <row r="136" spans="3:10" x14ac:dyDescent="0.25">
      <c r="C136" s="38"/>
      <c r="D136" s="37"/>
      <c r="E136" s="36">
        <v>4</v>
      </c>
      <c r="F136" s="36" t="s">
        <v>318</v>
      </c>
      <c r="G136" s="37" t="s">
        <v>1989</v>
      </c>
      <c r="H136" s="37"/>
    </row>
    <row r="137" spans="3:10" x14ac:dyDescent="0.25">
      <c r="C137" s="38"/>
      <c r="D137" s="37"/>
      <c r="E137" s="36">
        <v>5</v>
      </c>
      <c r="F137" s="36" t="s">
        <v>319</v>
      </c>
      <c r="G137" s="37" t="s">
        <v>1990</v>
      </c>
      <c r="H137" s="37"/>
    </row>
    <row r="138" spans="3:10" x14ac:dyDescent="0.25">
      <c r="C138" s="38"/>
      <c r="D138" s="37"/>
      <c r="E138" s="36">
        <v>6</v>
      </c>
      <c r="F138" s="36" t="s">
        <v>320</v>
      </c>
      <c r="G138" s="37" t="s">
        <v>1991</v>
      </c>
      <c r="H138" s="37"/>
    </row>
    <row r="139" spans="3:10" x14ac:dyDescent="0.25">
      <c r="C139" s="38"/>
      <c r="D139" s="37"/>
      <c r="E139" s="36">
        <v>7</v>
      </c>
      <c r="F139" s="36" t="s">
        <v>321</v>
      </c>
      <c r="G139" s="37" t="s">
        <v>1992</v>
      </c>
      <c r="H139" s="37"/>
    </row>
    <row r="140" spans="3:10" x14ac:dyDescent="0.25">
      <c r="C140" s="38"/>
      <c r="D140" s="37"/>
      <c r="E140" s="36">
        <v>8</v>
      </c>
      <c r="F140" s="36" t="s">
        <v>322</v>
      </c>
      <c r="G140" s="37" t="s">
        <v>1993</v>
      </c>
      <c r="H140" s="37"/>
    </row>
    <row r="141" spans="3:10" x14ac:dyDescent="0.25">
      <c r="C141" s="38"/>
      <c r="D141" s="37"/>
      <c r="E141" s="36">
        <v>9</v>
      </c>
      <c r="F141" s="36" t="s">
        <v>323</v>
      </c>
      <c r="G141" s="37" t="s">
        <v>1994</v>
      </c>
      <c r="H141" s="37"/>
    </row>
    <row r="142" spans="3:10" x14ac:dyDescent="0.25">
      <c r="C142" s="38"/>
      <c r="D142" s="37"/>
      <c r="E142" s="36">
        <v>10</v>
      </c>
      <c r="F142" s="36" t="s">
        <v>324</v>
      </c>
      <c r="G142" s="37" t="s">
        <v>1995</v>
      </c>
      <c r="H142" s="37"/>
    </row>
    <row r="143" spans="3:10" x14ac:dyDescent="0.25">
      <c r="C143" s="38"/>
      <c r="D143" s="37"/>
      <c r="E143" s="36">
        <v>11</v>
      </c>
      <c r="F143" s="36" t="s">
        <v>325</v>
      </c>
      <c r="G143" s="37" t="s">
        <v>1996</v>
      </c>
      <c r="H143" s="37"/>
    </row>
    <row r="144" spans="3:10" x14ac:dyDescent="0.25">
      <c r="C144" s="38"/>
      <c r="D144" s="37"/>
      <c r="E144" s="36">
        <v>12</v>
      </c>
      <c r="F144" s="36" t="s">
        <v>326</v>
      </c>
      <c r="G144" s="37" t="s">
        <v>1997</v>
      </c>
      <c r="H144" s="37"/>
    </row>
    <row r="145" spans="3:8" x14ac:dyDescent="0.25">
      <c r="C145" s="38"/>
      <c r="D145" s="37"/>
      <c r="E145" s="36">
        <v>99</v>
      </c>
      <c r="F145" s="36" t="s">
        <v>327</v>
      </c>
      <c r="G145" s="37" t="s">
        <v>1998</v>
      </c>
      <c r="H145" s="37"/>
    </row>
    <row r="146" spans="3:8" x14ac:dyDescent="0.25">
      <c r="C146" s="38"/>
      <c r="D146" s="37"/>
      <c r="E146" s="36">
        <v>1</v>
      </c>
      <c r="F146" s="36" t="s">
        <v>328</v>
      </c>
      <c r="G146" s="37" t="s">
        <v>1999</v>
      </c>
      <c r="H146" s="37"/>
    </row>
    <row r="147" spans="3:8" x14ac:dyDescent="0.25">
      <c r="C147" s="38"/>
      <c r="D147" s="37"/>
      <c r="E147" s="36">
        <v>2</v>
      </c>
      <c r="F147" s="36" t="s">
        <v>329</v>
      </c>
      <c r="G147" s="37" t="s">
        <v>2000</v>
      </c>
      <c r="H147" s="37"/>
    </row>
    <row r="148" spans="3:8" x14ac:dyDescent="0.25">
      <c r="C148" s="38"/>
      <c r="D148" s="37"/>
      <c r="E148" s="36">
        <v>3</v>
      </c>
      <c r="F148" s="36" t="s">
        <v>3782</v>
      </c>
      <c r="G148" s="37" t="s">
        <v>2001</v>
      </c>
      <c r="H148" s="37"/>
    </row>
    <row r="149" spans="3:8" x14ac:dyDescent="0.25">
      <c r="C149" s="38"/>
      <c r="D149" s="37"/>
      <c r="E149" s="36">
        <v>4</v>
      </c>
      <c r="F149" s="36" t="s">
        <v>330</v>
      </c>
      <c r="G149" s="37" t="s">
        <v>2002</v>
      </c>
      <c r="H149" s="37"/>
    </row>
    <row r="150" spans="3:8" x14ac:dyDescent="0.25">
      <c r="C150" s="38"/>
      <c r="D150" s="37"/>
      <c r="E150" s="36">
        <v>5</v>
      </c>
      <c r="F150" s="36" t="s">
        <v>331</v>
      </c>
      <c r="G150" s="37" t="s">
        <v>2003</v>
      </c>
      <c r="H150" s="37"/>
    </row>
    <row r="151" spans="3:8" x14ac:dyDescent="0.25">
      <c r="C151" s="38"/>
      <c r="D151" s="37"/>
      <c r="E151" s="36">
        <v>6</v>
      </c>
      <c r="F151" s="36" t="s">
        <v>332</v>
      </c>
      <c r="G151" s="37" t="s">
        <v>2004</v>
      </c>
      <c r="H151" s="37"/>
    </row>
    <row r="152" spans="3:8" x14ac:dyDescent="0.25">
      <c r="C152" s="38"/>
      <c r="D152" s="37"/>
      <c r="E152" s="36">
        <v>7</v>
      </c>
      <c r="F152" s="36" t="s">
        <v>333</v>
      </c>
      <c r="G152" s="37" t="s">
        <v>2005</v>
      </c>
      <c r="H152" s="37"/>
    </row>
    <row r="153" spans="3:8" x14ac:dyDescent="0.25">
      <c r="C153" s="38"/>
      <c r="D153" s="37"/>
      <c r="E153" s="36">
        <v>8</v>
      </c>
      <c r="F153" s="36" t="s">
        <v>334</v>
      </c>
      <c r="G153" s="37" t="s">
        <v>2006</v>
      </c>
      <c r="H153" s="37"/>
    </row>
    <row r="154" spans="3:8" x14ac:dyDescent="0.25">
      <c r="C154" s="38"/>
      <c r="D154" s="37"/>
      <c r="E154" s="36">
        <v>9</v>
      </c>
      <c r="F154" s="36" t="s">
        <v>335</v>
      </c>
      <c r="G154" s="37" t="s">
        <v>2007</v>
      </c>
      <c r="H154" s="37"/>
    </row>
    <row r="155" spans="3:8" x14ac:dyDescent="0.25">
      <c r="C155" s="38"/>
      <c r="D155" s="37"/>
      <c r="E155" s="36">
        <v>10</v>
      </c>
      <c r="F155" s="36" t="s">
        <v>336</v>
      </c>
      <c r="G155" s="37" t="s">
        <v>2008</v>
      </c>
      <c r="H155" s="37"/>
    </row>
    <row r="156" spans="3:8" x14ac:dyDescent="0.25">
      <c r="C156" s="38"/>
      <c r="D156" s="37"/>
      <c r="E156" s="36">
        <v>11</v>
      </c>
      <c r="F156" s="36" t="s">
        <v>337</v>
      </c>
      <c r="G156" s="37" t="s">
        <v>2009</v>
      </c>
      <c r="H156" s="37"/>
    </row>
    <row r="157" spans="3:8" x14ac:dyDescent="0.25">
      <c r="C157" s="38"/>
      <c r="D157" s="37"/>
      <c r="E157" s="36">
        <v>12</v>
      </c>
      <c r="F157" s="36" t="s">
        <v>338</v>
      </c>
      <c r="G157" s="37" t="s">
        <v>2010</v>
      </c>
      <c r="H157" s="37"/>
    </row>
    <row r="158" spans="3:8" x14ac:dyDescent="0.25">
      <c r="C158" s="38"/>
      <c r="D158" s="37"/>
      <c r="E158" s="36">
        <v>13</v>
      </c>
      <c r="F158" s="36" t="s">
        <v>339</v>
      </c>
      <c r="G158" s="37" t="s">
        <v>2011</v>
      </c>
      <c r="H158" s="37"/>
    </row>
    <row r="159" spans="3:8" x14ac:dyDescent="0.25">
      <c r="C159" s="38"/>
      <c r="D159" s="37"/>
      <c r="E159" s="36">
        <v>14</v>
      </c>
      <c r="F159" s="36" t="s">
        <v>340</v>
      </c>
      <c r="G159" s="37" t="s">
        <v>2012</v>
      </c>
      <c r="H159" s="37"/>
    </row>
    <row r="160" spans="3:8" x14ac:dyDescent="0.25">
      <c r="C160" s="38"/>
      <c r="D160" s="37"/>
      <c r="E160" s="36">
        <v>15</v>
      </c>
      <c r="F160" s="36" t="s">
        <v>341</v>
      </c>
      <c r="G160" s="37" t="s">
        <v>2013</v>
      </c>
      <c r="H160" s="37"/>
    </row>
    <row r="161" spans="3:8" x14ac:dyDescent="0.25">
      <c r="C161" s="38"/>
      <c r="D161" s="37"/>
      <c r="E161" s="36">
        <v>16</v>
      </c>
      <c r="F161" s="36" t="s">
        <v>342</v>
      </c>
      <c r="G161" s="37" t="s">
        <v>2014</v>
      </c>
      <c r="H161" s="37"/>
    </row>
    <row r="162" spans="3:8" x14ac:dyDescent="0.25">
      <c r="C162" s="38"/>
      <c r="D162" s="37"/>
      <c r="E162" s="36">
        <v>17</v>
      </c>
      <c r="F162" s="36" t="s">
        <v>343</v>
      </c>
      <c r="G162" s="37" t="s">
        <v>2015</v>
      </c>
      <c r="H162" s="37"/>
    </row>
    <row r="163" spans="3:8" x14ac:dyDescent="0.25">
      <c r="C163" s="38"/>
      <c r="D163" s="37"/>
      <c r="E163" s="36">
        <v>18</v>
      </c>
      <c r="F163" s="36" t="s">
        <v>344</v>
      </c>
      <c r="G163" s="37" t="s">
        <v>2016</v>
      </c>
      <c r="H163" s="37"/>
    </row>
    <row r="164" spans="3:8" x14ac:dyDescent="0.25">
      <c r="C164" s="38"/>
      <c r="D164" s="37"/>
      <c r="E164" s="36">
        <v>99</v>
      </c>
      <c r="F164" s="36" t="s">
        <v>345</v>
      </c>
      <c r="G164" s="37" t="s">
        <v>2017</v>
      </c>
      <c r="H164" s="37"/>
    </row>
    <row r="165" spans="3:8" x14ac:dyDescent="0.25">
      <c r="C165" s="38"/>
      <c r="D165" s="37"/>
      <c r="E165" s="36">
        <v>1</v>
      </c>
      <c r="F165" s="36" t="s">
        <v>3783</v>
      </c>
      <c r="G165" s="37" t="s">
        <v>2018</v>
      </c>
      <c r="H165" s="37"/>
    </row>
    <row r="166" spans="3:8" x14ac:dyDescent="0.25">
      <c r="C166" s="38"/>
      <c r="D166" s="37"/>
      <c r="E166" s="36">
        <v>2</v>
      </c>
      <c r="F166" s="36" t="s">
        <v>346</v>
      </c>
      <c r="G166" s="37" t="s">
        <v>2019</v>
      </c>
      <c r="H166" s="37"/>
    </row>
    <row r="167" spans="3:8" x14ac:dyDescent="0.25">
      <c r="C167" s="38"/>
      <c r="D167" s="37"/>
      <c r="E167" s="36">
        <v>3</v>
      </c>
      <c r="F167" s="36" t="s">
        <v>347</v>
      </c>
      <c r="G167" s="37" t="s">
        <v>2020</v>
      </c>
      <c r="H167" s="37"/>
    </row>
    <row r="168" spans="3:8" x14ac:dyDescent="0.25">
      <c r="C168" s="38"/>
      <c r="D168" s="37"/>
      <c r="E168" s="36">
        <v>99</v>
      </c>
      <c r="F168" s="36" t="s">
        <v>348</v>
      </c>
      <c r="G168" s="37" t="s">
        <v>2021</v>
      </c>
      <c r="H168" s="37"/>
    </row>
    <row r="169" spans="3:8" x14ac:dyDescent="0.25">
      <c r="C169" s="38"/>
      <c r="D169" s="37"/>
      <c r="E169" s="36">
        <v>1</v>
      </c>
      <c r="F169" s="36" t="s">
        <v>349</v>
      </c>
      <c r="G169" s="37" t="s">
        <v>2022</v>
      </c>
      <c r="H169" s="37"/>
    </row>
    <row r="170" spans="3:8" x14ac:dyDescent="0.25">
      <c r="C170" s="38"/>
      <c r="D170" s="37"/>
      <c r="E170" s="36">
        <v>2</v>
      </c>
      <c r="F170" s="36" t="s">
        <v>350</v>
      </c>
      <c r="G170" s="37" t="s">
        <v>2023</v>
      </c>
      <c r="H170" s="37"/>
    </row>
    <row r="171" spans="3:8" x14ac:dyDescent="0.25">
      <c r="C171" s="38"/>
      <c r="D171" s="37"/>
      <c r="E171" s="36">
        <v>99</v>
      </c>
      <c r="F171" s="36" t="s">
        <v>351</v>
      </c>
      <c r="G171" s="37" t="s">
        <v>2024</v>
      </c>
      <c r="H171" s="37"/>
    </row>
    <row r="172" spans="3:8" x14ac:dyDescent="0.25">
      <c r="C172" s="38"/>
      <c r="D172" s="37"/>
      <c r="E172" s="36">
        <v>733</v>
      </c>
      <c r="F172" s="36" t="s">
        <v>352</v>
      </c>
      <c r="G172" s="37" t="s">
        <v>2025</v>
      </c>
      <c r="H172" s="37"/>
    </row>
    <row r="173" spans="3:8" x14ac:dyDescent="0.25">
      <c r="C173" s="38"/>
      <c r="D173" s="37"/>
      <c r="E173" s="36">
        <v>734</v>
      </c>
      <c r="F173" s="36" t="s">
        <v>353</v>
      </c>
      <c r="G173" s="37" t="s">
        <v>2026</v>
      </c>
      <c r="H173" s="37"/>
    </row>
    <row r="174" spans="3:8" x14ac:dyDescent="0.25">
      <c r="C174" s="38"/>
      <c r="D174" s="37"/>
      <c r="E174" s="36">
        <v>735</v>
      </c>
      <c r="F174" s="36" t="s">
        <v>354</v>
      </c>
      <c r="G174" s="37" t="s">
        <v>2027</v>
      </c>
      <c r="H174" s="37"/>
    </row>
    <row r="175" spans="3:8" x14ac:dyDescent="0.25">
      <c r="C175" s="38"/>
      <c r="D175" s="37"/>
      <c r="E175" s="36">
        <v>736</v>
      </c>
      <c r="F175" s="36" t="s">
        <v>355</v>
      </c>
      <c r="G175" s="37" t="s">
        <v>2028</v>
      </c>
      <c r="H175" s="37"/>
    </row>
    <row r="176" spans="3:8" x14ac:dyDescent="0.25">
      <c r="C176" s="38"/>
      <c r="D176" s="37"/>
      <c r="E176" s="36">
        <v>737</v>
      </c>
      <c r="F176" s="36" t="s">
        <v>356</v>
      </c>
      <c r="G176" s="37" t="s">
        <v>2029</v>
      </c>
      <c r="H176" s="37"/>
    </row>
    <row r="177" spans="3:8" x14ac:dyDescent="0.25">
      <c r="C177" s="38"/>
      <c r="D177" s="37"/>
      <c r="E177" s="36">
        <v>738</v>
      </c>
      <c r="F177" s="36" t="s">
        <v>357</v>
      </c>
      <c r="G177" s="37" t="s">
        <v>2030</v>
      </c>
      <c r="H177" s="37"/>
    </row>
    <row r="178" spans="3:8" x14ac:dyDescent="0.25">
      <c r="C178" s="38"/>
      <c r="D178" s="37"/>
      <c r="E178" s="36">
        <v>739</v>
      </c>
      <c r="F178" s="36" t="s">
        <v>358</v>
      </c>
      <c r="G178" s="37" t="s">
        <v>2031</v>
      </c>
      <c r="H178" s="37"/>
    </row>
    <row r="179" spans="3:8" x14ac:dyDescent="0.25">
      <c r="C179" s="38"/>
      <c r="D179" s="37"/>
      <c r="E179" s="36">
        <v>740</v>
      </c>
      <c r="F179" s="36" t="s">
        <v>359</v>
      </c>
      <c r="G179" s="37" t="s">
        <v>2032</v>
      </c>
      <c r="H179" s="37"/>
    </row>
    <row r="180" spans="3:8" x14ac:dyDescent="0.25">
      <c r="C180" s="38"/>
      <c r="D180" s="37"/>
      <c r="E180" s="36">
        <v>741</v>
      </c>
      <c r="F180" s="36" t="s">
        <v>360</v>
      </c>
      <c r="G180" s="37" t="s">
        <v>2033</v>
      </c>
      <c r="H180" s="37"/>
    </row>
    <row r="181" spans="3:8" x14ac:dyDescent="0.25">
      <c r="C181" s="38"/>
      <c r="D181" s="37"/>
      <c r="E181" s="36">
        <v>742</v>
      </c>
      <c r="F181" s="36" t="s">
        <v>361</v>
      </c>
      <c r="G181" s="37" t="s">
        <v>2034</v>
      </c>
      <c r="H181" s="37"/>
    </row>
    <row r="182" spans="3:8" x14ac:dyDescent="0.25">
      <c r="C182" s="38"/>
      <c r="D182" s="37"/>
      <c r="E182" s="36">
        <v>743</v>
      </c>
      <c r="F182" s="36" t="s">
        <v>362</v>
      </c>
      <c r="G182" s="37" t="s">
        <v>2035</v>
      </c>
      <c r="H182" s="37"/>
    </row>
    <row r="183" spans="3:8" x14ac:dyDescent="0.25">
      <c r="C183" s="38"/>
      <c r="D183" s="37"/>
      <c r="E183" s="36">
        <v>744</v>
      </c>
      <c r="F183" s="36" t="s">
        <v>363</v>
      </c>
      <c r="G183" s="37" t="s">
        <v>2036</v>
      </c>
      <c r="H183" s="37"/>
    </row>
    <row r="184" spans="3:8" x14ac:dyDescent="0.25">
      <c r="C184" s="38"/>
      <c r="D184" s="37"/>
      <c r="E184" s="36">
        <v>745</v>
      </c>
      <c r="F184" s="36" t="s">
        <v>364</v>
      </c>
      <c r="G184" s="37" t="s">
        <v>2037</v>
      </c>
      <c r="H184" s="37"/>
    </row>
    <row r="185" spans="3:8" x14ac:dyDescent="0.25">
      <c r="C185" s="38"/>
      <c r="D185" s="37"/>
      <c r="E185" s="36">
        <v>746</v>
      </c>
      <c r="F185" s="36" t="s">
        <v>365</v>
      </c>
      <c r="G185" s="37" t="s">
        <v>2038</v>
      </c>
      <c r="H185" s="37"/>
    </row>
    <row r="186" spans="3:8" x14ac:dyDescent="0.25">
      <c r="C186" s="38"/>
      <c r="D186" s="37"/>
      <c r="E186" s="36">
        <v>747</v>
      </c>
      <c r="F186" s="36" t="s">
        <v>366</v>
      </c>
      <c r="G186" s="37" t="s">
        <v>2039</v>
      </c>
      <c r="H186" s="37"/>
    </row>
    <row r="187" spans="3:8" x14ac:dyDescent="0.25">
      <c r="C187" s="38"/>
      <c r="D187" s="37"/>
      <c r="E187" s="36">
        <v>748</v>
      </c>
      <c r="F187" s="36" t="s">
        <v>367</v>
      </c>
      <c r="G187" s="37" t="s">
        <v>2040</v>
      </c>
      <c r="H187" s="37"/>
    </row>
    <row r="188" spans="3:8" x14ac:dyDescent="0.25">
      <c r="C188" s="38"/>
      <c r="D188" s="37"/>
      <c r="E188" s="36">
        <v>749</v>
      </c>
      <c r="F188" s="36" t="s">
        <v>368</v>
      </c>
      <c r="G188" s="37" t="s">
        <v>2041</v>
      </c>
      <c r="H188" s="37"/>
    </row>
    <row r="189" spans="3:8" x14ac:dyDescent="0.25">
      <c r="C189" s="38"/>
      <c r="D189" s="37"/>
      <c r="E189" s="36">
        <v>750</v>
      </c>
      <c r="F189" s="36" t="s">
        <v>369</v>
      </c>
      <c r="G189" s="37" t="s">
        <v>2042</v>
      </c>
      <c r="H189" s="37"/>
    </row>
    <row r="190" spans="3:8" x14ac:dyDescent="0.25">
      <c r="C190" s="38"/>
      <c r="D190" s="37"/>
      <c r="E190" s="36">
        <v>751</v>
      </c>
      <c r="F190" s="36" t="s">
        <v>370</v>
      </c>
      <c r="G190" s="37" t="s">
        <v>2043</v>
      </c>
      <c r="H190" s="37"/>
    </row>
    <row r="191" spans="3:8" x14ac:dyDescent="0.25">
      <c r="C191" s="38"/>
      <c r="D191" s="37"/>
      <c r="E191" s="36">
        <v>752</v>
      </c>
      <c r="F191" s="36" t="s">
        <v>371</v>
      </c>
      <c r="G191" s="37" t="s">
        <v>2044</v>
      </c>
      <c r="H191" s="37"/>
    </row>
    <row r="192" spans="3:8" x14ac:dyDescent="0.25">
      <c r="C192" s="38"/>
      <c r="D192" s="37"/>
      <c r="E192" s="36">
        <v>753</v>
      </c>
      <c r="F192" s="36" t="s">
        <v>372</v>
      </c>
      <c r="G192" s="37" t="s">
        <v>2045</v>
      </c>
      <c r="H192" s="37"/>
    </row>
    <row r="193" spans="3:8" x14ac:dyDescent="0.25">
      <c r="C193" s="38"/>
      <c r="D193" s="37"/>
      <c r="E193" s="36">
        <v>754</v>
      </c>
      <c r="F193" s="36" t="s">
        <v>373</v>
      </c>
      <c r="G193" s="37" t="s">
        <v>2046</v>
      </c>
      <c r="H193" s="37"/>
    </row>
    <row r="194" spans="3:8" x14ac:dyDescent="0.25">
      <c r="C194" s="38"/>
      <c r="D194" s="37"/>
      <c r="E194" s="36">
        <v>755</v>
      </c>
      <c r="F194" s="36" t="s">
        <v>374</v>
      </c>
      <c r="G194" s="37" t="s">
        <v>2047</v>
      </c>
      <c r="H194" s="37"/>
    </row>
    <row r="195" spans="3:8" x14ac:dyDescent="0.25">
      <c r="C195" s="38"/>
      <c r="D195" s="37"/>
      <c r="E195" s="36">
        <v>756</v>
      </c>
      <c r="F195" s="36" t="s">
        <v>375</v>
      </c>
      <c r="G195" s="37" t="s">
        <v>2048</v>
      </c>
      <c r="H195" s="37"/>
    </row>
    <row r="196" spans="3:8" x14ac:dyDescent="0.25">
      <c r="C196" s="38"/>
      <c r="D196" s="37"/>
      <c r="E196" s="36">
        <v>757</v>
      </c>
      <c r="F196" s="36" t="s">
        <v>376</v>
      </c>
      <c r="G196" s="37" t="s">
        <v>2049</v>
      </c>
      <c r="H196" s="37"/>
    </row>
    <row r="197" spans="3:8" x14ac:dyDescent="0.25">
      <c r="C197" s="38"/>
      <c r="D197" s="37"/>
      <c r="E197" s="36">
        <v>758</v>
      </c>
      <c r="F197" s="36" t="s">
        <v>377</v>
      </c>
      <c r="G197" s="37" t="s">
        <v>2050</v>
      </c>
      <c r="H197" s="37"/>
    </row>
    <row r="198" spans="3:8" x14ac:dyDescent="0.25">
      <c r="C198" s="38"/>
      <c r="D198" s="37"/>
      <c r="E198" s="36">
        <v>759</v>
      </c>
      <c r="F198" s="36" t="s">
        <v>378</v>
      </c>
      <c r="G198" s="37" t="s">
        <v>2051</v>
      </c>
      <c r="H198" s="37"/>
    </row>
    <row r="199" spans="3:8" x14ac:dyDescent="0.25">
      <c r="C199" s="38"/>
      <c r="D199" s="37"/>
      <c r="E199" s="36">
        <v>760</v>
      </c>
      <c r="F199" s="36" t="s">
        <v>379</v>
      </c>
      <c r="G199" s="37" t="s">
        <v>2052</v>
      </c>
      <c r="H199" s="37"/>
    </row>
    <row r="200" spans="3:8" x14ac:dyDescent="0.25">
      <c r="C200" s="38"/>
      <c r="D200" s="37"/>
      <c r="E200" s="36">
        <v>770</v>
      </c>
      <c r="F200" s="36" t="s">
        <v>380</v>
      </c>
      <c r="G200" s="37" t="s">
        <v>2053</v>
      </c>
      <c r="H200" s="37"/>
    </row>
    <row r="201" spans="3:8" x14ac:dyDescent="0.25">
      <c r="C201" s="38"/>
      <c r="D201" s="37"/>
      <c r="E201" s="36">
        <v>799</v>
      </c>
      <c r="F201" s="36" t="s">
        <v>381</v>
      </c>
      <c r="G201" s="37" t="s">
        <v>2054</v>
      </c>
      <c r="H201" s="37"/>
    </row>
    <row r="202" spans="3:8" x14ac:dyDescent="0.25">
      <c r="C202" s="38"/>
      <c r="D202" s="37"/>
      <c r="E202" s="36">
        <v>89</v>
      </c>
      <c r="F202" s="36" t="s">
        <v>382</v>
      </c>
      <c r="G202" s="37" t="s">
        <v>2055</v>
      </c>
      <c r="H202" s="37"/>
    </row>
    <row r="203" spans="3:8" x14ac:dyDescent="0.25">
      <c r="C203" s="38"/>
      <c r="D203" s="37"/>
      <c r="E203" s="36">
        <v>1</v>
      </c>
      <c r="F203" s="36" t="s">
        <v>383</v>
      </c>
      <c r="G203" s="37" t="s">
        <v>2056</v>
      </c>
      <c r="H203" s="37"/>
    </row>
    <row r="204" spans="3:8" x14ac:dyDescent="0.25">
      <c r="C204" s="38"/>
      <c r="D204" s="37"/>
      <c r="E204" s="36">
        <v>2</v>
      </c>
      <c r="F204" s="36" t="s">
        <v>384</v>
      </c>
      <c r="G204" s="37" t="s">
        <v>2057</v>
      </c>
      <c r="H204" s="37"/>
    </row>
    <row r="205" spans="3:8" x14ac:dyDescent="0.25">
      <c r="C205" s="38"/>
      <c r="D205" s="37"/>
      <c r="E205" s="36">
        <v>89</v>
      </c>
      <c r="F205" s="36" t="s">
        <v>385</v>
      </c>
      <c r="G205" s="37" t="s">
        <v>2058</v>
      </c>
      <c r="H205" s="37"/>
    </row>
    <row r="206" spans="3:8" x14ac:dyDescent="0.25">
      <c r="C206" s="38"/>
      <c r="D206" s="37"/>
      <c r="E206" s="36">
        <v>133</v>
      </c>
      <c r="F206" s="36" t="s">
        <v>386</v>
      </c>
      <c r="G206" s="37" t="s">
        <v>2059</v>
      </c>
      <c r="H206" s="37"/>
    </row>
    <row r="207" spans="3:8" x14ac:dyDescent="0.25">
      <c r="C207" s="38"/>
      <c r="D207" s="37"/>
      <c r="E207" s="36">
        <v>177</v>
      </c>
      <c r="F207" s="36" t="s">
        <v>387</v>
      </c>
      <c r="G207" s="37" t="s">
        <v>2060</v>
      </c>
      <c r="H207" s="37"/>
    </row>
    <row r="208" spans="3:8" x14ac:dyDescent="0.25">
      <c r="C208" s="38"/>
      <c r="D208" s="37"/>
      <c r="E208" s="36">
        <v>221</v>
      </c>
      <c r="F208" s="36" t="s">
        <v>388</v>
      </c>
      <c r="G208" s="37" t="s">
        <v>2061</v>
      </c>
      <c r="H208" s="37"/>
    </row>
    <row r="209" spans="3:8" x14ac:dyDescent="0.25">
      <c r="C209" s="38"/>
      <c r="D209" s="37"/>
      <c r="E209" s="36">
        <v>779</v>
      </c>
      <c r="F209" s="36" t="s">
        <v>389</v>
      </c>
      <c r="G209" s="37" t="s">
        <v>2062</v>
      </c>
      <c r="H209" s="37"/>
    </row>
    <row r="210" spans="3:8" x14ac:dyDescent="0.25">
      <c r="C210" s="38"/>
      <c r="D210" s="37"/>
      <c r="E210" s="36">
        <v>90</v>
      </c>
      <c r="F210" s="36" t="s">
        <v>390</v>
      </c>
      <c r="G210" s="37" t="s">
        <v>2063</v>
      </c>
      <c r="H210" s="37"/>
    </row>
    <row r="211" spans="3:8" x14ac:dyDescent="0.25">
      <c r="C211" s="38"/>
      <c r="D211" s="37"/>
      <c r="E211" s="36">
        <v>95</v>
      </c>
      <c r="F211" s="36" t="s">
        <v>391</v>
      </c>
      <c r="G211" s="37" t="s">
        <v>2064</v>
      </c>
      <c r="H211" s="37"/>
    </row>
    <row r="212" spans="3:8" x14ac:dyDescent="0.25">
      <c r="C212" s="38"/>
      <c r="D212" s="37"/>
      <c r="E212" s="36">
        <v>133</v>
      </c>
      <c r="F212" s="36" t="s">
        <v>392</v>
      </c>
      <c r="G212" s="37" t="s">
        <v>2065</v>
      </c>
      <c r="H212" s="37"/>
    </row>
    <row r="213" spans="3:8" x14ac:dyDescent="0.25">
      <c r="C213" s="38"/>
      <c r="D213" s="37"/>
      <c r="E213" s="36">
        <v>134</v>
      </c>
      <c r="F213" s="36" t="s">
        <v>393</v>
      </c>
      <c r="G213" s="37" t="s">
        <v>2066</v>
      </c>
      <c r="H213" s="37"/>
    </row>
    <row r="214" spans="3:8" x14ac:dyDescent="0.25">
      <c r="C214" s="38"/>
      <c r="D214" s="37"/>
      <c r="E214" s="36">
        <v>177</v>
      </c>
      <c r="F214" s="36" t="s">
        <v>394</v>
      </c>
      <c r="G214" s="37" t="s">
        <v>2067</v>
      </c>
      <c r="H214" s="37"/>
    </row>
    <row r="215" spans="3:8" x14ac:dyDescent="0.25">
      <c r="C215" s="38"/>
      <c r="D215" s="37"/>
      <c r="E215" s="36">
        <v>181</v>
      </c>
      <c r="F215" s="36" t="s">
        <v>395</v>
      </c>
      <c r="G215" s="37" t="s">
        <v>2068</v>
      </c>
      <c r="H215" s="37"/>
    </row>
    <row r="216" spans="3:8" x14ac:dyDescent="0.25">
      <c r="C216" s="38"/>
      <c r="D216" s="37"/>
      <c r="E216" s="36">
        <v>182</v>
      </c>
      <c r="F216" s="36" t="s">
        <v>396</v>
      </c>
      <c r="G216" s="37" t="s">
        <v>2069</v>
      </c>
      <c r="H216" s="37"/>
    </row>
    <row r="217" spans="3:8" x14ac:dyDescent="0.25">
      <c r="C217" s="38"/>
      <c r="D217" s="37"/>
      <c r="E217" s="36">
        <v>315</v>
      </c>
      <c r="F217" s="36" t="s">
        <v>397</v>
      </c>
      <c r="G217" s="37" t="s">
        <v>2070</v>
      </c>
      <c r="H217" s="37"/>
    </row>
    <row r="218" spans="3:8" x14ac:dyDescent="0.25">
      <c r="C218" s="38"/>
      <c r="D218" s="37"/>
      <c r="E218" s="36">
        <v>353</v>
      </c>
      <c r="F218" s="36" t="s">
        <v>398</v>
      </c>
      <c r="G218" s="37" t="s">
        <v>2071</v>
      </c>
      <c r="H218" s="37"/>
    </row>
    <row r="219" spans="3:8" x14ac:dyDescent="0.25">
      <c r="C219" s="38"/>
      <c r="D219" s="37"/>
      <c r="E219" s="36">
        <v>456</v>
      </c>
      <c r="F219" s="36" t="s">
        <v>399</v>
      </c>
      <c r="G219" s="37" t="s">
        <v>2072</v>
      </c>
      <c r="H219" s="37"/>
    </row>
    <row r="220" spans="3:8" x14ac:dyDescent="0.25">
      <c r="C220" s="38"/>
      <c r="D220" s="37"/>
      <c r="E220" s="36">
        <v>501</v>
      </c>
      <c r="F220" s="36" t="s">
        <v>400</v>
      </c>
      <c r="G220" s="37" t="s">
        <v>2073</v>
      </c>
      <c r="H220" s="37"/>
    </row>
    <row r="221" spans="3:8" x14ac:dyDescent="0.25">
      <c r="C221" s="38"/>
      <c r="D221" s="37"/>
      <c r="E221" s="36">
        <v>502</v>
      </c>
      <c r="F221" s="36" t="s">
        <v>401</v>
      </c>
      <c r="G221" s="37" t="s">
        <v>2074</v>
      </c>
      <c r="H221" s="37"/>
    </row>
    <row r="222" spans="3:8" x14ac:dyDescent="0.25">
      <c r="C222" s="38"/>
      <c r="D222" s="37"/>
      <c r="E222" s="36">
        <v>503</v>
      </c>
      <c r="F222" s="36" t="s">
        <v>402</v>
      </c>
      <c r="G222" s="37" t="s">
        <v>2075</v>
      </c>
      <c r="H222" s="37"/>
    </row>
    <row r="223" spans="3:8" x14ac:dyDescent="0.25">
      <c r="C223" s="38"/>
      <c r="D223" s="37"/>
      <c r="E223" s="36">
        <v>504</v>
      </c>
      <c r="F223" s="36" t="s">
        <v>403</v>
      </c>
      <c r="G223" s="37" t="s">
        <v>2076</v>
      </c>
      <c r="H223" s="37"/>
    </row>
    <row r="224" spans="3:8" x14ac:dyDescent="0.25">
      <c r="C224" s="38"/>
      <c r="D224" s="37"/>
      <c r="E224" s="36">
        <v>505</v>
      </c>
      <c r="F224" s="36" t="s">
        <v>404</v>
      </c>
      <c r="G224" s="37" t="s">
        <v>2077</v>
      </c>
      <c r="H224" s="37"/>
    </row>
    <row r="225" spans="3:8" x14ac:dyDescent="0.25">
      <c r="C225" s="38"/>
      <c r="D225" s="37"/>
      <c r="E225" s="36">
        <v>544</v>
      </c>
      <c r="F225" s="36" t="s">
        <v>405</v>
      </c>
      <c r="G225" s="37" t="s">
        <v>2078</v>
      </c>
      <c r="H225" s="37"/>
    </row>
    <row r="226" spans="3:8" x14ac:dyDescent="0.25">
      <c r="C226" s="38"/>
      <c r="D226" s="37"/>
      <c r="E226" s="36">
        <v>564</v>
      </c>
      <c r="F226" s="36" t="s">
        <v>406</v>
      </c>
      <c r="G226" s="37" t="s">
        <v>2079</v>
      </c>
      <c r="H226" s="37"/>
    </row>
    <row r="227" spans="3:8" x14ac:dyDescent="0.25">
      <c r="C227" s="38"/>
      <c r="D227" s="37"/>
      <c r="E227" s="36">
        <v>632</v>
      </c>
      <c r="F227" s="36" t="s">
        <v>407</v>
      </c>
      <c r="G227" s="37" t="s">
        <v>2080</v>
      </c>
      <c r="H227" s="37"/>
    </row>
    <row r="228" spans="3:8" x14ac:dyDescent="0.25">
      <c r="C228" s="38"/>
      <c r="D228" s="37"/>
      <c r="E228" s="36">
        <v>735</v>
      </c>
      <c r="F228" s="36" t="s">
        <v>408</v>
      </c>
      <c r="G228" s="37" t="s">
        <v>2081</v>
      </c>
      <c r="H228" s="37"/>
    </row>
    <row r="229" spans="3:8" x14ac:dyDescent="0.25">
      <c r="C229" s="38"/>
      <c r="D229" s="37"/>
      <c r="E229" s="36">
        <v>736</v>
      </c>
      <c r="F229" s="36" t="s">
        <v>409</v>
      </c>
      <c r="G229" s="37" t="s">
        <v>2082</v>
      </c>
      <c r="H229" s="37"/>
    </row>
    <row r="230" spans="3:8" x14ac:dyDescent="0.25">
      <c r="C230" s="38"/>
      <c r="D230" s="37"/>
      <c r="E230" s="36">
        <v>737</v>
      </c>
      <c r="F230" s="36" t="s">
        <v>410</v>
      </c>
      <c r="G230" s="37" t="s">
        <v>2083</v>
      </c>
      <c r="H230" s="37"/>
    </row>
    <row r="231" spans="3:8" x14ac:dyDescent="0.25">
      <c r="C231" s="38"/>
      <c r="D231" s="37"/>
      <c r="E231" s="36">
        <v>739</v>
      </c>
      <c r="F231" s="36" t="s">
        <v>411</v>
      </c>
      <c r="G231" s="37" t="s">
        <v>2084</v>
      </c>
      <c r="H231" s="37"/>
    </row>
    <row r="232" spans="3:8" x14ac:dyDescent="0.25">
      <c r="C232" s="38"/>
      <c r="D232" s="37"/>
      <c r="E232" s="36">
        <v>779</v>
      </c>
      <c r="F232" s="36" t="s">
        <v>412</v>
      </c>
      <c r="G232" s="37" t="s">
        <v>2085</v>
      </c>
      <c r="H232" s="37"/>
    </row>
    <row r="233" spans="3:8" x14ac:dyDescent="0.25">
      <c r="C233" s="38"/>
      <c r="D233" s="37"/>
      <c r="E233" s="36">
        <v>780</v>
      </c>
      <c r="F233" s="36" t="s">
        <v>413</v>
      </c>
      <c r="G233" s="37" t="s">
        <v>2086</v>
      </c>
      <c r="H233" s="37"/>
    </row>
    <row r="234" spans="3:8" x14ac:dyDescent="0.25">
      <c r="C234" s="38"/>
      <c r="D234" s="37"/>
      <c r="E234" s="36">
        <v>867</v>
      </c>
      <c r="F234" s="36" t="s">
        <v>414</v>
      </c>
      <c r="G234" s="37" t="s">
        <v>2087</v>
      </c>
      <c r="H234" s="37"/>
    </row>
    <row r="235" spans="3:8" x14ac:dyDescent="0.25">
      <c r="C235" s="38"/>
      <c r="D235" s="37"/>
      <c r="E235" s="36">
        <v>1</v>
      </c>
      <c r="F235" s="36" t="s">
        <v>415</v>
      </c>
      <c r="G235" s="37" t="s">
        <v>2088</v>
      </c>
      <c r="H235" s="37"/>
    </row>
    <row r="236" spans="3:8" x14ac:dyDescent="0.25">
      <c r="C236" s="38"/>
      <c r="D236" s="37"/>
      <c r="E236" s="36">
        <v>735</v>
      </c>
      <c r="F236" s="36" t="s">
        <v>416</v>
      </c>
      <c r="G236" s="37" t="s">
        <v>2089</v>
      </c>
      <c r="H236" s="37"/>
    </row>
    <row r="237" spans="3:8" x14ac:dyDescent="0.25">
      <c r="C237" s="38"/>
      <c r="D237" s="37"/>
      <c r="E237" s="36">
        <v>736</v>
      </c>
      <c r="F237" s="36" t="s">
        <v>417</v>
      </c>
      <c r="G237" s="37" t="s">
        <v>2090</v>
      </c>
      <c r="H237" s="37"/>
    </row>
    <row r="238" spans="3:8" x14ac:dyDescent="0.25">
      <c r="C238" s="38"/>
      <c r="D238" s="37"/>
      <c r="E238" s="36">
        <v>737</v>
      </c>
      <c r="F238" s="36" t="s">
        <v>418</v>
      </c>
      <c r="G238" s="37" t="s">
        <v>2091</v>
      </c>
      <c r="H238" s="37"/>
    </row>
    <row r="239" spans="3:8" x14ac:dyDescent="0.25">
      <c r="C239" s="38"/>
      <c r="D239" s="37"/>
      <c r="E239" s="36">
        <v>738</v>
      </c>
      <c r="F239" s="36" t="s">
        <v>419</v>
      </c>
      <c r="G239" s="37" t="s">
        <v>2092</v>
      </c>
      <c r="H239" s="37"/>
    </row>
    <row r="240" spans="3:8" x14ac:dyDescent="0.25">
      <c r="C240" s="38"/>
      <c r="D240" s="37"/>
      <c r="E240" s="36">
        <v>739</v>
      </c>
      <c r="F240" s="36" t="s">
        <v>420</v>
      </c>
      <c r="G240" s="37" t="s">
        <v>2093</v>
      </c>
      <c r="H240" s="37"/>
    </row>
    <row r="241" spans="3:8" x14ac:dyDescent="0.25">
      <c r="C241" s="38"/>
      <c r="D241" s="37"/>
      <c r="E241" s="36">
        <v>740</v>
      </c>
      <c r="F241" s="36" t="s">
        <v>421</v>
      </c>
      <c r="G241" s="37" t="s">
        <v>2094</v>
      </c>
      <c r="H241" s="37"/>
    </row>
    <row r="242" spans="3:8" x14ac:dyDescent="0.25">
      <c r="C242" s="38"/>
      <c r="D242" s="37"/>
      <c r="E242" s="36">
        <v>741</v>
      </c>
      <c r="F242" s="36" t="s">
        <v>422</v>
      </c>
      <c r="G242" s="37" t="s">
        <v>2095</v>
      </c>
      <c r="H242" s="37"/>
    </row>
    <row r="243" spans="3:8" x14ac:dyDescent="0.25">
      <c r="C243" s="38"/>
      <c r="D243" s="37"/>
      <c r="E243" s="36">
        <v>742</v>
      </c>
      <c r="F243" s="36" t="s">
        <v>423</v>
      </c>
      <c r="G243" s="37" t="s">
        <v>2096</v>
      </c>
      <c r="H243" s="37"/>
    </row>
    <row r="244" spans="3:8" x14ac:dyDescent="0.25">
      <c r="C244" s="38"/>
      <c r="D244" s="37"/>
      <c r="E244" s="36">
        <v>743</v>
      </c>
      <c r="F244" s="36" t="s">
        <v>424</v>
      </c>
      <c r="G244" s="37" t="s">
        <v>2097</v>
      </c>
      <c r="H244" s="37"/>
    </row>
    <row r="245" spans="3:8" x14ac:dyDescent="0.25">
      <c r="C245" s="38"/>
      <c r="D245" s="37"/>
      <c r="E245" s="36">
        <v>744</v>
      </c>
      <c r="F245" s="36" t="s">
        <v>425</v>
      </c>
      <c r="G245" s="37" t="s">
        <v>2098</v>
      </c>
      <c r="H245" s="37"/>
    </row>
    <row r="246" spans="3:8" x14ac:dyDescent="0.25">
      <c r="C246" s="38"/>
      <c r="D246" s="37"/>
      <c r="E246" s="36">
        <v>749</v>
      </c>
      <c r="F246" s="36" t="s">
        <v>426</v>
      </c>
      <c r="G246" s="37" t="s">
        <v>2099</v>
      </c>
      <c r="H246" s="37"/>
    </row>
    <row r="247" spans="3:8" x14ac:dyDescent="0.25">
      <c r="C247" s="38"/>
      <c r="D247" s="37"/>
      <c r="E247" s="36">
        <v>751</v>
      </c>
      <c r="F247" s="36" t="s">
        <v>427</v>
      </c>
      <c r="G247" s="37" t="s">
        <v>2100</v>
      </c>
      <c r="H247" s="37"/>
    </row>
    <row r="248" spans="3:8" x14ac:dyDescent="0.25">
      <c r="C248" s="38"/>
      <c r="D248" s="37"/>
      <c r="E248" s="36">
        <v>752</v>
      </c>
      <c r="F248" s="36" t="s">
        <v>428</v>
      </c>
      <c r="G248" s="37" t="s">
        <v>2101</v>
      </c>
      <c r="H248" s="37"/>
    </row>
    <row r="249" spans="3:8" x14ac:dyDescent="0.25">
      <c r="C249" s="38"/>
      <c r="D249" s="37"/>
      <c r="E249" s="36">
        <v>753</v>
      </c>
      <c r="F249" s="36" t="s">
        <v>429</v>
      </c>
      <c r="G249" s="37" t="s">
        <v>2102</v>
      </c>
      <c r="H249" s="37"/>
    </row>
    <row r="250" spans="3:8" x14ac:dyDescent="0.25">
      <c r="C250" s="38"/>
      <c r="D250" s="37"/>
      <c r="E250" s="36">
        <v>754</v>
      </c>
      <c r="F250" s="36" t="s">
        <v>430</v>
      </c>
      <c r="G250" s="37" t="s">
        <v>2103</v>
      </c>
      <c r="H250" s="37"/>
    </row>
    <row r="251" spans="3:8" x14ac:dyDescent="0.25">
      <c r="C251" s="38"/>
      <c r="D251" s="37"/>
      <c r="E251" s="36">
        <v>755</v>
      </c>
      <c r="F251" s="36" t="s">
        <v>431</v>
      </c>
      <c r="G251" s="37" t="s">
        <v>2104</v>
      </c>
      <c r="H251" s="37"/>
    </row>
    <row r="252" spans="3:8" x14ac:dyDescent="0.25">
      <c r="C252" s="38"/>
      <c r="D252" s="37"/>
      <c r="E252" s="36">
        <v>756</v>
      </c>
      <c r="F252" s="36" t="s">
        <v>432</v>
      </c>
      <c r="G252" s="37" t="s">
        <v>2105</v>
      </c>
      <c r="H252" s="37"/>
    </row>
    <row r="253" spans="3:8" x14ac:dyDescent="0.25">
      <c r="C253" s="38"/>
      <c r="D253" s="37"/>
      <c r="E253" s="36">
        <v>757</v>
      </c>
      <c r="F253" s="36" t="s">
        <v>433</v>
      </c>
      <c r="G253" s="37" t="s">
        <v>2106</v>
      </c>
      <c r="H253" s="37"/>
    </row>
    <row r="254" spans="3:8" x14ac:dyDescent="0.25">
      <c r="C254" s="38"/>
      <c r="D254" s="37"/>
      <c r="E254" s="36">
        <v>758</v>
      </c>
      <c r="F254" s="36" t="s">
        <v>434</v>
      </c>
      <c r="G254" s="37" t="s">
        <v>2107</v>
      </c>
      <c r="H254" s="37"/>
    </row>
    <row r="255" spans="3:8" x14ac:dyDescent="0.25">
      <c r="C255" s="38"/>
      <c r="D255" s="37"/>
      <c r="E255" s="36">
        <v>759</v>
      </c>
      <c r="F255" s="36" t="s">
        <v>435</v>
      </c>
      <c r="G255" s="37" t="s">
        <v>2108</v>
      </c>
      <c r="H255" s="37"/>
    </row>
    <row r="256" spans="3:8" x14ac:dyDescent="0.25">
      <c r="C256" s="38"/>
      <c r="D256" s="37"/>
      <c r="E256" s="36">
        <v>760</v>
      </c>
      <c r="F256" s="36" t="s">
        <v>436</v>
      </c>
      <c r="G256" s="37" t="s">
        <v>2109</v>
      </c>
      <c r="H256" s="37"/>
    </row>
    <row r="257" spans="3:8" x14ac:dyDescent="0.25">
      <c r="C257" s="38"/>
      <c r="D257" s="37"/>
      <c r="E257" s="36">
        <v>761</v>
      </c>
      <c r="F257" s="36" t="s">
        <v>437</v>
      </c>
      <c r="G257" s="37" t="s">
        <v>2110</v>
      </c>
      <c r="H257" s="37"/>
    </row>
    <row r="258" spans="3:8" x14ac:dyDescent="0.25">
      <c r="C258" s="38"/>
      <c r="D258" s="37"/>
      <c r="E258" s="36">
        <v>735</v>
      </c>
      <c r="F258" s="36" t="s">
        <v>438</v>
      </c>
      <c r="G258" s="37" t="s">
        <v>2111</v>
      </c>
      <c r="H258" s="37"/>
    </row>
    <row r="259" spans="3:8" x14ac:dyDescent="0.25">
      <c r="C259" s="38"/>
      <c r="D259" s="37"/>
      <c r="E259" s="36">
        <v>736</v>
      </c>
      <c r="F259" s="36" t="s">
        <v>439</v>
      </c>
      <c r="G259" s="37" t="s">
        <v>2112</v>
      </c>
      <c r="H259" s="37"/>
    </row>
    <row r="260" spans="3:8" x14ac:dyDescent="0.25">
      <c r="C260" s="38"/>
      <c r="D260" s="37"/>
      <c r="E260" s="36">
        <v>737</v>
      </c>
      <c r="F260" s="36" t="s">
        <v>440</v>
      </c>
      <c r="G260" s="37" t="s">
        <v>2113</v>
      </c>
      <c r="H260" s="37"/>
    </row>
    <row r="261" spans="3:8" x14ac:dyDescent="0.25">
      <c r="C261" s="38"/>
      <c r="D261" s="37"/>
      <c r="E261" s="36">
        <v>738</v>
      </c>
      <c r="F261" s="36" t="s">
        <v>441</v>
      </c>
      <c r="G261" s="37" t="s">
        <v>2114</v>
      </c>
      <c r="H261" s="37"/>
    </row>
    <row r="262" spans="3:8" x14ac:dyDescent="0.25">
      <c r="C262" s="38"/>
      <c r="D262" s="37"/>
      <c r="E262" s="36">
        <v>739</v>
      </c>
      <c r="F262" s="36" t="s">
        <v>442</v>
      </c>
      <c r="G262" s="37" t="s">
        <v>2115</v>
      </c>
      <c r="H262" s="37"/>
    </row>
    <row r="263" spans="3:8" x14ac:dyDescent="0.25">
      <c r="C263" s="38"/>
      <c r="D263" s="37"/>
      <c r="E263" s="36">
        <v>740</v>
      </c>
      <c r="F263" s="36" t="s">
        <v>443</v>
      </c>
      <c r="G263" s="37" t="s">
        <v>2116</v>
      </c>
      <c r="H263" s="37"/>
    </row>
    <row r="264" spans="3:8" x14ac:dyDescent="0.25">
      <c r="C264" s="38"/>
      <c r="D264" s="37"/>
      <c r="E264" s="36">
        <v>741</v>
      </c>
      <c r="F264" s="36" t="s">
        <v>444</v>
      </c>
      <c r="G264" s="37" t="s">
        <v>2117</v>
      </c>
      <c r="H264" s="37"/>
    </row>
    <row r="265" spans="3:8" x14ac:dyDescent="0.25">
      <c r="C265" s="38"/>
      <c r="D265" s="37"/>
      <c r="E265" s="36">
        <v>742</v>
      </c>
      <c r="F265" s="36" t="s">
        <v>445</v>
      </c>
      <c r="G265" s="37" t="s">
        <v>2118</v>
      </c>
      <c r="H265" s="37"/>
    </row>
    <row r="266" spans="3:8" x14ac:dyDescent="0.25">
      <c r="C266" s="38"/>
      <c r="D266" s="37"/>
      <c r="E266" s="36">
        <v>743</v>
      </c>
      <c r="F266" s="36" t="s">
        <v>446</v>
      </c>
      <c r="G266" s="37" t="s">
        <v>2119</v>
      </c>
      <c r="H266" s="37"/>
    </row>
    <row r="267" spans="3:8" x14ac:dyDescent="0.25">
      <c r="C267" s="38"/>
      <c r="D267" s="37"/>
      <c r="E267" s="36">
        <v>744</v>
      </c>
      <c r="F267" s="36" t="s">
        <v>447</v>
      </c>
      <c r="G267" s="37" t="s">
        <v>2120</v>
      </c>
      <c r="H267" s="37"/>
    </row>
    <row r="268" spans="3:8" x14ac:dyDescent="0.25">
      <c r="C268" s="38"/>
      <c r="D268" s="37"/>
      <c r="E268" s="36">
        <v>745</v>
      </c>
      <c r="F268" s="36" t="s">
        <v>448</v>
      </c>
      <c r="G268" s="37" t="s">
        <v>2121</v>
      </c>
      <c r="H268" s="37"/>
    </row>
    <row r="269" spans="3:8" x14ac:dyDescent="0.25">
      <c r="C269" s="38"/>
      <c r="D269" s="37"/>
      <c r="E269" s="36">
        <v>746</v>
      </c>
      <c r="F269" s="36" t="s">
        <v>449</v>
      </c>
      <c r="G269" s="37" t="s">
        <v>2122</v>
      </c>
      <c r="H269" s="37"/>
    </row>
    <row r="270" spans="3:8" x14ac:dyDescent="0.25">
      <c r="C270" s="38"/>
      <c r="D270" s="37"/>
      <c r="E270" s="36">
        <v>89</v>
      </c>
      <c r="F270" s="36" t="s">
        <v>450</v>
      </c>
      <c r="G270" s="37" t="s">
        <v>2123</v>
      </c>
      <c r="H270" s="37"/>
    </row>
    <row r="271" spans="3:8" x14ac:dyDescent="0.25">
      <c r="C271" s="38"/>
      <c r="D271" s="37"/>
      <c r="E271" s="36">
        <v>90</v>
      </c>
      <c r="F271" s="36" t="s">
        <v>451</v>
      </c>
      <c r="G271" s="37" t="s">
        <v>2124</v>
      </c>
      <c r="H271" s="37"/>
    </row>
    <row r="272" spans="3:8" x14ac:dyDescent="0.25">
      <c r="C272" s="38"/>
      <c r="D272" s="37"/>
      <c r="E272" s="36">
        <v>177</v>
      </c>
      <c r="F272" s="36" t="s">
        <v>452</v>
      </c>
      <c r="G272" s="37" t="s">
        <v>2125</v>
      </c>
      <c r="H272" s="37"/>
    </row>
    <row r="273" spans="3:8" x14ac:dyDescent="0.25">
      <c r="C273" s="38"/>
      <c r="D273" s="37"/>
      <c r="E273" s="36">
        <v>178</v>
      </c>
      <c r="F273" s="36" t="s">
        <v>453</v>
      </c>
      <c r="G273" s="37" t="s">
        <v>2126</v>
      </c>
      <c r="H273" s="37"/>
    </row>
    <row r="274" spans="3:8" x14ac:dyDescent="0.25">
      <c r="C274" s="38"/>
      <c r="D274" s="37"/>
      <c r="E274" s="36">
        <v>221</v>
      </c>
      <c r="F274" s="36" t="s">
        <v>454</v>
      </c>
      <c r="G274" s="37" t="s">
        <v>2127</v>
      </c>
      <c r="H274" s="37"/>
    </row>
    <row r="275" spans="3:8" x14ac:dyDescent="0.25">
      <c r="C275" s="38"/>
      <c r="D275" s="37"/>
      <c r="E275" s="36">
        <v>222</v>
      </c>
      <c r="F275" s="36" t="s">
        <v>455</v>
      </c>
      <c r="G275" s="37" t="s">
        <v>2128</v>
      </c>
      <c r="H275" s="37"/>
    </row>
    <row r="276" spans="3:8" x14ac:dyDescent="0.25">
      <c r="C276" s="38"/>
      <c r="D276" s="37"/>
      <c r="E276" s="36">
        <v>223</v>
      </c>
      <c r="F276" s="36" t="s">
        <v>456</v>
      </c>
      <c r="G276" s="37" t="s">
        <v>2129</v>
      </c>
      <c r="H276" s="37"/>
    </row>
    <row r="277" spans="3:8" x14ac:dyDescent="0.25">
      <c r="C277" s="38"/>
      <c r="D277" s="37"/>
      <c r="E277" s="36">
        <v>354</v>
      </c>
      <c r="F277" s="36" t="s">
        <v>457</v>
      </c>
      <c r="G277" s="37" t="s">
        <v>2130</v>
      </c>
      <c r="H277" s="37"/>
    </row>
    <row r="278" spans="3:8" x14ac:dyDescent="0.25">
      <c r="C278" s="38"/>
      <c r="D278" s="37"/>
      <c r="E278" s="36">
        <v>355</v>
      </c>
      <c r="F278" s="36" t="s">
        <v>458</v>
      </c>
      <c r="G278" s="37" t="s">
        <v>2131</v>
      </c>
      <c r="H278" s="37"/>
    </row>
    <row r="279" spans="3:8" x14ac:dyDescent="0.25">
      <c r="C279" s="38"/>
      <c r="D279" s="37"/>
      <c r="E279" s="36">
        <v>356</v>
      </c>
      <c r="F279" s="36" t="s">
        <v>459</v>
      </c>
      <c r="G279" s="37" t="s">
        <v>2132</v>
      </c>
      <c r="H279" s="37"/>
    </row>
    <row r="280" spans="3:8" x14ac:dyDescent="0.25">
      <c r="C280" s="38"/>
      <c r="D280" s="37"/>
      <c r="E280" s="36">
        <v>360</v>
      </c>
      <c r="F280" s="36" t="s">
        <v>460</v>
      </c>
      <c r="G280" s="37" t="s">
        <v>2133</v>
      </c>
      <c r="H280" s="37"/>
    </row>
    <row r="281" spans="3:8" x14ac:dyDescent="0.25">
      <c r="C281" s="38"/>
      <c r="D281" s="37"/>
      <c r="E281" s="36">
        <v>400</v>
      </c>
      <c r="F281" s="36" t="s">
        <v>461</v>
      </c>
      <c r="G281" s="37" t="s">
        <v>2134</v>
      </c>
      <c r="H281" s="37"/>
    </row>
    <row r="282" spans="3:8" x14ac:dyDescent="0.25">
      <c r="C282" s="38"/>
      <c r="D282" s="37"/>
      <c r="E282" s="36">
        <v>632</v>
      </c>
      <c r="F282" s="36" t="s">
        <v>462</v>
      </c>
      <c r="G282" s="37" t="s">
        <v>2135</v>
      </c>
      <c r="H282" s="37"/>
    </row>
    <row r="283" spans="3:8" x14ac:dyDescent="0.25">
      <c r="C283" s="38"/>
      <c r="D283" s="37"/>
      <c r="E283" s="36">
        <v>691</v>
      </c>
      <c r="F283" s="36" t="s">
        <v>463</v>
      </c>
      <c r="G283" s="37" t="s">
        <v>2136</v>
      </c>
      <c r="H283" s="37"/>
    </row>
    <row r="284" spans="3:8" x14ac:dyDescent="0.25">
      <c r="C284" s="38"/>
      <c r="D284" s="37"/>
      <c r="E284" s="36">
        <v>735</v>
      </c>
      <c r="F284" s="36" t="s">
        <v>464</v>
      </c>
      <c r="G284" s="37" t="s">
        <v>2137</v>
      </c>
      <c r="H284" s="37"/>
    </row>
    <row r="285" spans="3:8" x14ac:dyDescent="0.25">
      <c r="C285" s="38"/>
      <c r="D285" s="37"/>
      <c r="E285" s="36">
        <v>735</v>
      </c>
      <c r="F285" s="36" t="s">
        <v>465</v>
      </c>
      <c r="G285" s="37" t="s">
        <v>2138</v>
      </c>
      <c r="H285" s="37"/>
    </row>
    <row r="286" spans="3:8" x14ac:dyDescent="0.25">
      <c r="C286" s="38"/>
      <c r="D286" s="37"/>
      <c r="E286" s="36">
        <v>737</v>
      </c>
      <c r="F286" s="36" t="s">
        <v>466</v>
      </c>
      <c r="G286" s="37" t="s">
        <v>2139</v>
      </c>
      <c r="H286" s="37"/>
    </row>
    <row r="287" spans="3:8" x14ac:dyDescent="0.25">
      <c r="C287" s="38"/>
      <c r="D287" s="37"/>
      <c r="E287" s="36">
        <v>738</v>
      </c>
      <c r="F287" s="36" t="s">
        <v>467</v>
      </c>
      <c r="G287" s="37" t="s">
        <v>2140</v>
      </c>
      <c r="H287" s="37"/>
    </row>
    <row r="288" spans="3:8" x14ac:dyDescent="0.25">
      <c r="C288" s="38"/>
      <c r="D288" s="37"/>
      <c r="E288" s="36">
        <v>739</v>
      </c>
      <c r="F288" s="36" t="s">
        <v>468</v>
      </c>
      <c r="G288" s="37" t="s">
        <v>2141</v>
      </c>
      <c r="H288" s="37"/>
    </row>
    <row r="289" spans="3:8" x14ac:dyDescent="0.25">
      <c r="C289" s="38"/>
      <c r="D289" s="37"/>
      <c r="E289" s="36">
        <v>740</v>
      </c>
      <c r="F289" s="36" t="s">
        <v>469</v>
      </c>
      <c r="G289" s="37" t="s">
        <v>2142</v>
      </c>
      <c r="H289" s="37"/>
    </row>
    <row r="290" spans="3:8" x14ac:dyDescent="0.25">
      <c r="C290" s="38"/>
      <c r="D290" s="37"/>
      <c r="E290" s="36">
        <v>741</v>
      </c>
      <c r="F290" s="36" t="s">
        <v>470</v>
      </c>
      <c r="G290" s="37" t="s">
        <v>2143</v>
      </c>
      <c r="H290" s="37"/>
    </row>
    <row r="291" spans="3:8" x14ac:dyDescent="0.25">
      <c r="C291" s="38"/>
      <c r="D291" s="37"/>
      <c r="E291" s="36">
        <v>742</v>
      </c>
      <c r="F291" s="36" t="s">
        <v>471</v>
      </c>
      <c r="G291" s="37" t="s">
        <v>2144</v>
      </c>
      <c r="H291" s="37"/>
    </row>
    <row r="292" spans="3:8" x14ac:dyDescent="0.25">
      <c r="C292" s="38"/>
      <c r="D292" s="37"/>
      <c r="E292" s="36">
        <v>743</v>
      </c>
      <c r="F292" s="36" t="s">
        <v>472</v>
      </c>
      <c r="G292" s="37" t="s">
        <v>2145</v>
      </c>
      <c r="H292" s="37"/>
    </row>
    <row r="293" spans="3:8" x14ac:dyDescent="0.25">
      <c r="C293" s="38"/>
      <c r="D293" s="37"/>
      <c r="E293" s="36">
        <v>744</v>
      </c>
      <c r="F293" s="36" t="s">
        <v>473</v>
      </c>
      <c r="G293" s="37" t="s">
        <v>2146</v>
      </c>
      <c r="H293" s="37"/>
    </row>
    <row r="294" spans="3:8" x14ac:dyDescent="0.25">
      <c r="C294" s="38"/>
      <c r="D294" s="37"/>
      <c r="E294" s="36">
        <v>735</v>
      </c>
      <c r="F294" s="36" t="s">
        <v>474</v>
      </c>
      <c r="G294" s="37" t="s">
        <v>2147</v>
      </c>
      <c r="H294" s="37"/>
    </row>
    <row r="295" spans="3:8" x14ac:dyDescent="0.25">
      <c r="C295" s="38"/>
      <c r="D295" s="37"/>
      <c r="E295" s="36">
        <v>736</v>
      </c>
      <c r="F295" s="36" t="s">
        <v>475</v>
      </c>
      <c r="G295" s="37" t="s">
        <v>2148</v>
      </c>
      <c r="H295" s="37"/>
    </row>
    <row r="296" spans="3:8" x14ac:dyDescent="0.25">
      <c r="C296" s="38"/>
      <c r="D296" s="37"/>
      <c r="E296" s="36">
        <v>737</v>
      </c>
      <c r="F296" s="36" t="s">
        <v>476</v>
      </c>
      <c r="G296" s="37" t="s">
        <v>2149</v>
      </c>
      <c r="H296" s="37"/>
    </row>
    <row r="297" spans="3:8" x14ac:dyDescent="0.25">
      <c r="C297" s="38"/>
      <c r="D297" s="37"/>
      <c r="E297" s="36">
        <v>738</v>
      </c>
      <c r="F297" s="36" t="s">
        <v>477</v>
      </c>
      <c r="G297" s="37" t="s">
        <v>2150</v>
      </c>
      <c r="H297" s="37"/>
    </row>
    <row r="298" spans="3:8" x14ac:dyDescent="0.25">
      <c r="C298" s="38"/>
      <c r="D298" s="37"/>
      <c r="E298" s="36">
        <v>739</v>
      </c>
      <c r="F298" s="36" t="s">
        <v>478</v>
      </c>
      <c r="G298" s="37" t="s">
        <v>2151</v>
      </c>
      <c r="H298" s="37"/>
    </row>
    <row r="299" spans="3:8" x14ac:dyDescent="0.25">
      <c r="C299" s="38"/>
      <c r="D299" s="37"/>
      <c r="E299" s="36">
        <v>740</v>
      </c>
      <c r="F299" s="36" t="s">
        <v>479</v>
      </c>
      <c r="G299" s="37" t="s">
        <v>2152</v>
      </c>
      <c r="H299" s="37"/>
    </row>
    <row r="300" spans="3:8" x14ac:dyDescent="0.25">
      <c r="C300" s="38"/>
      <c r="D300" s="37"/>
      <c r="E300" s="36">
        <v>741</v>
      </c>
      <c r="F300" s="36" t="s">
        <v>480</v>
      </c>
      <c r="G300" s="37" t="s">
        <v>2153</v>
      </c>
      <c r="H300" s="37"/>
    </row>
    <row r="301" spans="3:8" x14ac:dyDescent="0.25">
      <c r="C301" s="38"/>
      <c r="D301" s="37"/>
      <c r="E301" s="36">
        <v>742</v>
      </c>
      <c r="F301" s="36" t="s">
        <v>481</v>
      </c>
      <c r="G301" s="37" t="s">
        <v>2154</v>
      </c>
      <c r="H301" s="37"/>
    </row>
    <row r="302" spans="3:8" x14ac:dyDescent="0.25">
      <c r="C302" s="38"/>
      <c r="D302" s="37"/>
      <c r="E302" s="36">
        <v>743</v>
      </c>
      <c r="F302" s="36" t="s">
        <v>482</v>
      </c>
      <c r="G302" s="37" t="s">
        <v>2155</v>
      </c>
      <c r="H302" s="37"/>
    </row>
    <row r="303" spans="3:8" x14ac:dyDescent="0.25">
      <c r="C303" s="38"/>
      <c r="D303" s="37"/>
      <c r="E303" s="36">
        <v>744</v>
      </c>
      <c r="F303" s="36" t="s">
        <v>483</v>
      </c>
      <c r="G303" s="37" t="s">
        <v>2156</v>
      </c>
      <c r="H303" s="37"/>
    </row>
    <row r="304" spans="3:8" x14ac:dyDescent="0.25">
      <c r="C304" s="38"/>
      <c r="D304" s="37"/>
      <c r="E304" s="36">
        <v>745</v>
      </c>
      <c r="F304" s="36" t="s">
        <v>484</v>
      </c>
      <c r="G304" s="37" t="s">
        <v>2157</v>
      </c>
      <c r="H304" s="37"/>
    </row>
    <row r="305" spans="3:8" x14ac:dyDescent="0.25">
      <c r="C305" s="38"/>
      <c r="D305" s="37"/>
      <c r="E305" s="36">
        <v>746</v>
      </c>
      <c r="F305" s="36" t="s">
        <v>485</v>
      </c>
      <c r="G305" s="37" t="s">
        <v>2158</v>
      </c>
      <c r="H305" s="37"/>
    </row>
    <row r="306" spans="3:8" x14ac:dyDescent="0.25">
      <c r="C306" s="38"/>
      <c r="D306" s="37"/>
      <c r="E306" s="36">
        <v>747</v>
      </c>
      <c r="F306" s="36" t="s">
        <v>486</v>
      </c>
      <c r="G306" s="37" t="s">
        <v>2159</v>
      </c>
      <c r="H306" s="37"/>
    </row>
    <row r="307" spans="3:8" x14ac:dyDescent="0.25">
      <c r="C307" s="38"/>
      <c r="D307" s="37"/>
      <c r="E307" s="36">
        <v>748</v>
      </c>
      <c r="F307" s="36" t="s">
        <v>487</v>
      </c>
      <c r="G307" s="37" t="s">
        <v>2160</v>
      </c>
      <c r="H307" s="37"/>
    </row>
    <row r="308" spans="3:8" x14ac:dyDescent="0.25">
      <c r="C308" s="38"/>
      <c r="D308" s="37"/>
      <c r="E308" s="36">
        <v>749</v>
      </c>
      <c r="F308" s="36" t="s">
        <v>488</v>
      </c>
      <c r="G308" s="37" t="s">
        <v>2161</v>
      </c>
      <c r="H308" s="37"/>
    </row>
    <row r="309" spans="3:8" x14ac:dyDescent="0.25">
      <c r="C309" s="38"/>
      <c r="D309" s="37"/>
      <c r="E309" s="36">
        <v>750</v>
      </c>
      <c r="F309" s="36" t="s">
        <v>489</v>
      </c>
      <c r="G309" s="37" t="s">
        <v>2162</v>
      </c>
      <c r="H309" s="37"/>
    </row>
    <row r="310" spans="3:8" x14ac:dyDescent="0.25">
      <c r="C310" s="38"/>
      <c r="D310" s="37"/>
      <c r="E310" s="36">
        <v>752</v>
      </c>
      <c r="F310" s="36" t="s">
        <v>490</v>
      </c>
      <c r="G310" s="37" t="s">
        <v>2163</v>
      </c>
      <c r="H310" s="37"/>
    </row>
    <row r="311" spans="3:8" x14ac:dyDescent="0.25">
      <c r="C311" s="38"/>
      <c r="D311" s="37"/>
      <c r="E311" s="36">
        <v>999</v>
      </c>
      <c r="F311" s="36" t="s">
        <v>491</v>
      </c>
      <c r="G311" s="37" t="s">
        <v>2164</v>
      </c>
      <c r="H311" s="37"/>
    </row>
    <row r="312" spans="3:8" x14ac:dyDescent="0.25">
      <c r="C312" s="38"/>
      <c r="D312" s="37"/>
      <c r="E312" s="36">
        <v>735</v>
      </c>
      <c r="F312" s="36" t="s">
        <v>492</v>
      </c>
      <c r="G312" s="37" t="s">
        <v>2165</v>
      </c>
      <c r="H312" s="37"/>
    </row>
    <row r="313" spans="3:8" x14ac:dyDescent="0.25">
      <c r="C313" s="38"/>
      <c r="D313" s="37"/>
      <c r="E313" s="36">
        <v>736</v>
      </c>
      <c r="F313" s="36" t="s">
        <v>493</v>
      </c>
      <c r="G313" s="37" t="s">
        <v>2166</v>
      </c>
      <c r="H313" s="37"/>
    </row>
    <row r="314" spans="3:8" x14ac:dyDescent="0.25">
      <c r="C314" s="38"/>
      <c r="D314" s="37"/>
      <c r="E314" s="36">
        <v>737</v>
      </c>
      <c r="F314" s="36" t="s">
        <v>494</v>
      </c>
      <c r="G314" s="37" t="s">
        <v>2167</v>
      </c>
      <c r="H314" s="37"/>
    </row>
    <row r="315" spans="3:8" x14ac:dyDescent="0.25">
      <c r="C315" s="38"/>
      <c r="D315" s="37"/>
      <c r="E315" s="36">
        <v>738</v>
      </c>
      <c r="F315" s="36" t="s">
        <v>495</v>
      </c>
      <c r="G315" s="37" t="s">
        <v>2168</v>
      </c>
      <c r="H315" s="37"/>
    </row>
    <row r="316" spans="3:8" x14ac:dyDescent="0.25">
      <c r="C316" s="38"/>
      <c r="D316" s="37"/>
      <c r="E316" s="36">
        <v>739</v>
      </c>
      <c r="F316" s="36" t="s">
        <v>496</v>
      </c>
      <c r="G316" s="37" t="s">
        <v>2169</v>
      </c>
      <c r="H316" s="37"/>
    </row>
    <row r="317" spans="3:8" x14ac:dyDescent="0.25">
      <c r="C317" s="38"/>
      <c r="D317" s="37"/>
      <c r="E317" s="36">
        <v>740</v>
      </c>
      <c r="F317" s="36" t="s">
        <v>497</v>
      </c>
      <c r="G317" s="37" t="s">
        <v>2170</v>
      </c>
      <c r="H317" s="37"/>
    </row>
    <row r="318" spans="3:8" x14ac:dyDescent="0.25">
      <c r="C318" s="38"/>
      <c r="D318" s="37"/>
      <c r="E318" s="36">
        <v>735</v>
      </c>
      <c r="F318" s="36" t="s">
        <v>498</v>
      </c>
      <c r="G318" s="37" t="s">
        <v>2171</v>
      </c>
      <c r="H318" s="37"/>
    </row>
    <row r="319" spans="3:8" x14ac:dyDescent="0.25">
      <c r="C319" s="38"/>
      <c r="D319" s="37"/>
      <c r="E319" s="36">
        <v>736</v>
      </c>
      <c r="F319" s="36" t="s">
        <v>499</v>
      </c>
      <c r="G319" s="37" t="s">
        <v>2172</v>
      </c>
      <c r="H319" s="37"/>
    </row>
    <row r="320" spans="3:8" x14ac:dyDescent="0.25">
      <c r="C320" s="38"/>
      <c r="D320" s="37"/>
      <c r="E320" s="36">
        <v>737</v>
      </c>
      <c r="F320" s="36" t="s">
        <v>500</v>
      </c>
      <c r="G320" s="37" t="s">
        <v>2173</v>
      </c>
      <c r="H320" s="37"/>
    </row>
    <row r="321" spans="3:8" x14ac:dyDescent="0.25">
      <c r="C321" s="38"/>
      <c r="D321" s="37"/>
      <c r="E321" s="36">
        <v>738</v>
      </c>
      <c r="F321" s="36" t="s">
        <v>501</v>
      </c>
      <c r="G321" s="37" t="s">
        <v>2174</v>
      </c>
      <c r="H321" s="37"/>
    </row>
    <row r="322" spans="3:8" x14ac:dyDescent="0.25">
      <c r="C322" s="38"/>
      <c r="D322" s="37"/>
      <c r="E322" s="36">
        <v>739</v>
      </c>
      <c r="F322" s="36" t="s">
        <v>502</v>
      </c>
      <c r="G322" s="37" t="s">
        <v>2175</v>
      </c>
      <c r="H322" s="37"/>
    </row>
    <row r="323" spans="3:8" x14ac:dyDescent="0.25">
      <c r="C323" s="38"/>
      <c r="D323" s="37"/>
      <c r="E323" s="36">
        <v>740</v>
      </c>
      <c r="F323" s="36" t="s">
        <v>503</v>
      </c>
      <c r="G323" s="37" t="s">
        <v>2176</v>
      </c>
      <c r="H323" s="37"/>
    </row>
    <row r="324" spans="3:8" x14ac:dyDescent="0.25">
      <c r="C324" s="38"/>
      <c r="D324" s="37"/>
      <c r="E324" s="36">
        <v>741</v>
      </c>
      <c r="F324" s="36" t="s">
        <v>504</v>
      </c>
      <c r="G324" s="37" t="s">
        <v>2177</v>
      </c>
      <c r="H324" s="37"/>
    </row>
    <row r="325" spans="3:8" x14ac:dyDescent="0.25">
      <c r="C325" s="38"/>
      <c r="D325" s="37"/>
      <c r="E325" s="36">
        <v>742</v>
      </c>
      <c r="F325" s="36" t="s">
        <v>505</v>
      </c>
      <c r="G325" s="37" t="s">
        <v>2178</v>
      </c>
      <c r="H325" s="37"/>
    </row>
    <row r="326" spans="3:8" x14ac:dyDescent="0.25">
      <c r="C326" s="38"/>
      <c r="D326" s="37"/>
      <c r="E326" s="36">
        <v>743</v>
      </c>
      <c r="F326" s="36" t="s">
        <v>506</v>
      </c>
      <c r="G326" s="37" t="s">
        <v>2179</v>
      </c>
      <c r="H326" s="37"/>
    </row>
    <row r="327" spans="3:8" x14ac:dyDescent="0.25">
      <c r="C327" s="38"/>
      <c r="D327" s="37"/>
      <c r="E327" s="36">
        <v>744</v>
      </c>
      <c r="F327" s="36" t="s">
        <v>507</v>
      </c>
      <c r="G327" s="37" t="s">
        <v>2180</v>
      </c>
      <c r="H327" s="37"/>
    </row>
    <row r="328" spans="3:8" x14ac:dyDescent="0.25">
      <c r="C328" s="38"/>
      <c r="D328" s="37"/>
      <c r="E328" s="36">
        <v>735</v>
      </c>
      <c r="F328" s="36" t="s">
        <v>508</v>
      </c>
      <c r="G328" s="37" t="s">
        <v>2181</v>
      </c>
      <c r="H328" s="37"/>
    </row>
    <row r="329" spans="3:8" x14ac:dyDescent="0.25">
      <c r="C329" s="38"/>
      <c r="D329" s="37"/>
      <c r="E329" s="36">
        <v>736</v>
      </c>
      <c r="F329" s="36" t="s">
        <v>509</v>
      </c>
      <c r="G329" s="37" t="s">
        <v>2182</v>
      </c>
      <c r="H329" s="37"/>
    </row>
    <row r="330" spans="3:8" x14ac:dyDescent="0.25">
      <c r="C330" s="38"/>
      <c r="D330" s="37"/>
      <c r="E330" s="36">
        <v>737</v>
      </c>
      <c r="F330" s="36" t="s">
        <v>510</v>
      </c>
      <c r="G330" s="37" t="s">
        <v>2183</v>
      </c>
      <c r="H330" s="37"/>
    </row>
    <row r="331" spans="3:8" x14ac:dyDescent="0.25">
      <c r="C331" s="38"/>
      <c r="D331" s="37"/>
      <c r="E331" s="36">
        <v>738</v>
      </c>
      <c r="F331" s="36" t="s">
        <v>511</v>
      </c>
      <c r="G331" s="37" t="s">
        <v>2184</v>
      </c>
      <c r="H331" s="37"/>
    </row>
    <row r="332" spans="3:8" x14ac:dyDescent="0.25">
      <c r="C332" s="38"/>
      <c r="D332" s="37"/>
      <c r="E332" s="36">
        <v>739</v>
      </c>
      <c r="F332" s="36" t="s">
        <v>512</v>
      </c>
      <c r="G332" s="37" t="s">
        <v>2185</v>
      </c>
      <c r="H332" s="37"/>
    </row>
    <row r="333" spans="3:8" x14ac:dyDescent="0.25">
      <c r="C333" s="38"/>
      <c r="D333" s="37"/>
      <c r="E333" s="36">
        <v>740</v>
      </c>
      <c r="F333" s="36" t="s">
        <v>513</v>
      </c>
      <c r="G333" s="37" t="s">
        <v>2186</v>
      </c>
      <c r="H333" s="37"/>
    </row>
    <row r="334" spans="3:8" x14ac:dyDescent="0.25">
      <c r="C334" s="38"/>
      <c r="D334" s="37"/>
      <c r="E334" s="36">
        <v>741</v>
      </c>
      <c r="F334" s="36" t="s">
        <v>514</v>
      </c>
      <c r="G334" s="37" t="s">
        <v>2187</v>
      </c>
      <c r="H334" s="37"/>
    </row>
    <row r="335" spans="3:8" x14ac:dyDescent="0.25">
      <c r="C335" s="38"/>
      <c r="D335" s="37"/>
      <c r="E335" s="36">
        <v>742</v>
      </c>
      <c r="F335" s="36" t="s">
        <v>515</v>
      </c>
      <c r="G335" s="37" t="s">
        <v>2188</v>
      </c>
      <c r="H335" s="37"/>
    </row>
    <row r="336" spans="3:8" x14ac:dyDescent="0.25">
      <c r="C336" s="38"/>
      <c r="D336" s="37"/>
      <c r="E336" s="36">
        <v>743</v>
      </c>
      <c r="F336" s="36" t="s">
        <v>516</v>
      </c>
      <c r="G336" s="37" t="s">
        <v>2189</v>
      </c>
      <c r="H336" s="37"/>
    </row>
    <row r="337" spans="3:8" x14ac:dyDescent="0.25">
      <c r="C337" s="38"/>
      <c r="D337" s="37"/>
      <c r="E337" s="36">
        <v>744</v>
      </c>
      <c r="F337" s="36" t="s">
        <v>517</v>
      </c>
      <c r="G337" s="37" t="s">
        <v>2190</v>
      </c>
      <c r="H337" s="37"/>
    </row>
    <row r="338" spans="3:8" x14ac:dyDescent="0.25">
      <c r="C338" s="38"/>
      <c r="D338" s="37"/>
      <c r="E338" s="36">
        <v>745</v>
      </c>
      <c r="F338" s="36" t="s">
        <v>518</v>
      </c>
      <c r="G338" s="37" t="s">
        <v>2191</v>
      </c>
      <c r="H338" s="37"/>
    </row>
    <row r="339" spans="3:8" x14ac:dyDescent="0.25">
      <c r="C339" s="38"/>
      <c r="D339" s="37"/>
      <c r="E339" s="36">
        <v>746</v>
      </c>
      <c r="F339" s="36" t="s">
        <v>519</v>
      </c>
      <c r="G339" s="37" t="s">
        <v>2192</v>
      </c>
      <c r="H339" s="37"/>
    </row>
    <row r="340" spans="3:8" x14ac:dyDescent="0.25">
      <c r="C340" s="38"/>
      <c r="D340" s="37"/>
      <c r="E340" s="36">
        <v>1</v>
      </c>
      <c r="F340" s="36" t="s">
        <v>520</v>
      </c>
      <c r="G340" s="37" t="s">
        <v>2193</v>
      </c>
      <c r="H340" s="37"/>
    </row>
    <row r="341" spans="3:8" x14ac:dyDescent="0.25">
      <c r="C341" s="38"/>
      <c r="D341" s="37"/>
      <c r="E341" s="36">
        <v>1</v>
      </c>
      <c r="F341" s="36" t="s">
        <v>31</v>
      </c>
      <c r="G341" s="37" t="s">
        <v>2194</v>
      </c>
      <c r="H341" s="37"/>
    </row>
    <row r="342" spans="3:8" x14ac:dyDescent="0.25">
      <c r="C342" s="38"/>
      <c r="D342" s="37"/>
      <c r="E342" s="36">
        <v>1</v>
      </c>
      <c r="F342" s="36" t="s">
        <v>521</v>
      </c>
      <c r="G342" s="37" t="s">
        <v>2195</v>
      </c>
      <c r="H342" s="37"/>
    </row>
    <row r="343" spans="3:8" x14ac:dyDescent="0.25">
      <c r="C343" s="38"/>
      <c r="D343" s="37"/>
      <c r="E343" s="36">
        <v>221</v>
      </c>
      <c r="F343" s="36" t="s">
        <v>522</v>
      </c>
      <c r="G343" s="37" t="s">
        <v>2196</v>
      </c>
      <c r="H343" s="37"/>
    </row>
    <row r="344" spans="3:8" x14ac:dyDescent="0.25">
      <c r="C344" s="38"/>
      <c r="D344" s="37"/>
      <c r="E344" s="36">
        <v>353</v>
      </c>
      <c r="F344" s="36" t="s">
        <v>523</v>
      </c>
      <c r="G344" s="37" t="s">
        <v>2197</v>
      </c>
      <c r="H344" s="37"/>
    </row>
    <row r="345" spans="3:8" x14ac:dyDescent="0.25">
      <c r="C345" s="38"/>
      <c r="D345" s="37"/>
      <c r="E345" s="36">
        <v>500</v>
      </c>
      <c r="F345" s="36" t="s">
        <v>524</v>
      </c>
      <c r="G345" s="37" t="s">
        <v>2198</v>
      </c>
      <c r="H345" s="37"/>
    </row>
    <row r="346" spans="3:8" x14ac:dyDescent="0.25">
      <c r="C346" s="38"/>
      <c r="D346" s="37"/>
      <c r="E346" s="36">
        <v>501</v>
      </c>
      <c r="F346" s="36" t="s">
        <v>525</v>
      </c>
      <c r="G346" s="37" t="s">
        <v>2199</v>
      </c>
      <c r="H346" s="37"/>
    </row>
    <row r="347" spans="3:8" x14ac:dyDescent="0.25">
      <c r="C347" s="38"/>
      <c r="D347" s="37"/>
      <c r="E347" s="36">
        <v>502</v>
      </c>
      <c r="F347" s="36" t="s">
        <v>526</v>
      </c>
      <c r="G347" s="37" t="s">
        <v>2200</v>
      </c>
      <c r="H347" s="37"/>
    </row>
    <row r="348" spans="3:8" x14ac:dyDescent="0.25">
      <c r="C348" s="38"/>
      <c r="D348" s="37"/>
      <c r="E348" s="36">
        <v>503</v>
      </c>
      <c r="F348" s="36" t="s">
        <v>527</v>
      </c>
      <c r="G348" s="37" t="s">
        <v>2201</v>
      </c>
      <c r="H348" s="37"/>
    </row>
    <row r="349" spans="3:8" x14ac:dyDescent="0.25">
      <c r="C349" s="38"/>
      <c r="D349" s="37"/>
      <c r="E349" s="36">
        <v>535</v>
      </c>
      <c r="F349" s="36" t="s">
        <v>528</v>
      </c>
      <c r="G349" s="37" t="s">
        <v>2202</v>
      </c>
      <c r="H349" s="37"/>
    </row>
    <row r="350" spans="3:8" x14ac:dyDescent="0.25">
      <c r="C350" s="38"/>
      <c r="D350" s="37"/>
      <c r="E350" s="36">
        <v>632</v>
      </c>
      <c r="F350" s="36" t="s">
        <v>529</v>
      </c>
      <c r="G350" s="37" t="s">
        <v>2203</v>
      </c>
      <c r="H350" s="37"/>
    </row>
    <row r="351" spans="3:8" x14ac:dyDescent="0.25">
      <c r="C351" s="38"/>
      <c r="D351" s="37"/>
      <c r="E351" s="36">
        <v>675</v>
      </c>
      <c r="F351" s="36" t="s">
        <v>530</v>
      </c>
      <c r="G351" s="37" t="s">
        <v>2204</v>
      </c>
      <c r="H351" s="37"/>
    </row>
    <row r="352" spans="3:8" x14ac:dyDescent="0.25">
      <c r="C352" s="38"/>
      <c r="D352" s="37"/>
      <c r="E352" s="36">
        <v>779</v>
      </c>
      <c r="F352" s="36" t="s">
        <v>531</v>
      </c>
      <c r="G352" s="37" t="s">
        <v>2205</v>
      </c>
      <c r="H352" s="37"/>
    </row>
    <row r="353" spans="3:8" x14ac:dyDescent="0.25">
      <c r="C353" s="38"/>
      <c r="D353" s="37"/>
      <c r="E353" s="36">
        <v>735</v>
      </c>
      <c r="F353" s="36" t="s">
        <v>532</v>
      </c>
      <c r="G353" s="37" t="s">
        <v>2206</v>
      </c>
      <c r="H353" s="37"/>
    </row>
    <row r="354" spans="3:8" x14ac:dyDescent="0.25">
      <c r="C354" s="38"/>
      <c r="D354" s="37"/>
      <c r="E354" s="36">
        <v>736</v>
      </c>
      <c r="F354" s="36" t="s">
        <v>533</v>
      </c>
      <c r="G354" s="37" t="s">
        <v>2207</v>
      </c>
      <c r="H354" s="37"/>
    </row>
    <row r="355" spans="3:8" x14ac:dyDescent="0.25">
      <c r="C355" s="38"/>
      <c r="D355" s="37"/>
      <c r="E355" s="36">
        <v>737</v>
      </c>
      <c r="F355" s="36" t="s">
        <v>534</v>
      </c>
      <c r="G355" s="37" t="s">
        <v>2208</v>
      </c>
      <c r="H355" s="37"/>
    </row>
    <row r="356" spans="3:8" x14ac:dyDescent="0.25">
      <c r="C356" s="38"/>
      <c r="D356" s="37"/>
      <c r="E356" s="36">
        <v>735</v>
      </c>
      <c r="F356" s="36" t="s">
        <v>535</v>
      </c>
      <c r="G356" s="37" t="s">
        <v>2209</v>
      </c>
      <c r="H356" s="37"/>
    </row>
    <row r="357" spans="3:8" x14ac:dyDescent="0.25">
      <c r="C357" s="38"/>
      <c r="D357" s="37"/>
      <c r="E357" s="36">
        <v>735</v>
      </c>
      <c r="F357" s="36" t="s">
        <v>536</v>
      </c>
      <c r="G357" s="37" t="s">
        <v>2210</v>
      </c>
      <c r="H357" s="37"/>
    </row>
    <row r="358" spans="3:8" x14ac:dyDescent="0.25">
      <c r="C358" s="38"/>
      <c r="D358" s="37"/>
      <c r="E358" s="36">
        <v>736</v>
      </c>
      <c r="F358" s="36" t="s">
        <v>537</v>
      </c>
      <c r="G358" s="37" t="s">
        <v>2211</v>
      </c>
      <c r="H358" s="37"/>
    </row>
    <row r="359" spans="3:8" x14ac:dyDescent="0.25">
      <c r="C359" s="38"/>
      <c r="D359" s="37"/>
      <c r="E359" s="36">
        <v>735</v>
      </c>
      <c r="F359" s="36" t="s">
        <v>538</v>
      </c>
      <c r="G359" s="37" t="s">
        <v>2212</v>
      </c>
      <c r="H359" s="37"/>
    </row>
    <row r="360" spans="3:8" x14ac:dyDescent="0.25">
      <c r="C360" s="38"/>
      <c r="D360" s="37"/>
      <c r="E360" s="36">
        <v>736</v>
      </c>
      <c r="F360" s="36" t="s">
        <v>539</v>
      </c>
      <c r="G360" s="37" t="s">
        <v>2213</v>
      </c>
      <c r="H360" s="37"/>
    </row>
    <row r="361" spans="3:8" x14ac:dyDescent="0.25">
      <c r="C361" s="38"/>
      <c r="D361" s="37"/>
      <c r="E361" s="36">
        <v>737</v>
      </c>
      <c r="F361" s="36" t="s">
        <v>540</v>
      </c>
      <c r="G361" s="37" t="s">
        <v>2214</v>
      </c>
      <c r="H361" s="37"/>
    </row>
    <row r="362" spans="3:8" x14ac:dyDescent="0.25">
      <c r="C362" s="38"/>
      <c r="D362" s="37"/>
      <c r="E362" s="36">
        <v>1</v>
      </c>
      <c r="F362" s="36" t="s">
        <v>541</v>
      </c>
      <c r="G362" s="37" t="s">
        <v>2215</v>
      </c>
      <c r="H362" s="37"/>
    </row>
    <row r="363" spans="3:8" x14ac:dyDescent="0.25">
      <c r="C363" s="38"/>
      <c r="D363" s="37"/>
      <c r="E363" s="36">
        <v>89</v>
      </c>
      <c r="F363" s="36" t="s">
        <v>542</v>
      </c>
      <c r="G363" s="37" t="s">
        <v>2216</v>
      </c>
      <c r="H363" s="37"/>
    </row>
    <row r="364" spans="3:8" x14ac:dyDescent="0.25">
      <c r="C364" s="38"/>
      <c r="D364" s="37"/>
      <c r="E364" s="36">
        <v>133</v>
      </c>
      <c r="F364" s="36" t="s">
        <v>543</v>
      </c>
      <c r="G364" s="37" t="s">
        <v>2217</v>
      </c>
      <c r="H364" s="37"/>
    </row>
    <row r="365" spans="3:8" x14ac:dyDescent="0.25">
      <c r="C365" s="38"/>
      <c r="D365" s="37"/>
      <c r="E365" s="36">
        <v>456</v>
      </c>
      <c r="F365" s="36" t="s">
        <v>544</v>
      </c>
      <c r="G365" s="37" t="s">
        <v>2218</v>
      </c>
      <c r="H365" s="37"/>
    </row>
    <row r="366" spans="3:8" x14ac:dyDescent="0.25">
      <c r="C366" s="38"/>
      <c r="D366" s="37"/>
      <c r="E366" s="36">
        <v>458</v>
      </c>
      <c r="F366" s="36" t="s">
        <v>545</v>
      </c>
      <c r="G366" s="37" t="s">
        <v>2219</v>
      </c>
      <c r="H366" s="37"/>
    </row>
    <row r="367" spans="3:8" x14ac:dyDescent="0.25">
      <c r="C367" s="38"/>
      <c r="D367" s="37"/>
      <c r="E367" s="36">
        <v>459</v>
      </c>
      <c r="F367" s="36" t="s">
        <v>546</v>
      </c>
      <c r="G367" s="37" t="s">
        <v>2220</v>
      </c>
      <c r="H367" s="37"/>
    </row>
    <row r="368" spans="3:8" x14ac:dyDescent="0.25">
      <c r="C368" s="38"/>
      <c r="D368" s="37"/>
      <c r="E368" s="36">
        <v>460</v>
      </c>
      <c r="F368" s="36" t="s">
        <v>547</v>
      </c>
      <c r="G368" s="37" t="s">
        <v>2221</v>
      </c>
      <c r="H368" s="37"/>
    </row>
    <row r="369" spans="3:8" x14ac:dyDescent="0.25">
      <c r="C369" s="38"/>
      <c r="D369" s="37"/>
      <c r="E369" s="36">
        <v>461</v>
      </c>
      <c r="F369" s="36" t="s">
        <v>548</v>
      </c>
      <c r="G369" s="37" t="s">
        <v>2222</v>
      </c>
      <c r="H369" s="37"/>
    </row>
    <row r="370" spans="3:8" x14ac:dyDescent="0.25">
      <c r="C370" s="38"/>
      <c r="D370" s="37"/>
      <c r="E370" s="36">
        <v>462</v>
      </c>
      <c r="F370" s="36" t="s">
        <v>549</v>
      </c>
      <c r="G370" s="37" t="s">
        <v>2223</v>
      </c>
      <c r="H370" s="37"/>
    </row>
    <row r="371" spans="3:8" x14ac:dyDescent="0.25">
      <c r="C371" s="38"/>
      <c r="D371" s="37"/>
      <c r="E371" s="36">
        <v>463</v>
      </c>
      <c r="F371" s="36" t="s">
        <v>550</v>
      </c>
      <c r="G371" s="37" t="s">
        <v>2224</v>
      </c>
      <c r="H371" s="37"/>
    </row>
    <row r="372" spans="3:8" x14ac:dyDescent="0.25">
      <c r="C372" s="38"/>
      <c r="D372" s="37"/>
      <c r="E372" s="36">
        <v>464</v>
      </c>
      <c r="F372" s="36" t="s">
        <v>551</v>
      </c>
      <c r="G372" s="37" t="s">
        <v>2225</v>
      </c>
      <c r="H372" s="37"/>
    </row>
    <row r="373" spans="3:8" x14ac:dyDescent="0.25">
      <c r="C373" s="38"/>
      <c r="D373" s="37"/>
      <c r="E373" s="36">
        <v>465</v>
      </c>
      <c r="F373" s="36" t="s">
        <v>552</v>
      </c>
      <c r="G373" s="37" t="s">
        <v>2226</v>
      </c>
      <c r="H373" s="37"/>
    </row>
    <row r="374" spans="3:8" x14ac:dyDescent="0.25">
      <c r="C374" s="38"/>
      <c r="D374" s="37"/>
      <c r="E374" s="36">
        <v>466</v>
      </c>
      <c r="F374" s="36" t="s">
        <v>553</v>
      </c>
      <c r="G374" s="37" t="s">
        <v>2227</v>
      </c>
      <c r="H374" s="37"/>
    </row>
    <row r="375" spans="3:8" x14ac:dyDescent="0.25">
      <c r="C375" s="38"/>
      <c r="D375" s="37"/>
      <c r="E375" s="36">
        <v>467</v>
      </c>
      <c r="F375" s="36" t="s">
        <v>554</v>
      </c>
      <c r="G375" s="37" t="s">
        <v>2228</v>
      </c>
      <c r="H375" s="37"/>
    </row>
    <row r="376" spans="3:8" x14ac:dyDescent="0.25">
      <c r="C376" s="38"/>
      <c r="D376" s="37"/>
      <c r="E376" s="36">
        <v>468</v>
      </c>
      <c r="F376" s="36" t="s">
        <v>555</v>
      </c>
      <c r="G376" s="37" t="s">
        <v>2229</v>
      </c>
      <c r="H376" s="37"/>
    </row>
    <row r="377" spans="3:8" x14ac:dyDescent="0.25">
      <c r="C377" s="38"/>
      <c r="D377" s="37"/>
      <c r="E377" s="36">
        <v>469</v>
      </c>
      <c r="F377" s="36" t="s">
        <v>556</v>
      </c>
      <c r="G377" s="37" t="s">
        <v>2230</v>
      </c>
      <c r="H377" s="37"/>
    </row>
    <row r="378" spans="3:8" x14ac:dyDescent="0.25">
      <c r="C378" s="38"/>
      <c r="D378" s="37"/>
      <c r="E378" s="36">
        <v>470</v>
      </c>
      <c r="F378" s="36" t="s">
        <v>557</v>
      </c>
      <c r="G378" s="37" t="s">
        <v>2231</v>
      </c>
      <c r="H378" s="37"/>
    </row>
    <row r="379" spans="3:8" x14ac:dyDescent="0.25">
      <c r="C379" s="38"/>
      <c r="D379" s="37"/>
      <c r="E379" s="36">
        <v>471</v>
      </c>
      <c r="F379" s="36" t="s">
        <v>558</v>
      </c>
      <c r="G379" s="37" t="s">
        <v>2232</v>
      </c>
      <c r="H379" s="37"/>
    </row>
    <row r="380" spans="3:8" x14ac:dyDescent="0.25">
      <c r="C380" s="38"/>
      <c r="D380" s="37"/>
      <c r="E380" s="36">
        <v>691</v>
      </c>
      <c r="F380" s="36" t="s">
        <v>559</v>
      </c>
      <c r="G380" s="37" t="s">
        <v>2233</v>
      </c>
      <c r="H380" s="37"/>
    </row>
    <row r="381" spans="3:8" x14ac:dyDescent="0.25">
      <c r="C381" s="38"/>
      <c r="D381" s="37"/>
      <c r="E381" s="36">
        <v>870</v>
      </c>
      <c r="F381" s="36" t="s">
        <v>560</v>
      </c>
      <c r="G381" s="37" t="s">
        <v>2234</v>
      </c>
      <c r="H381" s="37"/>
    </row>
    <row r="382" spans="3:8" x14ac:dyDescent="0.25">
      <c r="C382" s="38"/>
      <c r="D382" s="37"/>
      <c r="E382" s="36">
        <v>735</v>
      </c>
      <c r="F382" s="36" t="s">
        <v>561</v>
      </c>
      <c r="G382" s="37" t="s">
        <v>2235</v>
      </c>
      <c r="H382" s="37"/>
    </row>
    <row r="383" spans="3:8" x14ac:dyDescent="0.25">
      <c r="C383" s="38"/>
      <c r="D383" s="37"/>
      <c r="E383" s="36">
        <v>736</v>
      </c>
      <c r="F383" s="36" t="s">
        <v>562</v>
      </c>
      <c r="G383" s="37" t="s">
        <v>2236</v>
      </c>
      <c r="H383" s="37"/>
    </row>
    <row r="384" spans="3:8" x14ac:dyDescent="0.25">
      <c r="C384" s="38"/>
      <c r="D384" s="37"/>
      <c r="E384" s="36">
        <v>737</v>
      </c>
      <c r="F384" s="36" t="s">
        <v>563</v>
      </c>
      <c r="G384" s="37" t="s">
        <v>2237</v>
      </c>
      <c r="H384" s="37"/>
    </row>
    <row r="385" spans="3:8" x14ac:dyDescent="0.25">
      <c r="C385" s="38"/>
      <c r="D385" s="37"/>
      <c r="E385" s="36">
        <v>632</v>
      </c>
      <c r="F385" s="36" t="s">
        <v>564</v>
      </c>
      <c r="G385" s="37" t="s">
        <v>2238</v>
      </c>
      <c r="H385" s="37"/>
    </row>
    <row r="386" spans="3:8" x14ac:dyDescent="0.25">
      <c r="C386" s="38"/>
      <c r="D386" s="37"/>
      <c r="E386" s="36">
        <v>700</v>
      </c>
      <c r="F386" s="36" t="s">
        <v>565</v>
      </c>
      <c r="G386" s="37" t="s">
        <v>2239</v>
      </c>
      <c r="H386" s="37"/>
    </row>
    <row r="387" spans="3:8" x14ac:dyDescent="0.25">
      <c r="C387" s="38"/>
      <c r="D387" s="37"/>
      <c r="E387" s="36">
        <v>735</v>
      </c>
      <c r="F387" s="36" t="s">
        <v>566</v>
      </c>
      <c r="G387" s="37" t="s">
        <v>2240</v>
      </c>
      <c r="H387" s="37"/>
    </row>
    <row r="388" spans="3:8" x14ac:dyDescent="0.25">
      <c r="C388" s="38"/>
      <c r="D388" s="37"/>
      <c r="E388" s="36">
        <v>736</v>
      </c>
      <c r="F388" s="36" t="s">
        <v>567</v>
      </c>
      <c r="G388" s="37" t="s">
        <v>2241</v>
      </c>
      <c r="H388" s="37"/>
    </row>
    <row r="389" spans="3:8" x14ac:dyDescent="0.25">
      <c r="C389" s="38"/>
      <c r="D389" s="37"/>
      <c r="E389" s="36">
        <v>737</v>
      </c>
      <c r="F389" s="36" t="s">
        <v>568</v>
      </c>
      <c r="G389" s="37" t="s">
        <v>2242</v>
      </c>
      <c r="H389" s="37"/>
    </row>
    <row r="390" spans="3:8" x14ac:dyDescent="0.25">
      <c r="C390" s="38"/>
      <c r="D390" s="37"/>
      <c r="E390" s="36">
        <v>738</v>
      </c>
      <c r="F390" s="36" t="s">
        <v>569</v>
      </c>
      <c r="G390" s="37" t="s">
        <v>2243</v>
      </c>
      <c r="H390" s="37"/>
    </row>
    <row r="391" spans="3:8" x14ac:dyDescent="0.25">
      <c r="C391" s="38"/>
      <c r="D391" s="37"/>
      <c r="E391" s="36">
        <v>739</v>
      </c>
      <c r="F391" s="36" t="s">
        <v>570</v>
      </c>
      <c r="G391" s="37" t="s">
        <v>2244</v>
      </c>
      <c r="H391" s="37"/>
    </row>
    <row r="392" spans="3:8" x14ac:dyDescent="0.25">
      <c r="C392" s="38"/>
      <c r="D392" s="37"/>
      <c r="E392" s="36">
        <v>740</v>
      </c>
      <c r="F392" s="36" t="s">
        <v>571</v>
      </c>
      <c r="G392" s="37" t="s">
        <v>2245</v>
      </c>
      <c r="H392" s="37"/>
    </row>
    <row r="393" spans="3:8" x14ac:dyDescent="0.25">
      <c r="C393" s="38"/>
      <c r="D393" s="37"/>
      <c r="E393" s="36">
        <v>741</v>
      </c>
      <c r="F393" s="36" t="s">
        <v>572</v>
      </c>
      <c r="G393" s="37" t="s">
        <v>2246</v>
      </c>
      <c r="H393" s="37"/>
    </row>
    <row r="394" spans="3:8" x14ac:dyDescent="0.25">
      <c r="C394" s="38"/>
      <c r="D394" s="37"/>
      <c r="E394" s="36">
        <v>742</v>
      </c>
      <c r="F394" s="36" t="s">
        <v>573</v>
      </c>
      <c r="G394" s="37" t="s">
        <v>2247</v>
      </c>
      <c r="H394" s="37"/>
    </row>
    <row r="395" spans="3:8" x14ac:dyDescent="0.25">
      <c r="C395" s="38"/>
      <c r="D395" s="37"/>
      <c r="E395" s="36">
        <v>743</v>
      </c>
      <c r="F395" s="36" t="s">
        <v>574</v>
      </c>
      <c r="G395" s="37" t="s">
        <v>2248</v>
      </c>
      <c r="H395" s="37"/>
    </row>
    <row r="396" spans="3:8" x14ac:dyDescent="0.25">
      <c r="C396" s="38"/>
      <c r="D396" s="37"/>
      <c r="E396" s="36">
        <v>744</v>
      </c>
      <c r="F396" s="36" t="s">
        <v>575</v>
      </c>
      <c r="G396" s="37" t="s">
        <v>2249</v>
      </c>
      <c r="H396" s="37"/>
    </row>
    <row r="397" spans="3:8" x14ac:dyDescent="0.25">
      <c r="C397" s="38"/>
      <c r="D397" s="37"/>
      <c r="E397" s="36">
        <v>745</v>
      </c>
      <c r="F397" s="36" t="s">
        <v>576</v>
      </c>
      <c r="G397" s="37" t="s">
        <v>2250</v>
      </c>
      <c r="H397" s="37"/>
    </row>
    <row r="398" spans="3:8" x14ac:dyDescent="0.25">
      <c r="C398" s="38"/>
      <c r="D398" s="37"/>
      <c r="E398" s="36">
        <v>746</v>
      </c>
      <c r="F398" s="36" t="s">
        <v>577</v>
      </c>
      <c r="G398" s="37" t="s">
        <v>2251</v>
      </c>
      <c r="H398" s="37"/>
    </row>
    <row r="399" spans="3:8" x14ac:dyDescent="0.25">
      <c r="C399" s="38"/>
      <c r="D399" s="37"/>
      <c r="E399" s="36">
        <v>747</v>
      </c>
      <c r="F399" s="36" t="s">
        <v>578</v>
      </c>
      <c r="G399" s="37" t="s">
        <v>2252</v>
      </c>
      <c r="H399" s="37"/>
    </row>
    <row r="400" spans="3:8" x14ac:dyDescent="0.25">
      <c r="C400" s="38"/>
      <c r="D400" s="37"/>
      <c r="E400" s="36">
        <v>748</v>
      </c>
      <c r="F400" s="36" t="s">
        <v>579</v>
      </c>
      <c r="G400" s="37" t="s">
        <v>2253</v>
      </c>
      <c r="H400" s="37"/>
    </row>
    <row r="401" spans="3:8" x14ac:dyDescent="0.25">
      <c r="C401" s="38"/>
      <c r="D401" s="37"/>
      <c r="E401" s="36">
        <v>749</v>
      </c>
      <c r="F401" s="36" t="s">
        <v>580</v>
      </c>
      <c r="G401" s="37" t="s">
        <v>2254</v>
      </c>
      <c r="H401" s="37"/>
    </row>
    <row r="402" spans="3:8" x14ac:dyDescent="0.25">
      <c r="C402" s="38"/>
      <c r="D402" s="37"/>
      <c r="E402" s="36">
        <v>991</v>
      </c>
      <c r="F402" s="36" t="s">
        <v>581</v>
      </c>
      <c r="G402" s="37" t="s">
        <v>2255</v>
      </c>
      <c r="H402" s="37"/>
    </row>
    <row r="403" spans="3:8" x14ac:dyDescent="0.25">
      <c r="C403" s="38"/>
      <c r="D403" s="37"/>
      <c r="E403" s="36">
        <v>730</v>
      </c>
      <c r="F403" s="36" t="s">
        <v>569</v>
      </c>
      <c r="G403" s="37" t="s">
        <v>2256</v>
      </c>
      <c r="H403" s="37"/>
    </row>
    <row r="404" spans="3:8" x14ac:dyDescent="0.25">
      <c r="C404" s="38"/>
      <c r="D404" s="37"/>
      <c r="E404" s="36">
        <v>735</v>
      </c>
      <c r="F404" s="36" t="s">
        <v>582</v>
      </c>
      <c r="G404" s="37" t="s">
        <v>2257</v>
      </c>
      <c r="H404" s="37"/>
    </row>
    <row r="405" spans="3:8" x14ac:dyDescent="0.25">
      <c r="C405" s="38"/>
      <c r="D405" s="37"/>
      <c r="E405" s="36">
        <v>736</v>
      </c>
      <c r="F405" s="36" t="s">
        <v>583</v>
      </c>
      <c r="G405" s="37" t="s">
        <v>2258</v>
      </c>
      <c r="H405" s="37"/>
    </row>
    <row r="406" spans="3:8" x14ac:dyDescent="0.25">
      <c r="C406" s="38"/>
      <c r="D406" s="37"/>
      <c r="E406" s="36">
        <v>737</v>
      </c>
      <c r="F406" s="36" t="s">
        <v>584</v>
      </c>
      <c r="G406" s="37" t="s">
        <v>2259</v>
      </c>
      <c r="H406" s="37"/>
    </row>
    <row r="407" spans="3:8" x14ac:dyDescent="0.25">
      <c r="C407" s="38"/>
      <c r="D407" s="37"/>
      <c r="E407" s="36">
        <v>738</v>
      </c>
      <c r="F407" s="36" t="s">
        <v>585</v>
      </c>
      <c r="G407" s="37" t="s">
        <v>2260</v>
      </c>
      <c r="H407" s="37"/>
    </row>
    <row r="408" spans="3:8" x14ac:dyDescent="0.25">
      <c r="C408" s="38"/>
      <c r="D408" s="37"/>
      <c r="E408" s="36">
        <v>739</v>
      </c>
      <c r="F408" s="36" t="s">
        <v>586</v>
      </c>
      <c r="G408" s="37" t="s">
        <v>2261</v>
      </c>
      <c r="H408" s="37"/>
    </row>
    <row r="409" spans="3:8" x14ac:dyDescent="0.25">
      <c r="C409" s="38"/>
      <c r="D409" s="37"/>
      <c r="E409" s="36">
        <v>740</v>
      </c>
      <c r="F409" s="36" t="s">
        <v>587</v>
      </c>
      <c r="G409" s="37" t="s">
        <v>2262</v>
      </c>
      <c r="H409" s="37"/>
    </row>
    <row r="410" spans="3:8" x14ac:dyDescent="0.25">
      <c r="C410" s="38"/>
      <c r="D410" s="37"/>
      <c r="E410" s="36">
        <v>741</v>
      </c>
      <c r="F410" s="36" t="s">
        <v>588</v>
      </c>
      <c r="G410" s="37" t="s">
        <v>2263</v>
      </c>
      <c r="H410" s="37"/>
    </row>
    <row r="411" spans="3:8" x14ac:dyDescent="0.25">
      <c r="C411" s="38"/>
      <c r="D411" s="37"/>
      <c r="E411" s="36">
        <v>742</v>
      </c>
      <c r="F411" s="36" t="s">
        <v>589</v>
      </c>
      <c r="G411" s="37" t="s">
        <v>2264</v>
      </c>
      <c r="H411" s="37"/>
    </row>
    <row r="412" spans="3:8" x14ac:dyDescent="0.25">
      <c r="C412" s="38"/>
      <c r="D412" s="37"/>
      <c r="E412" s="36">
        <v>90</v>
      </c>
      <c r="F412" s="36" t="s">
        <v>590</v>
      </c>
      <c r="G412" s="37" t="s">
        <v>2265</v>
      </c>
      <c r="H412" s="37"/>
    </row>
    <row r="413" spans="3:8" x14ac:dyDescent="0.25">
      <c r="C413" s="38"/>
      <c r="D413" s="37"/>
      <c r="E413" s="36">
        <v>632</v>
      </c>
      <c r="F413" s="36" t="s">
        <v>591</v>
      </c>
      <c r="G413" s="37" t="s">
        <v>2266</v>
      </c>
      <c r="H413" s="37"/>
    </row>
    <row r="414" spans="3:8" x14ac:dyDescent="0.25">
      <c r="C414" s="38"/>
      <c r="D414" s="37"/>
      <c r="E414" s="36">
        <v>633</v>
      </c>
      <c r="F414" s="36" t="s">
        <v>592</v>
      </c>
      <c r="G414" s="37" t="s">
        <v>2267</v>
      </c>
      <c r="H414" s="37"/>
    </row>
    <row r="415" spans="3:8" x14ac:dyDescent="0.25">
      <c r="C415" s="38"/>
      <c r="D415" s="37"/>
      <c r="E415" s="36">
        <v>634</v>
      </c>
      <c r="F415" s="36" t="s">
        <v>593</v>
      </c>
      <c r="G415" s="37" t="s">
        <v>2268</v>
      </c>
      <c r="H415" s="37"/>
    </row>
    <row r="416" spans="3:8" x14ac:dyDescent="0.25">
      <c r="C416" s="38"/>
      <c r="D416" s="37"/>
      <c r="E416" s="36">
        <v>635</v>
      </c>
      <c r="F416" s="36" t="s">
        <v>594</v>
      </c>
      <c r="G416" s="37" t="s">
        <v>2269</v>
      </c>
      <c r="H416" s="37"/>
    </row>
    <row r="417" spans="3:8" x14ac:dyDescent="0.25">
      <c r="C417" s="38"/>
      <c r="D417" s="37"/>
      <c r="E417" s="36">
        <v>636</v>
      </c>
      <c r="F417" s="36" t="s">
        <v>595</v>
      </c>
      <c r="G417" s="37" t="s">
        <v>2270</v>
      </c>
      <c r="H417" s="37"/>
    </row>
    <row r="418" spans="3:8" x14ac:dyDescent="0.25">
      <c r="C418" s="38"/>
      <c r="D418" s="37"/>
      <c r="E418" s="36">
        <v>637</v>
      </c>
      <c r="F418" s="36" t="s">
        <v>596</v>
      </c>
      <c r="G418" s="37" t="s">
        <v>2271</v>
      </c>
      <c r="H418" s="37"/>
    </row>
    <row r="419" spans="3:8" x14ac:dyDescent="0.25">
      <c r="C419" s="38"/>
      <c r="D419" s="37"/>
      <c r="E419" s="36">
        <v>639</v>
      </c>
      <c r="F419" s="36" t="s">
        <v>597</v>
      </c>
      <c r="G419" s="37" t="s">
        <v>2272</v>
      </c>
      <c r="H419" s="37"/>
    </row>
    <row r="420" spans="3:8" x14ac:dyDescent="0.25">
      <c r="C420" s="38"/>
      <c r="D420" s="37"/>
      <c r="E420" s="36">
        <v>640</v>
      </c>
      <c r="F420" s="36" t="s">
        <v>598</v>
      </c>
      <c r="G420" s="37" t="s">
        <v>2273</v>
      </c>
      <c r="H420" s="37"/>
    </row>
    <row r="421" spans="3:8" x14ac:dyDescent="0.25">
      <c r="C421" s="38"/>
      <c r="D421" s="37"/>
      <c r="E421" s="36">
        <v>645</v>
      </c>
      <c r="F421" s="36" t="s">
        <v>599</v>
      </c>
      <c r="G421" s="37" t="s">
        <v>2274</v>
      </c>
      <c r="H421" s="37"/>
    </row>
    <row r="422" spans="3:8" x14ac:dyDescent="0.25">
      <c r="C422" s="38"/>
      <c r="D422" s="37"/>
      <c r="E422" s="36">
        <v>735</v>
      </c>
      <c r="F422" s="36" t="s">
        <v>600</v>
      </c>
      <c r="G422" s="37" t="s">
        <v>2275</v>
      </c>
      <c r="H422" s="37"/>
    </row>
    <row r="423" spans="3:8" x14ac:dyDescent="0.25">
      <c r="C423" s="38"/>
      <c r="D423" s="37"/>
      <c r="E423" s="36">
        <v>736</v>
      </c>
      <c r="F423" s="36" t="s">
        <v>601</v>
      </c>
      <c r="G423" s="37" t="s">
        <v>2276</v>
      </c>
      <c r="H423" s="37"/>
    </row>
    <row r="424" spans="3:8" x14ac:dyDescent="0.25">
      <c r="C424" s="38"/>
      <c r="D424" s="37"/>
      <c r="E424" s="36">
        <v>737</v>
      </c>
      <c r="F424" s="36" t="s">
        <v>602</v>
      </c>
      <c r="G424" s="37" t="s">
        <v>2277</v>
      </c>
      <c r="H424" s="37"/>
    </row>
    <row r="425" spans="3:8" x14ac:dyDescent="0.25">
      <c r="C425" s="38"/>
      <c r="D425" s="37"/>
      <c r="E425" s="36">
        <v>735</v>
      </c>
      <c r="F425" s="36" t="s">
        <v>603</v>
      </c>
      <c r="G425" s="37" t="s">
        <v>2278</v>
      </c>
      <c r="H425" s="37"/>
    </row>
    <row r="426" spans="3:8" x14ac:dyDescent="0.25">
      <c r="C426" s="38"/>
      <c r="D426" s="37"/>
      <c r="E426" s="36">
        <v>736</v>
      </c>
      <c r="F426" s="36" t="s">
        <v>604</v>
      </c>
      <c r="G426" s="37" t="s">
        <v>2279</v>
      </c>
      <c r="H426" s="37"/>
    </row>
    <row r="427" spans="3:8" x14ac:dyDescent="0.25">
      <c r="C427" s="38"/>
      <c r="D427" s="37"/>
      <c r="E427" s="36">
        <v>737</v>
      </c>
      <c r="F427" s="36" t="s">
        <v>605</v>
      </c>
      <c r="G427" s="37" t="s">
        <v>2280</v>
      </c>
      <c r="H427" s="37"/>
    </row>
    <row r="428" spans="3:8" x14ac:dyDescent="0.25">
      <c r="C428" s="38"/>
      <c r="D428" s="37"/>
      <c r="E428" s="36">
        <v>738</v>
      </c>
      <c r="F428" s="36" t="s">
        <v>606</v>
      </c>
      <c r="G428" s="37" t="s">
        <v>2281</v>
      </c>
      <c r="H428" s="37"/>
    </row>
    <row r="429" spans="3:8" x14ac:dyDescent="0.25">
      <c r="C429" s="38"/>
      <c r="D429" s="37"/>
      <c r="E429" s="36">
        <v>739</v>
      </c>
      <c r="F429" s="36" t="s">
        <v>607</v>
      </c>
      <c r="G429" s="37" t="s">
        <v>2282</v>
      </c>
      <c r="H429" s="37"/>
    </row>
    <row r="430" spans="3:8" x14ac:dyDescent="0.25">
      <c r="C430" s="38"/>
      <c r="D430" s="37"/>
      <c r="E430" s="36">
        <v>755</v>
      </c>
      <c r="F430" s="36" t="s">
        <v>608</v>
      </c>
      <c r="G430" s="37" t="s">
        <v>2283</v>
      </c>
      <c r="H430" s="37"/>
    </row>
    <row r="431" spans="3:8" x14ac:dyDescent="0.25">
      <c r="C431" s="38"/>
      <c r="D431" s="37"/>
      <c r="E431" s="36">
        <v>45</v>
      </c>
      <c r="F431" s="36" t="s">
        <v>609</v>
      </c>
      <c r="G431" s="37" t="s">
        <v>2284</v>
      </c>
      <c r="H431" s="37"/>
    </row>
    <row r="432" spans="3:8" x14ac:dyDescent="0.25">
      <c r="C432" s="38"/>
      <c r="D432" s="37"/>
      <c r="E432" s="36">
        <v>46</v>
      </c>
      <c r="F432" s="36" t="s">
        <v>610</v>
      </c>
      <c r="G432" s="37" t="s">
        <v>2285</v>
      </c>
      <c r="H432" s="37"/>
    </row>
    <row r="433" spans="3:8" x14ac:dyDescent="0.25">
      <c r="C433" s="38"/>
      <c r="D433" s="37"/>
      <c r="E433" s="36">
        <v>47</v>
      </c>
      <c r="F433" s="36" t="s">
        <v>611</v>
      </c>
      <c r="G433" s="37" t="s">
        <v>2286</v>
      </c>
      <c r="H433" s="37"/>
    </row>
    <row r="434" spans="3:8" x14ac:dyDescent="0.25">
      <c r="C434" s="38"/>
      <c r="D434" s="37"/>
      <c r="E434" s="36">
        <v>48</v>
      </c>
      <c r="F434" s="36" t="s">
        <v>612</v>
      </c>
      <c r="G434" s="37" t="s">
        <v>2287</v>
      </c>
      <c r="H434" s="37"/>
    </row>
    <row r="435" spans="3:8" x14ac:dyDescent="0.25">
      <c r="C435" s="38"/>
      <c r="D435" s="37"/>
      <c r="E435" s="36">
        <v>50</v>
      </c>
      <c r="F435" s="36" t="s">
        <v>613</v>
      </c>
      <c r="G435" s="37" t="s">
        <v>2288</v>
      </c>
      <c r="H435" s="37"/>
    </row>
    <row r="436" spans="3:8" x14ac:dyDescent="0.25">
      <c r="C436" s="38"/>
      <c r="D436" s="37"/>
      <c r="E436" s="36">
        <v>177</v>
      </c>
      <c r="F436" s="36" t="s">
        <v>614</v>
      </c>
      <c r="G436" s="37" t="s">
        <v>2289</v>
      </c>
      <c r="H436" s="37"/>
    </row>
    <row r="437" spans="3:8" x14ac:dyDescent="0.25">
      <c r="C437" s="38"/>
      <c r="D437" s="37"/>
      <c r="E437" s="36">
        <v>456</v>
      </c>
      <c r="F437" s="36" t="s">
        <v>615</v>
      </c>
      <c r="G437" s="37" t="s">
        <v>2290</v>
      </c>
      <c r="H437" s="37"/>
    </row>
    <row r="438" spans="3:8" x14ac:dyDescent="0.25">
      <c r="C438" s="38"/>
      <c r="D438" s="37"/>
      <c r="E438" s="36">
        <v>632</v>
      </c>
      <c r="F438" s="36" t="s">
        <v>616</v>
      </c>
      <c r="G438" s="37" t="s">
        <v>2291</v>
      </c>
      <c r="H438" s="37"/>
    </row>
    <row r="439" spans="3:8" x14ac:dyDescent="0.25">
      <c r="C439" s="38"/>
      <c r="D439" s="37"/>
      <c r="E439" s="36">
        <v>45</v>
      </c>
      <c r="F439" s="36" t="s">
        <v>617</v>
      </c>
      <c r="G439" s="37" t="s">
        <v>2292</v>
      </c>
      <c r="H439" s="37"/>
    </row>
    <row r="440" spans="3:8" x14ac:dyDescent="0.25">
      <c r="C440" s="38"/>
      <c r="D440" s="37"/>
      <c r="E440" s="36">
        <v>89</v>
      </c>
      <c r="F440" s="36" t="s">
        <v>618</v>
      </c>
      <c r="G440" s="37" t="s">
        <v>2293</v>
      </c>
      <c r="H440" s="37"/>
    </row>
    <row r="441" spans="3:8" x14ac:dyDescent="0.25">
      <c r="C441" s="38"/>
      <c r="D441" s="37"/>
      <c r="E441" s="36">
        <v>353</v>
      </c>
      <c r="F441" s="36" t="s">
        <v>619</v>
      </c>
      <c r="G441" s="37" t="s">
        <v>2294</v>
      </c>
      <c r="H441" s="37"/>
    </row>
    <row r="442" spans="3:8" x14ac:dyDescent="0.25">
      <c r="C442" s="38"/>
      <c r="D442" s="37"/>
      <c r="E442" s="36">
        <v>354</v>
      </c>
      <c r="F442" s="36" t="s">
        <v>620</v>
      </c>
      <c r="G442" s="37" t="s">
        <v>2295</v>
      </c>
      <c r="H442" s="37"/>
    </row>
    <row r="443" spans="3:8" x14ac:dyDescent="0.25">
      <c r="C443" s="38"/>
      <c r="D443" s="37"/>
      <c r="E443" s="36">
        <v>355</v>
      </c>
      <c r="F443" s="36" t="s">
        <v>621</v>
      </c>
      <c r="G443" s="37" t="s">
        <v>2296</v>
      </c>
      <c r="H443" s="37"/>
    </row>
    <row r="444" spans="3:8" x14ac:dyDescent="0.25">
      <c r="C444" s="38"/>
      <c r="D444" s="37"/>
      <c r="E444" s="36">
        <v>360</v>
      </c>
      <c r="F444" s="36" t="s">
        <v>622</v>
      </c>
      <c r="G444" s="37" t="s">
        <v>2297</v>
      </c>
      <c r="H444" s="37"/>
    </row>
    <row r="445" spans="3:8" x14ac:dyDescent="0.25">
      <c r="C445" s="38"/>
      <c r="D445" s="37"/>
      <c r="E445" s="36">
        <v>45</v>
      </c>
      <c r="F445" s="36" t="s">
        <v>623</v>
      </c>
      <c r="G445" s="37" t="s">
        <v>2298</v>
      </c>
      <c r="H445" s="37"/>
    </row>
    <row r="446" spans="3:8" x14ac:dyDescent="0.25">
      <c r="C446" s="38"/>
      <c r="D446" s="37"/>
      <c r="E446" s="36">
        <v>177</v>
      </c>
      <c r="F446" s="36" t="s">
        <v>624</v>
      </c>
      <c r="G446" s="37" t="s">
        <v>2299</v>
      </c>
      <c r="H446" s="37"/>
    </row>
    <row r="447" spans="3:8" x14ac:dyDescent="0.25">
      <c r="C447" s="38"/>
      <c r="D447" s="37"/>
      <c r="E447" s="36">
        <v>178</v>
      </c>
      <c r="F447" s="36" t="s">
        <v>625</v>
      </c>
      <c r="G447" s="37" t="s">
        <v>2300</v>
      </c>
      <c r="H447" s="37"/>
    </row>
    <row r="448" spans="3:8" x14ac:dyDescent="0.25">
      <c r="C448" s="38"/>
      <c r="D448" s="37"/>
      <c r="E448" s="36">
        <v>179</v>
      </c>
      <c r="F448" s="36" t="s">
        <v>626</v>
      </c>
      <c r="G448" s="37" t="s">
        <v>2301</v>
      </c>
      <c r="H448" s="37"/>
    </row>
    <row r="449" spans="3:8" x14ac:dyDescent="0.25">
      <c r="C449" s="38"/>
      <c r="D449" s="37"/>
      <c r="E449" s="36">
        <v>180</v>
      </c>
      <c r="F449" s="36" t="s">
        <v>627</v>
      </c>
      <c r="G449" s="37" t="s">
        <v>2302</v>
      </c>
      <c r="H449" s="37"/>
    </row>
    <row r="450" spans="3:8" x14ac:dyDescent="0.25">
      <c r="C450" s="38"/>
      <c r="D450" s="37"/>
      <c r="E450" s="36">
        <v>500</v>
      </c>
      <c r="F450" s="36" t="s">
        <v>628</v>
      </c>
      <c r="G450" s="37" t="s">
        <v>2303</v>
      </c>
      <c r="H450" s="37"/>
    </row>
    <row r="451" spans="3:8" x14ac:dyDescent="0.25">
      <c r="C451" s="38"/>
      <c r="D451" s="37"/>
      <c r="E451" s="36">
        <v>501</v>
      </c>
      <c r="F451" s="36" t="s">
        <v>629</v>
      </c>
      <c r="G451" s="37" t="s">
        <v>2304</v>
      </c>
      <c r="H451" s="37"/>
    </row>
    <row r="452" spans="3:8" x14ac:dyDescent="0.25">
      <c r="C452" s="38"/>
      <c r="D452" s="37"/>
      <c r="E452" s="36">
        <v>779</v>
      </c>
      <c r="F452" s="36" t="s">
        <v>630</v>
      </c>
      <c r="G452" s="37" t="s">
        <v>2305</v>
      </c>
      <c r="H452" s="37"/>
    </row>
    <row r="453" spans="3:8" x14ac:dyDescent="0.25">
      <c r="C453" s="38"/>
      <c r="D453" s="37"/>
      <c r="E453" s="36">
        <v>45</v>
      </c>
      <c r="F453" s="36" t="s">
        <v>631</v>
      </c>
      <c r="G453" s="37" t="s">
        <v>2306</v>
      </c>
      <c r="H453" s="37"/>
    </row>
    <row r="454" spans="3:8" x14ac:dyDescent="0.25">
      <c r="C454" s="38"/>
      <c r="D454" s="37"/>
      <c r="E454" s="36">
        <v>46</v>
      </c>
      <c r="F454" s="36" t="s">
        <v>632</v>
      </c>
      <c r="G454" s="37" t="s">
        <v>2307</v>
      </c>
      <c r="H454" s="37"/>
    </row>
    <row r="455" spans="3:8" x14ac:dyDescent="0.25">
      <c r="C455" s="38"/>
      <c r="D455" s="37"/>
      <c r="E455" s="36">
        <v>89</v>
      </c>
      <c r="F455" s="36" t="s">
        <v>633</v>
      </c>
      <c r="G455" s="37" t="s">
        <v>2308</v>
      </c>
      <c r="H455" s="37"/>
    </row>
    <row r="456" spans="3:8" x14ac:dyDescent="0.25">
      <c r="C456" s="38"/>
      <c r="D456" s="37"/>
      <c r="E456" s="36">
        <v>90</v>
      </c>
      <c r="F456" s="36" t="s">
        <v>634</v>
      </c>
      <c r="G456" s="37" t="s">
        <v>2309</v>
      </c>
      <c r="H456" s="37"/>
    </row>
    <row r="457" spans="3:8" x14ac:dyDescent="0.25">
      <c r="C457" s="38"/>
      <c r="D457" s="37"/>
      <c r="E457" s="36">
        <v>177</v>
      </c>
      <c r="F457" s="36" t="s">
        <v>635</v>
      </c>
      <c r="G457" s="37" t="s">
        <v>2310</v>
      </c>
      <c r="H457" s="37"/>
    </row>
    <row r="458" spans="3:8" x14ac:dyDescent="0.25">
      <c r="C458" s="38"/>
      <c r="D458" s="37"/>
      <c r="E458" s="36">
        <v>178</v>
      </c>
      <c r="F458" s="36" t="s">
        <v>636</v>
      </c>
      <c r="G458" s="37" t="s">
        <v>2311</v>
      </c>
      <c r="H458" s="37"/>
    </row>
    <row r="459" spans="3:8" x14ac:dyDescent="0.25">
      <c r="C459" s="38"/>
      <c r="D459" s="37"/>
      <c r="E459" s="36">
        <v>221</v>
      </c>
      <c r="F459" s="36" t="s">
        <v>637</v>
      </c>
      <c r="G459" s="37" t="s">
        <v>2312</v>
      </c>
      <c r="H459" s="37"/>
    </row>
    <row r="460" spans="3:8" x14ac:dyDescent="0.25">
      <c r="C460" s="38"/>
      <c r="D460" s="37"/>
      <c r="E460" s="36">
        <v>265</v>
      </c>
      <c r="F460" s="36" t="s">
        <v>638</v>
      </c>
      <c r="G460" s="37" t="s">
        <v>2313</v>
      </c>
      <c r="H460" s="37"/>
    </row>
    <row r="461" spans="3:8" x14ac:dyDescent="0.25">
      <c r="C461" s="38"/>
      <c r="D461" s="37"/>
      <c r="E461" s="36">
        <v>267</v>
      </c>
      <c r="F461" s="36" t="s">
        <v>639</v>
      </c>
      <c r="G461" s="37" t="s">
        <v>2314</v>
      </c>
      <c r="H461" s="37"/>
    </row>
    <row r="462" spans="3:8" x14ac:dyDescent="0.25">
      <c r="C462" s="38"/>
      <c r="D462" s="37"/>
      <c r="E462" s="36">
        <v>632</v>
      </c>
      <c r="F462" s="36" t="s">
        <v>640</v>
      </c>
      <c r="G462" s="37" t="s">
        <v>2315</v>
      </c>
      <c r="H462" s="37"/>
    </row>
    <row r="463" spans="3:8" x14ac:dyDescent="0.25">
      <c r="C463" s="38"/>
      <c r="D463" s="37"/>
      <c r="E463" s="36">
        <v>691</v>
      </c>
      <c r="F463" s="36" t="s">
        <v>641</v>
      </c>
      <c r="G463" s="37" t="s">
        <v>2316</v>
      </c>
      <c r="H463" s="37"/>
    </row>
    <row r="464" spans="3:8" x14ac:dyDescent="0.25">
      <c r="C464" s="38"/>
      <c r="D464" s="37"/>
      <c r="E464" s="36">
        <v>735</v>
      </c>
      <c r="F464" s="36" t="s">
        <v>642</v>
      </c>
      <c r="G464" s="37" t="s">
        <v>2317</v>
      </c>
      <c r="H464" s="37"/>
    </row>
    <row r="465" spans="3:8" x14ac:dyDescent="0.25">
      <c r="C465" s="38"/>
      <c r="D465" s="37"/>
      <c r="E465" s="36">
        <v>45</v>
      </c>
      <c r="F465" s="36" t="s">
        <v>643</v>
      </c>
      <c r="G465" s="37" t="s">
        <v>2318</v>
      </c>
      <c r="H465" s="37"/>
    </row>
    <row r="466" spans="3:8" x14ac:dyDescent="0.25">
      <c r="C466" s="38"/>
      <c r="D466" s="37"/>
      <c r="E466" s="36">
        <v>46</v>
      </c>
      <c r="F466" s="36" t="s">
        <v>644</v>
      </c>
      <c r="G466" s="37" t="s">
        <v>2319</v>
      </c>
      <c r="H466" s="37"/>
    </row>
    <row r="467" spans="3:8" x14ac:dyDescent="0.25">
      <c r="C467" s="38"/>
      <c r="D467" s="37"/>
      <c r="E467" s="36">
        <v>47</v>
      </c>
      <c r="F467" s="36" t="s">
        <v>645</v>
      </c>
      <c r="G467" s="37" t="s">
        <v>2320</v>
      </c>
      <c r="H467" s="37"/>
    </row>
    <row r="468" spans="3:8" x14ac:dyDescent="0.25">
      <c r="C468" s="38"/>
      <c r="D468" s="37"/>
      <c r="E468" s="36">
        <v>48</v>
      </c>
      <c r="F468" s="36" t="s">
        <v>646</v>
      </c>
      <c r="G468" s="37" t="s">
        <v>2321</v>
      </c>
      <c r="H468" s="37"/>
    </row>
    <row r="469" spans="3:8" x14ac:dyDescent="0.25">
      <c r="C469" s="38"/>
      <c r="D469" s="37"/>
      <c r="E469" s="36">
        <v>49</v>
      </c>
      <c r="F469" s="36" t="s">
        <v>647</v>
      </c>
      <c r="G469" s="37" t="s">
        <v>2322</v>
      </c>
      <c r="H469" s="37"/>
    </row>
    <row r="470" spans="3:8" x14ac:dyDescent="0.25">
      <c r="C470" s="38"/>
      <c r="D470" s="37"/>
      <c r="E470" s="36">
        <v>50</v>
      </c>
      <c r="F470" s="36" t="s">
        <v>648</v>
      </c>
      <c r="G470" s="37" t="s">
        <v>2323</v>
      </c>
      <c r="H470" s="37"/>
    </row>
    <row r="471" spans="3:8" x14ac:dyDescent="0.25">
      <c r="C471" s="38"/>
      <c r="D471" s="37"/>
      <c r="E471" s="36">
        <v>180</v>
      </c>
      <c r="F471" s="36" t="s">
        <v>649</v>
      </c>
      <c r="G471" s="37" t="s">
        <v>2324</v>
      </c>
      <c r="H471" s="37"/>
    </row>
    <row r="472" spans="3:8" x14ac:dyDescent="0.25">
      <c r="C472" s="38"/>
      <c r="D472" s="37"/>
      <c r="E472" s="36">
        <v>45</v>
      </c>
      <c r="F472" s="36" t="s">
        <v>650</v>
      </c>
      <c r="G472" s="37" t="s">
        <v>2325</v>
      </c>
      <c r="H472" s="37"/>
    </row>
    <row r="473" spans="3:8" x14ac:dyDescent="0.25">
      <c r="C473" s="38"/>
      <c r="D473" s="37"/>
      <c r="E473" s="36">
        <v>46</v>
      </c>
      <c r="F473" s="36" t="s">
        <v>651</v>
      </c>
      <c r="G473" s="37" t="s">
        <v>2326</v>
      </c>
      <c r="H473" s="37"/>
    </row>
    <row r="474" spans="3:8" x14ac:dyDescent="0.25">
      <c r="C474" s="38"/>
      <c r="D474" s="37"/>
      <c r="E474" s="36">
        <v>47</v>
      </c>
      <c r="F474" s="36" t="s">
        <v>652</v>
      </c>
      <c r="G474" s="37" t="s">
        <v>2327</v>
      </c>
      <c r="H474" s="37"/>
    </row>
    <row r="475" spans="3:8" x14ac:dyDescent="0.25">
      <c r="C475" s="38"/>
      <c r="D475" s="37"/>
      <c r="E475" s="36">
        <v>89</v>
      </c>
      <c r="F475" s="36" t="s">
        <v>653</v>
      </c>
      <c r="G475" s="37" t="s">
        <v>2328</v>
      </c>
      <c r="H475" s="37"/>
    </row>
    <row r="476" spans="3:8" x14ac:dyDescent="0.25">
      <c r="C476" s="38"/>
      <c r="D476" s="37"/>
      <c r="E476" s="36">
        <v>90</v>
      </c>
      <c r="F476" s="36" t="s">
        <v>654</v>
      </c>
      <c r="G476" s="37" t="s">
        <v>2329</v>
      </c>
      <c r="H476" s="37"/>
    </row>
    <row r="477" spans="3:8" x14ac:dyDescent="0.25">
      <c r="C477" s="38"/>
      <c r="D477" s="37"/>
      <c r="E477" s="36">
        <v>91</v>
      </c>
      <c r="F477" s="36" t="s">
        <v>655</v>
      </c>
      <c r="G477" s="37" t="s">
        <v>2330</v>
      </c>
      <c r="H477" s="37"/>
    </row>
    <row r="478" spans="3:8" x14ac:dyDescent="0.25">
      <c r="C478" s="38"/>
      <c r="D478" s="37"/>
      <c r="E478" s="36">
        <v>92</v>
      </c>
      <c r="F478" s="36" t="s">
        <v>656</v>
      </c>
      <c r="G478" s="37" t="s">
        <v>2331</v>
      </c>
      <c r="H478" s="37"/>
    </row>
    <row r="479" spans="3:8" x14ac:dyDescent="0.25">
      <c r="C479" s="38"/>
      <c r="D479" s="37"/>
      <c r="E479" s="36">
        <v>177</v>
      </c>
      <c r="F479" s="36" t="s">
        <v>657</v>
      </c>
      <c r="G479" s="37" t="s">
        <v>2332</v>
      </c>
      <c r="H479" s="37"/>
    </row>
    <row r="480" spans="3:8" x14ac:dyDescent="0.25">
      <c r="C480" s="38"/>
      <c r="D480" s="37"/>
      <c r="E480" s="36">
        <v>225</v>
      </c>
      <c r="F480" s="36" t="s">
        <v>658</v>
      </c>
      <c r="G480" s="37" t="s">
        <v>2333</v>
      </c>
      <c r="H480" s="37"/>
    </row>
    <row r="481" spans="3:8" x14ac:dyDescent="0.25">
      <c r="C481" s="38"/>
      <c r="D481" s="37"/>
      <c r="E481" s="36">
        <v>230</v>
      </c>
      <c r="F481" s="36" t="s">
        <v>659</v>
      </c>
      <c r="G481" s="37" t="s">
        <v>2334</v>
      </c>
      <c r="H481" s="37"/>
    </row>
    <row r="482" spans="3:8" x14ac:dyDescent="0.25">
      <c r="C482" s="38"/>
      <c r="D482" s="37"/>
      <c r="E482" s="36">
        <v>231</v>
      </c>
      <c r="F482" s="36" t="s">
        <v>660</v>
      </c>
      <c r="G482" s="37" t="s">
        <v>2335</v>
      </c>
      <c r="H482" s="37"/>
    </row>
    <row r="483" spans="3:8" x14ac:dyDescent="0.25">
      <c r="C483" s="38"/>
      <c r="D483" s="37"/>
      <c r="E483" s="36">
        <v>300</v>
      </c>
      <c r="F483" s="36" t="s">
        <v>661</v>
      </c>
      <c r="G483" s="37" t="s">
        <v>2336</v>
      </c>
      <c r="H483" s="37"/>
    </row>
    <row r="484" spans="3:8" x14ac:dyDescent="0.25">
      <c r="C484" s="38"/>
      <c r="D484" s="37"/>
      <c r="E484" s="36">
        <v>400</v>
      </c>
      <c r="F484" s="36" t="s">
        <v>662</v>
      </c>
      <c r="G484" s="37" t="s">
        <v>2337</v>
      </c>
      <c r="H484" s="37"/>
    </row>
    <row r="485" spans="3:8" x14ac:dyDescent="0.25">
      <c r="C485" s="38"/>
      <c r="D485" s="37"/>
      <c r="E485" s="36">
        <v>500</v>
      </c>
      <c r="F485" s="36" t="s">
        <v>663</v>
      </c>
      <c r="G485" s="37" t="s">
        <v>2338</v>
      </c>
      <c r="H485" s="37"/>
    </row>
    <row r="486" spans="3:8" x14ac:dyDescent="0.25">
      <c r="C486" s="38"/>
      <c r="D486" s="37"/>
      <c r="E486" s="36">
        <v>505</v>
      </c>
      <c r="F486" s="36" t="s">
        <v>664</v>
      </c>
      <c r="G486" s="37" t="s">
        <v>2339</v>
      </c>
      <c r="H486" s="37"/>
    </row>
    <row r="487" spans="3:8" x14ac:dyDescent="0.25">
      <c r="C487" s="38"/>
      <c r="D487" s="37"/>
      <c r="E487" s="36">
        <v>632</v>
      </c>
      <c r="F487" s="36" t="s">
        <v>665</v>
      </c>
      <c r="G487" s="37" t="s">
        <v>2340</v>
      </c>
      <c r="H487" s="37"/>
    </row>
    <row r="488" spans="3:8" x14ac:dyDescent="0.25">
      <c r="C488" s="38"/>
      <c r="D488" s="37"/>
      <c r="E488" s="36">
        <v>635</v>
      </c>
      <c r="F488" s="36" t="s">
        <v>666</v>
      </c>
      <c r="G488" s="37" t="s">
        <v>2341</v>
      </c>
      <c r="H488" s="37"/>
    </row>
    <row r="489" spans="3:8" x14ac:dyDescent="0.25">
      <c r="C489" s="38"/>
      <c r="D489" s="37"/>
      <c r="E489" s="36">
        <v>779</v>
      </c>
      <c r="F489" s="36" t="s">
        <v>667</v>
      </c>
      <c r="G489" s="37" t="s">
        <v>2342</v>
      </c>
      <c r="H489" s="37"/>
    </row>
    <row r="490" spans="3:8" x14ac:dyDescent="0.25">
      <c r="C490" s="38"/>
      <c r="D490" s="37"/>
      <c r="E490" s="36">
        <v>800</v>
      </c>
      <c r="F490" s="36" t="s">
        <v>668</v>
      </c>
      <c r="G490" s="37" t="s">
        <v>2343</v>
      </c>
      <c r="H490" s="37"/>
    </row>
    <row r="491" spans="3:8" x14ac:dyDescent="0.25">
      <c r="C491" s="38"/>
      <c r="D491" s="37"/>
      <c r="E491" s="36">
        <v>805</v>
      </c>
      <c r="F491" s="36" t="s">
        <v>669</v>
      </c>
      <c r="G491" s="37" t="s">
        <v>2344</v>
      </c>
      <c r="H491" s="37"/>
    </row>
    <row r="492" spans="3:8" x14ac:dyDescent="0.25">
      <c r="C492" s="38"/>
      <c r="D492" s="37"/>
      <c r="E492" s="36">
        <v>1</v>
      </c>
      <c r="F492" s="36" t="s">
        <v>670</v>
      </c>
      <c r="G492" s="37" t="s">
        <v>2345</v>
      </c>
      <c r="H492" s="37"/>
    </row>
    <row r="493" spans="3:8" x14ac:dyDescent="0.25">
      <c r="C493" s="38"/>
      <c r="D493" s="37"/>
      <c r="E493" s="36">
        <v>2</v>
      </c>
      <c r="F493" s="36" t="s">
        <v>671</v>
      </c>
      <c r="G493" s="37" t="s">
        <v>2346</v>
      </c>
      <c r="H493" s="37"/>
    </row>
    <row r="494" spans="3:8" x14ac:dyDescent="0.25">
      <c r="C494" s="38"/>
      <c r="D494" s="37"/>
      <c r="E494" s="36">
        <v>3</v>
      </c>
      <c r="F494" s="36" t="s">
        <v>672</v>
      </c>
      <c r="G494" s="37" t="s">
        <v>2347</v>
      </c>
      <c r="H494" s="37"/>
    </row>
    <row r="495" spans="3:8" x14ac:dyDescent="0.25">
      <c r="C495" s="38"/>
      <c r="D495" s="37"/>
      <c r="E495" s="36">
        <v>45</v>
      </c>
      <c r="F495" s="36" t="s">
        <v>673</v>
      </c>
      <c r="G495" s="37" t="s">
        <v>2348</v>
      </c>
      <c r="H495" s="37"/>
    </row>
    <row r="496" spans="3:8" x14ac:dyDescent="0.25">
      <c r="C496" s="38"/>
      <c r="D496" s="37"/>
      <c r="E496" s="36">
        <v>89</v>
      </c>
      <c r="F496" s="36" t="s">
        <v>674</v>
      </c>
      <c r="G496" s="37" t="s">
        <v>2349</v>
      </c>
      <c r="H496" s="37"/>
    </row>
    <row r="497" spans="3:8" x14ac:dyDescent="0.25">
      <c r="C497" s="38"/>
      <c r="D497" s="37"/>
      <c r="E497" s="36">
        <v>90</v>
      </c>
      <c r="F497" s="36" t="s">
        <v>675</v>
      </c>
      <c r="G497" s="37" t="s">
        <v>2350</v>
      </c>
      <c r="H497" s="37"/>
    </row>
    <row r="498" spans="3:8" x14ac:dyDescent="0.25">
      <c r="C498" s="38"/>
      <c r="D498" s="37"/>
      <c r="E498" s="36">
        <v>91</v>
      </c>
      <c r="F498" s="36" t="s">
        <v>676</v>
      </c>
      <c r="G498" s="37" t="s">
        <v>2351</v>
      </c>
      <c r="H498" s="37"/>
    </row>
    <row r="499" spans="3:8" x14ac:dyDescent="0.25">
      <c r="C499" s="38"/>
      <c r="D499" s="37"/>
      <c r="E499" s="36">
        <v>92</v>
      </c>
      <c r="F499" s="36" t="s">
        <v>677</v>
      </c>
      <c r="G499" s="37" t="s">
        <v>2352</v>
      </c>
      <c r="H499" s="37"/>
    </row>
    <row r="500" spans="3:8" x14ac:dyDescent="0.25">
      <c r="C500" s="38"/>
      <c r="D500" s="37"/>
      <c r="E500" s="36">
        <v>93</v>
      </c>
      <c r="F500" s="36" t="s">
        <v>678</v>
      </c>
      <c r="G500" s="37" t="s">
        <v>2353</v>
      </c>
      <c r="H500" s="37"/>
    </row>
    <row r="501" spans="3:8" x14ac:dyDescent="0.25">
      <c r="C501" s="38"/>
      <c r="D501" s="37"/>
      <c r="E501" s="36">
        <v>94</v>
      </c>
      <c r="F501" s="36" t="s">
        <v>679</v>
      </c>
      <c r="G501" s="37" t="s">
        <v>2354</v>
      </c>
      <c r="H501" s="37"/>
    </row>
    <row r="502" spans="3:8" x14ac:dyDescent="0.25">
      <c r="C502" s="38"/>
      <c r="D502" s="37"/>
      <c r="E502" s="36">
        <v>95</v>
      </c>
      <c r="F502" s="36" t="s">
        <v>680</v>
      </c>
      <c r="G502" s="37" t="s">
        <v>2355</v>
      </c>
      <c r="H502" s="37"/>
    </row>
    <row r="503" spans="3:8" x14ac:dyDescent="0.25">
      <c r="C503" s="38"/>
      <c r="D503" s="37"/>
      <c r="E503" s="36">
        <v>103</v>
      </c>
      <c r="F503" s="36" t="s">
        <v>681</v>
      </c>
      <c r="G503" s="37" t="s">
        <v>2356</v>
      </c>
      <c r="H503" s="37"/>
    </row>
    <row r="504" spans="3:8" x14ac:dyDescent="0.25">
      <c r="C504" s="38"/>
      <c r="D504" s="37"/>
      <c r="E504" s="36">
        <v>105</v>
      </c>
      <c r="F504" s="36" t="s">
        <v>682</v>
      </c>
      <c r="G504" s="37" t="s">
        <v>2357</v>
      </c>
      <c r="H504" s="37"/>
    </row>
    <row r="505" spans="3:8" x14ac:dyDescent="0.25">
      <c r="C505" s="38"/>
      <c r="D505" s="37"/>
      <c r="E505" s="36">
        <v>265</v>
      </c>
      <c r="F505" s="36" t="s">
        <v>683</v>
      </c>
      <c r="G505" s="37" t="s">
        <v>2358</v>
      </c>
      <c r="H505" s="37"/>
    </row>
    <row r="506" spans="3:8" x14ac:dyDescent="0.25">
      <c r="C506" s="38"/>
      <c r="D506" s="37"/>
      <c r="E506" s="36">
        <v>397</v>
      </c>
      <c r="F506" s="36" t="s">
        <v>684</v>
      </c>
      <c r="G506" s="37" t="s">
        <v>2359</v>
      </c>
      <c r="H506" s="37"/>
    </row>
    <row r="507" spans="3:8" x14ac:dyDescent="0.25">
      <c r="C507" s="38"/>
      <c r="D507" s="37"/>
      <c r="E507" s="36">
        <v>398</v>
      </c>
      <c r="F507" s="36" t="s">
        <v>685</v>
      </c>
      <c r="G507" s="37" t="s">
        <v>2360</v>
      </c>
      <c r="H507" s="37"/>
    </row>
    <row r="508" spans="3:8" x14ac:dyDescent="0.25">
      <c r="C508" s="38"/>
      <c r="D508" s="37"/>
      <c r="E508" s="36">
        <v>500</v>
      </c>
      <c r="F508" s="36" t="s">
        <v>686</v>
      </c>
      <c r="G508" s="37" t="s">
        <v>2361</v>
      </c>
      <c r="H508" s="37"/>
    </row>
    <row r="509" spans="3:8" x14ac:dyDescent="0.25">
      <c r="C509" s="38"/>
      <c r="D509" s="37"/>
      <c r="E509" s="36">
        <v>501</v>
      </c>
      <c r="F509" s="36" t="s">
        <v>687</v>
      </c>
      <c r="G509" s="37" t="s">
        <v>2362</v>
      </c>
      <c r="H509" s="37"/>
    </row>
    <row r="510" spans="3:8" x14ac:dyDescent="0.25">
      <c r="C510" s="38"/>
      <c r="D510" s="37"/>
      <c r="E510" s="36">
        <v>502</v>
      </c>
      <c r="F510" s="36" t="s">
        <v>688</v>
      </c>
      <c r="G510" s="37" t="s">
        <v>2363</v>
      </c>
      <c r="H510" s="37"/>
    </row>
    <row r="511" spans="3:8" x14ac:dyDescent="0.25">
      <c r="C511" s="38"/>
      <c r="D511" s="37"/>
      <c r="E511" s="36">
        <v>632</v>
      </c>
      <c r="F511" s="36" t="s">
        <v>689</v>
      </c>
      <c r="G511" s="37" t="s">
        <v>2364</v>
      </c>
      <c r="H511" s="37"/>
    </row>
    <row r="512" spans="3:8" x14ac:dyDescent="0.25">
      <c r="C512" s="38"/>
      <c r="D512" s="37"/>
      <c r="E512" s="36">
        <v>691</v>
      </c>
      <c r="F512" s="36" t="s">
        <v>690</v>
      </c>
      <c r="G512" s="37" t="s">
        <v>2365</v>
      </c>
      <c r="H512" s="37"/>
    </row>
    <row r="513" spans="3:8" x14ac:dyDescent="0.25">
      <c r="C513" s="38"/>
      <c r="D513" s="37"/>
      <c r="E513" s="36">
        <v>692</v>
      </c>
      <c r="F513" s="36" t="s">
        <v>691</v>
      </c>
      <c r="G513" s="37" t="s">
        <v>2366</v>
      </c>
      <c r="H513" s="37"/>
    </row>
    <row r="514" spans="3:8" x14ac:dyDescent="0.25">
      <c r="C514" s="38"/>
      <c r="D514" s="37"/>
      <c r="E514" s="36">
        <v>693</v>
      </c>
      <c r="F514" s="36" t="s">
        <v>692</v>
      </c>
      <c r="G514" s="37" t="s">
        <v>2367</v>
      </c>
      <c r="H514" s="37"/>
    </row>
    <row r="515" spans="3:8" x14ac:dyDescent="0.25">
      <c r="C515" s="38"/>
      <c r="D515" s="37"/>
      <c r="E515" s="36">
        <v>823</v>
      </c>
      <c r="F515" s="36" t="s">
        <v>693</v>
      </c>
      <c r="G515" s="37" t="s">
        <v>2368</v>
      </c>
      <c r="H515" s="37"/>
    </row>
    <row r="516" spans="3:8" x14ac:dyDescent="0.25">
      <c r="C516" s="38"/>
      <c r="D516" s="37"/>
      <c r="E516" s="36">
        <v>824</v>
      </c>
      <c r="F516" s="36" t="s">
        <v>694</v>
      </c>
      <c r="G516" s="37" t="s">
        <v>2369</v>
      </c>
      <c r="H516" s="37"/>
    </row>
    <row r="517" spans="3:8" x14ac:dyDescent="0.25">
      <c r="C517" s="38"/>
      <c r="D517" s="37"/>
      <c r="E517" s="36">
        <v>867</v>
      </c>
      <c r="F517" s="36" t="s">
        <v>695</v>
      </c>
      <c r="G517" s="37" t="s">
        <v>2370</v>
      </c>
      <c r="H517" s="37"/>
    </row>
    <row r="518" spans="3:8" x14ac:dyDescent="0.25">
      <c r="C518" s="38"/>
      <c r="D518" s="37"/>
      <c r="E518" s="36">
        <v>45</v>
      </c>
      <c r="F518" s="36" t="s">
        <v>696</v>
      </c>
      <c r="G518" s="37" t="s">
        <v>2371</v>
      </c>
      <c r="H518" s="37"/>
    </row>
    <row r="519" spans="3:8" x14ac:dyDescent="0.25">
      <c r="C519" s="38"/>
      <c r="D519" s="37"/>
      <c r="E519" s="36">
        <v>46</v>
      </c>
      <c r="F519" s="36" t="s">
        <v>697</v>
      </c>
      <c r="G519" s="37" t="s">
        <v>2372</v>
      </c>
      <c r="H519" s="37"/>
    </row>
    <row r="520" spans="3:8" x14ac:dyDescent="0.25">
      <c r="C520" s="38"/>
      <c r="D520" s="37"/>
      <c r="E520" s="36">
        <v>89</v>
      </c>
      <c r="F520" s="36" t="s">
        <v>698</v>
      </c>
      <c r="G520" s="37" t="s">
        <v>2373</v>
      </c>
      <c r="H520" s="37"/>
    </row>
    <row r="521" spans="3:8" x14ac:dyDescent="0.25">
      <c r="C521" s="38"/>
      <c r="D521" s="37"/>
      <c r="E521" s="36">
        <v>90</v>
      </c>
      <c r="F521" s="36" t="s">
        <v>699</v>
      </c>
      <c r="G521" s="37" t="s">
        <v>2374</v>
      </c>
      <c r="H521" s="37"/>
    </row>
    <row r="522" spans="3:8" x14ac:dyDescent="0.25">
      <c r="C522" s="38"/>
      <c r="D522" s="37"/>
      <c r="E522" s="36">
        <v>265</v>
      </c>
      <c r="F522" s="36" t="s">
        <v>700</v>
      </c>
      <c r="G522" s="37" t="s">
        <v>2375</v>
      </c>
      <c r="H522" s="37"/>
    </row>
    <row r="523" spans="3:8" x14ac:dyDescent="0.25">
      <c r="C523" s="38"/>
      <c r="D523" s="37"/>
      <c r="E523" s="36">
        <v>735</v>
      </c>
      <c r="F523" s="36" t="s">
        <v>701</v>
      </c>
      <c r="G523" s="37" t="s">
        <v>2376</v>
      </c>
      <c r="H523" s="37"/>
    </row>
    <row r="524" spans="3:8" x14ac:dyDescent="0.25">
      <c r="C524" s="38"/>
      <c r="D524" s="37"/>
      <c r="E524" s="36">
        <v>736</v>
      </c>
      <c r="F524" s="36" t="s">
        <v>702</v>
      </c>
      <c r="G524" s="37" t="s">
        <v>2377</v>
      </c>
      <c r="H524" s="37"/>
    </row>
    <row r="525" spans="3:8" x14ac:dyDescent="0.25">
      <c r="C525" s="38"/>
      <c r="D525" s="37"/>
      <c r="E525" s="36">
        <v>779</v>
      </c>
      <c r="F525" s="36" t="s">
        <v>703</v>
      </c>
      <c r="G525" s="37" t="s">
        <v>2378</v>
      </c>
      <c r="H525" s="37"/>
    </row>
    <row r="526" spans="3:8" x14ac:dyDescent="0.25">
      <c r="C526" s="38"/>
      <c r="D526" s="37"/>
      <c r="E526" s="36">
        <v>1</v>
      </c>
      <c r="F526" s="36" t="s">
        <v>704</v>
      </c>
      <c r="G526" s="37" t="s">
        <v>2379</v>
      </c>
      <c r="H526" s="37"/>
    </row>
    <row r="527" spans="3:8" x14ac:dyDescent="0.25">
      <c r="C527" s="38"/>
      <c r="D527" s="37"/>
      <c r="E527" s="36">
        <v>221</v>
      </c>
      <c r="F527" s="36" t="s">
        <v>705</v>
      </c>
      <c r="G527" s="37" t="s">
        <v>2380</v>
      </c>
      <c r="H527" s="37"/>
    </row>
    <row r="528" spans="3:8" x14ac:dyDescent="0.25">
      <c r="C528" s="38"/>
      <c r="D528" s="37"/>
      <c r="E528" s="36">
        <v>456</v>
      </c>
      <c r="F528" s="36" t="s">
        <v>706</v>
      </c>
      <c r="G528" s="37" t="s">
        <v>2381</v>
      </c>
      <c r="H528" s="37"/>
    </row>
    <row r="529" spans="3:8" x14ac:dyDescent="0.25">
      <c r="C529" s="38"/>
      <c r="D529" s="37"/>
      <c r="E529" s="36">
        <v>779</v>
      </c>
      <c r="F529" s="36" t="s">
        <v>707</v>
      </c>
      <c r="G529" s="37" t="s">
        <v>2382</v>
      </c>
      <c r="H529" s="37"/>
    </row>
    <row r="530" spans="3:8" x14ac:dyDescent="0.25">
      <c r="C530" s="38"/>
      <c r="D530" s="37"/>
      <c r="E530" s="36">
        <v>89</v>
      </c>
      <c r="F530" s="36" t="s">
        <v>708</v>
      </c>
      <c r="G530" s="37" t="s">
        <v>2383</v>
      </c>
      <c r="H530" s="37"/>
    </row>
    <row r="531" spans="3:8" x14ac:dyDescent="0.25">
      <c r="C531" s="38"/>
      <c r="D531" s="37"/>
      <c r="E531" s="36">
        <v>456</v>
      </c>
      <c r="F531" s="36" t="s">
        <v>709</v>
      </c>
      <c r="G531" s="37" t="s">
        <v>2384</v>
      </c>
      <c r="H531" s="37"/>
    </row>
    <row r="532" spans="3:8" x14ac:dyDescent="0.25">
      <c r="C532" s="38"/>
      <c r="D532" s="37"/>
      <c r="E532" s="36">
        <v>457</v>
      </c>
      <c r="F532" s="36" t="s">
        <v>710</v>
      </c>
      <c r="G532" s="37" t="s">
        <v>2385</v>
      </c>
      <c r="H532" s="37"/>
    </row>
    <row r="533" spans="3:8" x14ac:dyDescent="0.25">
      <c r="C533" s="38"/>
      <c r="D533" s="37"/>
      <c r="E533" s="36">
        <v>779</v>
      </c>
      <c r="F533" s="36" t="s">
        <v>711</v>
      </c>
      <c r="G533" s="37" t="s">
        <v>2386</v>
      </c>
      <c r="H533" s="37"/>
    </row>
    <row r="534" spans="3:8" x14ac:dyDescent="0.25">
      <c r="C534" s="38"/>
      <c r="D534" s="37"/>
      <c r="E534" s="36">
        <v>1</v>
      </c>
      <c r="F534" s="36" t="s">
        <v>712</v>
      </c>
      <c r="G534" s="37" t="s">
        <v>2387</v>
      </c>
      <c r="H534" s="37"/>
    </row>
    <row r="535" spans="3:8" x14ac:dyDescent="0.25">
      <c r="C535" s="38"/>
      <c r="D535" s="37"/>
      <c r="E535" s="36">
        <v>89</v>
      </c>
      <c r="F535" s="36" t="s">
        <v>713</v>
      </c>
      <c r="G535" s="37" t="s">
        <v>2388</v>
      </c>
      <c r="H535" s="37"/>
    </row>
    <row r="536" spans="3:8" x14ac:dyDescent="0.25">
      <c r="C536" s="38"/>
      <c r="D536" s="37"/>
      <c r="E536" s="36">
        <v>177</v>
      </c>
      <c r="F536" s="36" t="s">
        <v>714</v>
      </c>
      <c r="G536" s="37" t="s">
        <v>2389</v>
      </c>
      <c r="H536" s="37"/>
    </row>
    <row r="537" spans="3:8" x14ac:dyDescent="0.25">
      <c r="C537" s="38"/>
      <c r="D537" s="37"/>
      <c r="E537" s="36">
        <v>456</v>
      </c>
      <c r="F537" s="36" t="s">
        <v>715</v>
      </c>
      <c r="G537" s="37" t="s">
        <v>2390</v>
      </c>
      <c r="H537" s="37"/>
    </row>
    <row r="538" spans="3:8" x14ac:dyDescent="0.25">
      <c r="C538" s="38"/>
      <c r="D538" s="37"/>
      <c r="E538" s="36">
        <v>500</v>
      </c>
      <c r="F538" s="36" t="s">
        <v>716</v>
      </c>
      <c r="G538" s="37" t="s">
        <v>2391</v>
      </c>
      <c r="H538" s="37"/>
    </row>
    <row r="539" spans="3:8" x14ac:dyDescent="0.25">
      <c r="C539" s="38"/>
      <c r="D539" s="37"/>
      <c r="E539" s="36">
        <v>632</v>
      </c>
      <c r="F539" s="36" t="s">
        <v>717</v>
      </c>
      <c r="G539" s="37" t="s">
        <v>2392</v>
      </c>
      <c r="H539" s="37"/>
    </row>
    <row r="540" spans="3:8" x14ac:dyDescent="0.25">
      <c r="C540" s="38"/>
      <c r="D540" s="37"/>
      <c r="E540" s="36">
        <v>779</v>
      </c>
      <c r="F540" s="36" t="s">
        <v>718</v>
      </c>
      <c r="G540" s="37" t="s">
        <v>2393</v>
      </c>
      <c r="H540" s="37"/>
    </row>
    <row r="541" spans="3:8" x14ac:dyDescent="0.25">
      <c r="C541" s="38"/>
      <c r="D541" s="37"/>
      <c r="E541" s="36">
        <v>1</v>
      </c>
      <c r="F541" s="36" t="s">
        <v>719</v>
      </c>
      <c r="G541" s="37" t="s">
        <v>2394</v>
      </c>
      <c r="H541" s="37"/>
    </row>
    <row r="542" spans="3:8" x14ac:dyDescent="0.25">
      <c r="C542" s="38"/>
      <c r="D542" s="37"/>
      <c r="E542" s="36">
        <v>2</v>
      </c>
      <c r="F542" s="36" t="s">
        <v>720</v>
      </c>
      <c r="G542" s="37" t="s">
        <v>2395</v>
      </c>
      <c r="H542" s="37"/>
    </row>
    <row r="543" spans="3:8" x14ac:dyDescent="0.25">
      <c r="C543" s="38"/>
      <c r="D543" s="37"/>
      <c r="E543" s="36">
        <v>3</v>
      </c>
      <c r="F543" s="36" t="s">
        <v>721</v>
      </c>
      <c r="G543" s="37" t="s">
        <v>2396</v>
      </c>
      <c r="H543" s="37"/>
    </row>
    <row r="544" spans="3:8" x14ac:dyDescent="0.25">
      <c r="C544" s="38"/>
      <c r="D544" s="37"/>
      <c r="E544" s="36">
        <v>45</v>
      </c>
      <c r="F544" s="36" t="s">
        <v>722</v>
      </c>
      <c r="G544" s="37" t="s">
        <v>2397</v>
      </c>
      <c r="H544" s="37"/>
    </row>
    <row r="545" spans="3:8" x14ac:dyDescent="0.25">
      <c r="C545" s="38"/>
      <c r="D545" s="37"/>
      <c r="E545" s="36">
        <v>89</v>
      </c>
      <c r="F545" s="36" t="s">
        <v>723</v>
      </c>
      <c r="G545" s="37" t="s">
        <v>2398</v>
      </c>
      <c r="H545" s="37"/>
    </row>
    <row r="546" spans="3:8" x14ac:dyDescent="0.25">
      <c r="C546" s="38"/>
      <c r="D546" s="37"/>
      <c r="E546" s="36">
        <v>90</v>
      </c>
      <c r="F546" s="36" t="s">
        <v>724</v>
      </c>
      <c r="G546" s="37" t="s">
        <v>2399</v>
      </c>
      <c r="H546" s="37"/>
    </row>
    <row r="547" spans="3:8" x14ac:dyDescent="0.25">
      <c r="C547" s="38"/>
      <c r="D547" s="37"/>
      <c r="E547" s="36">
        <v>177</v>
      </c>
      <c r="F547" s="36" t="s">
        <v>725</v>
      </c>
      <c r="G547" s="37" t="s">
        <v>2400</v>
      </c>
      <c r="H547" s="37"/>
    </row>
    <row r="548" spans="3:8" x14ac:dyDescent="0.25">
      <c r="C548" s="38"/>
      <c r="D548" s="37"/>
      <c r="E548" s="36">
        <v>221</v>
      </c>
      <c r="F548" s="36" t="s">
        <v>726</v>
      </c>
      <c r="G548" s="37" t="s">
        <v>2401</v>
      </c>
      <c r="H548" s="37"/>
    </row>
    <row r="549" spans="3:8" x14ac:dyDescent="0.25">
      <c r="C549" s="38"/>
      <c r="D549" s="37"/>
      <c r="E549" s="36">
        <v>222</v>
      </c>
      <c r="F549" s="36" t="s">
        <v>727</v>
      </c>
      <c r="G549" s="37" t="s">
        <v>2402</v>
      </c>
      <c r="H549" s="37"/>
    </row>
    <row r="550" spans="3:8" x14ac:dyDescent="0.25">
      <c r="C550" s="38"/>
      <c r="D550" s="37"/>
      <c r="E550" s="36">
        <v>500</v>
      </c>
      <c r="F550" s="36" t="s">
        <v>728</v>
      </c>
      <c r="G550" s="37" t="s">
        <v>2403</v>
      </c>
      <c r="H550" s="37"/>
    </row>
    <row r="551" spans="3:8" x14ac:dyDescent="0.25">
      <c r="C551" s="38"/>
      <c r="D551" s="37"/>
      <c r="E551" s="36">
        <v>501</v>
      </c>
      <c r="F551" s="36" t="s">
        <v>729</v>
      </c>
      <c r="G551" s="37" t="s">
        <v>2404</v>
      </c>
      <c r="H551" s="37"/>
    </row>
    <row r="552" spans="3:8" x14ac:dyDescent="0.25">
      <c r="C552" s="38"/>
      <c r="D552" s="37"/>
      <c r="E552" s="36">
        <v>691</v>
      </c>
      <c r="F552" s="36" t="s">
        <v>730</v>
      </c>
      <c r="G552" s="37" t="s">
        <v>2405</v>
      </c>
      <c r="H552" s="37"/>
    </row>
    <row r="553" spans="3:8" x14ac:dyDescent="0.25">
      <c r="C553" s="38"/>
      <c r="D553" s="37"/>
      <c r="E553" s="36">
        <v>1</v>
      </c>
      <c r="F553" s="36" t="s">
        <v>731</v>
      </c>
      <c r="G553" s="37" t="s">
        <v>2406</v>
      </c>
      <c r="H553" s="37"/>
    </row>
    <row r="554" spans="3:8" x14ac:dyDescent="0.25">
      <c r="C554" s="38"/>
      <c r="D554" s="37"/>
      <c r="E554" s="36">
        <v>89</v>
      </c>
      <c r="F554" s="36" t="s">
        <v>732</v>
      </c>
      <c r="G554" s="37" t="s">
        <v>2407</v>
      </c>
      <c r="H554" s="37"/>
    </row>
    <row r="555" spans="3:8" x14ac:dyDescent="0.25">
      <c r="C555" s="38"/>
      <c r="D555" s="37"/>
      <c r="E555" s="36">
        <v>90</v>
      </c>
      <c r="F555" s="36" t="s">
        <v>733</v>
      </c>
      <c r="G555" s="37" t="s">
        <v>2408</v>
      </c>
      <c r="H555" s="37"/>
    </row>
    <row r="556" spans="3:8" x14ac:dyDescent="0.25">
      <c r="C556" s="38"/>
      <c r="D556" s="37"/>
      <c r="E556" s="36">
        <v>177</v>
      </c>
      <c r="F556" s="36" t="s">
        <v>734</v>
      </c>
      <c r="G556" s="37" t="s">
        <v>2409</v>
      </c>
      <c r="H556" s="37"/>
    </row>
    <row r="557" spans="3:8" x14ac:dyDescent="0.25">
      <c r="C557" s="38"/>
      <c r="D557" s="37"/>
      <c r="E557" s="36">
        <v>500</v>
      </c>
      <c r="F557" s="36" t="s">
        <v>735</v>
      </c>
      <c r="G557" s="37" t="s">
        <v>2410</v>
      </c>
      <c r="H557" s="37"/>
    </row>
    <row r="558" spans="3:8" x14ac:dyDescent="0.25">
      <c r="C558" s="38"/>
      <c r="D558" s="37"/>
      <c r="E558" s="36">
        <v>867</v>
      </c>
      <c r="F558" s="36" t="s">
        <v>736</v>
      </c>
      <c r="G558" s="37" t="s">
        <v>2411</v>
      </c>
      <c r="H558" s="37"/>
    </row>
    <row r="559" spans="3:8" x14ac:dyDescent="0.25">
      <c r="C559" s="38"/>
      <c r="D559" s="37"/>
      <c r="E559" s="36">
        <v>2</v>
      </c>
      <c r="F559" s="36" t="s">
        <v>737</v>
      </c>
      <c r="G559" s="37" t="s">
        <v>2412</v>
      </c>
      <c r="H559" s="37"/>
    </row>
    <row r="560" spans="3:8" x14ac:dyDescent="0.25">
      <c r="C560" s="38"/>
      <c r="D560" s="37"/>
      <c r="E560" s="36">
        <v>89</v>
      </c>
      <c r="F560" s="36" t="s">
        <v>738</v>
      </c>
      <c r="G560" s="37" t="s">
        <v>2413</v>
      </c>
      <c r="H560" s="37"/>
    </row>
    <row r="561" spans="3:8" x14ac:dyDescent="0.25">
      <c r="C561" s="38"/>
      <c r="D561" s="37"/>
      <c r="E561" s="36">
        <v>95</v>
      </c>
      <c r="F561" s="36" t="s">
        <v>739</v>
      </c>
      <c r="G561" s="37" t="s">
        <v>2414</v>
      </c>
      <c r="H561" s="37"/>
    </row>
    <row r="562" spans="3:8" x14ac:dyDescent="0.25">
      <c r="C562" s="38"/>
      <c r="D562" s="37"/>
      <c r="E562" s="36">
        <v>105</v>
      </c>
      <c r="F562" s="36" t="s">
        <v>740</v>
      </c>
      <c r="G562" s="37" t="s">
        <v>2415</v>
      </c>
      <c r="H562" s="37"/>
    </row>
    <row r="563" spans="3:8" x14ac:dyDescent="0.25">
      <c r="C563" s="38"/>
      <c r="D563" s="37"/>
      <c r="E563" s="36">
        <v>500</v>
      </c>
      <c r="F563" s="36" t="s">
        <v>741</v>
      </c>
      <c r="G563" s="37" t="s">
        <v>2416</v>
      </c>
      <c r="H563" s="37"/>
    </row>
    <row r="564" spans="3:8" x14ac:dyDescent="0.25">
      <c r="C564" s="38"/>
      <c r="D564" s="37"/>
      <c r="E564" s="36">
        <v>510</v>
      </c>
      <c r="F564" s="36" t="s">
        <v>742</v>
      </c>
      <c r="G564" s="37" t="s">
        <v>2417</v>
      </c>
      <c r="H564" s="37"/>
    </row>
    <row r="565" spans="3:8" x14ac:dyDescent="0.25">
      <c r="C565" s="38"/>
      <c r="D565" s="37"/>
      <c r="E565" s="36">
        <v>589</v>
      </c>
      <c r="F565" s="36" t="s">
        <v>743</v>
      </c>
      <c r="G565" s="37" t="s">
        <v>2418</v>
      </c>
      <c r="H565" s="37"/>
    </row>
    <row r="566" spans="3:8" x14ac:dyDescent="0.25">
      <c r="C566" s="38"/>
      <c r="D566" s="37"/>
      <c r="E566" s="36">
        <v>595</v>
      </c>
      <c r="F566" s="36" t="s">
        <v>744</v>
      </c>
      <c r="G566" s="37" t="s">
        <v>2419</v>
      </c>
      <c r="H566" s="37"/>
    </row>
    <row r="567" spans="3:8" x14ac:dyDescent="0.25">
      <c r="C567" s="38"/>
      <c r="D567" s="37"/>
      <c r="E567" s="36">
        <v>632</v>
      </c>
      <c r="F567" s="36" t="s">
        <v>745</v>
      </c>
      <c r="G567" s="37" t="s">
        <v>2420</v>
      </c>
      <c r="H567" s="37"/>
    </row>
    <row r="568" spans="3:8" x14ac:dyDescent="0.25">
      <c r="C568" s="38"/>
      <c r="D568" s="37"/>
      <c r="E568" s="36">
        <v>633</v>
      </c>
      <c r="F568" s="36" t="s">
        <v>746</v>
      </c>
      <c r="G568" s="37" t="s">
        <v>2421</v>
      </c>
      <c r="H568" s="37"/>
    </row>
    <row r="569" spans="3:8" x14ac:dyDescent="0.25">
      <c r="C569" s="38"/>
      <c r="D569" s="37"/>
      <c r="E569" s="36">
        <v>735</v>
      </c>
      <c r="F569" s="36" t="s">
        <v>747</v>
      </c>
      <c r="G569" s="37" t="s">
        <v>2422</v>
      </c>
      <c r="H569" s="37"/>
    </row>
    <row r="570" spans="3:8" x14ac:dyDescent="0.25">
      <c r="C570" s="38"/>
      <c r="D570" s="37"/>
      <c r="E570" s="36">
        <v>779</v>
      </c>
      <c r="F570" s="36" t="s">
        <v>748</v>
      </c>
      <c r="G570" s="37" t="s">
        <v>2423</v>
      </c>
      <c r="H570" s="37"/>
    </row>
    <row r="571" spans="3:8" x14ac:dyDescent="0.25">
      <c r="C571" s="38"/>
      <c r="D571" s="37"/>
      <c r="E571" s="36">
        <v>867</v>
      </c>
      <c r="F571" s="36" t="s">
        <v>749</v>
      </c>
      <c r="G571" s="37" t="s">
        <v>2424</v>
      </c>
      <c r="H571" s="37"/>
    </row>
    <row r="572" spans="3:8" x14ac:dyDescent="0.25">
      <c r="C572" s="38"/>
      <c r="D572" s="37"/>
      <c r="E572" s="36">
        <v>868</v>
      </c>
      <c r="F572" s="36" t="s">
        <v>750</v>
      </c>
      <c r="G572" s="37" t="s">
        <v>2425</v>
      </c>
      <c r="H572" s="37"/>
    </row>
    <row r="573" spans="3:8" x14ac:dyDescent="0.25">
      <c r="C573" s="38"/>
      <c r="D573" s="37"/>
      <c r="E573" s="36">
        <v>1</v>
      </c>
      <c r="F573" s="36" t="s">
        <v>751</v>
      </c>
      <c r="G573" s="37" t="s">
        <v>2426</v>
      </c>
      <c r="H573" s="37"/>
    </row>
    <row r="574" spans="3:8" x14ac:dyDescent="0.25">
      <c r="C574" s="38"/>
      <c r="D574" s="37"/>
      <c r="E574" s="36">
        <v>2</v>
      </c>
      <c r="F574" s="36" t="s">
        <v>752</v>
      </c>
      <c r="G574" s="37" t="s">
        <v>2427</v>
      </c>
      <c r="H574" s="37"/>
    </row>
    <row r="575" spans="3:8" x14ac:dyDescent="0.25">
      <c r="C575" s="38"/>
      <c r="D575" s="37"/>
      <c r="E575" s="36">
        <v>45</v>
      </c>
      <c r="F575" s="36" t="s">
        <v>753</v>
      </c>
      <c r="G575" s="37" t="s">
        <v>2428</v>
      </c>
      <c r="H575" s="37"/>
    </row>
    <row r="576" spans="3:8" x14ac:dyDescent="0.25">
      <c r="C576" s="38"/>
      <c r="D576" s="37"/>
      <c r="E576" s="36">
        <v>47</v>
      </c>
      <c r="F576" s="36" t="s">
        <v>754</v>
      </c>
      <c r="G576" s="37" t="s">
        <v>2429</v>
      </c>
      <c r="H576" s="37"/>
    </row>
    <row r="577" spans="3:8" x14ac:dyDescent="0.25">
      <c r="C577" s="38"/>
      <c r="D577" s="37"/>
      <c r="E577" s="36">
        <v>89</v>
      </c>
      <c r="F577" s="36" t="s">
        <v>755</v>
      </c>
      <c r="G577" s="37" t="s">
        <v>2430</v>
      </c>
      <c r="H577" s="37"/>
    </row>
    <row r="578" spans="3:8" x14ac:dyDescent="0.25">
      <c r="C578" s="38"/>
      <c r="D578" s="37"/>
      <c r="E578" s="36">
        <v>90</v>
      </c>
      <c r="F578" s="36" t="s">
        <v>756</v>
      </c>
      <c r="G578" s="37" t="s">
        <v>2431</v>
      </c>
      <c r="H578" s="37"/>
    </row>
    <row r="579" spans="3:8" x14ac:dyDescent="0.25">
      <c r="C579" s="38"/>
      <c r="D579" s="37"/>
      <c r="E579" s="36">
        <v>95</v>
      </c>
      <c r="F579" s="36" t="s">
        <v>757</v>
      </c>
      <c r="G579" s="37" t="s">
        <v>2432</v>
      </c>
      <c r="H579" s="37"/>
    </row>
    <row r="580" spans="3:8" x14ac:dyDescent="0.25">
      <c r="C580" s="38"/>
      <c r="D580" s="37"/>
      <c r="E580" s="36">
        <v>177</v>
      </c>
      <c r="F580" s="36" t="s">
        <v>758</v>
      </c>
      <c r="G580" s="37" t="s">
        <v>2433</v>
      </c>
      <c r="H580" s="37"/>
    </row>
    <row r="581" spans="3:8" x14ac:dyDescent="0.25">
      <c r="C581" s="38"/>
      <c r="D581" s="37"/>
      <c r="E581" s="36">
        <v>178</v>
      </c>
      <c r="F581" s="36" t="s">
        <v>759</v>
      </c>
      <c r="G581" s="37" t="s">
        <v>2434</v>
      </c>
      <c r="H581" s="37"/>
    </row>
    <row r="582" spans="3:8" x14ac:dyDescent="0.25">
      <c r="C582" s="38"/>
      <c r="D582" s="37"/>
      <c r="E582" s="36">
        <v>500</v>
      </c>
      <c r="F582" s="36" t="s">
        <v>760</v>
      </c>
      <c r="G582" s="37" t="s">
        <v>2435</v>
      </c>
      <c r="H582" s="37"/>
    </row>
    <row r="583" spans="3:8" x14ac:dyDescent="0.25">
      <c r="C583" s="38"/>
      <c r="D583" s="37"/>
      <c r="E583" s="36">
        <v>508</v>
      </c>
      <c r="F583" s="36" t="s">
        <v>761</v>
      </c>
      <c r="G583" s="37" t="s">
        <v>2436</v>
      </c>
      <c r="H583" s="37"/>
    </row>
    <row r="584" spans="3:8" x14ac:dyDescent="0.25">
      <c r="C584" s="38"/>
      <c r="D584" s="37"/>
      <c r="E584" s="36">
        <v>510</v>
      </c>
      <c r="F584" s="36" t="s">
        <v>762</v>
      </c>
      <c r="G584" s="37" t="s">
        <v>2437</v>
      </c>
      <c r="H584" s="37"/>
    </row>
    <row r="585" spans="3:8" x14ac:dyDescent="0.25">
      <c r="C585" s="38"/>
      <c r="D585" s="37"/>
      <c r="E585" s="36">
        <v>511</v>
      </c>
      <c r="F585" s="36" t="s">
        <v>763</v>
      </c>
      <c r="G585" s="37" t="s">
        <v>2438</v>
      </c>
      <c r="H585" s="37"/>
    </row>
    <row r="586" spans="3:8" x14ac:dyDescent="0.25">
      <c r="C586" s="38"/>
      <c r="D586" s="37"/>
      <c r="E586" s="36">
        <v>512</v>
      </c>
      <c r="F586" s="36" t="s">
        <v>764</v>
      </c>
      <c r="G586" s="37" t="s">
        <v>2439</v>
      </c>
      <c r="H586" s="37"/>
    </row>
    <row r="587" spans="3:8" x14ac:dyDescent="0.25">
      <c r="C587" s="38"/>
      <c r="D587" s="37"/>
      <c r="E587" s="36">
        <v>513</v>
      </c>
      <c r="F587" s="36" t="s">
        <v>765</v>
      </c>
      <c r="G587" s="37" t="s">
        <v>2440</v>
      </c>
      <c r="H587" s="37"/>
    </row>
    <row r="588" spans="3:8" x14ac:dyDescent="0.25">
      <c r="C588" s="38"/>
      <c r="D588" s="37"/>
      <c r="E588" s="36">
        <v>515</v>
      </c>
      <c r="F588" s="36" t="s">
        <v>766</v>
      </c>
      <c r="G588" s="37" t="s">
        <v>2441</v>
      </c>
      <c r="H588" s="37"/>
    </row>
    <row r="589" spans="3:8" x14ac:dyDescent="0.25">
      <c r="C589" s="38"/>
      <c r="D589" s="37"/>
      <c r="E589" s="36">
        <v>632</v>
      </c>
      <c r="F589" s="36" t="s">
        <v>767</v>
      </c>
      <c r="G589" s="37" t="s">
        <v>2442</v>
      </c>
      <c r="H589" s="37"/>
    </row>
    <row r="590" spans="3:8" x14ac:dyDescent="0.25">
      <c r="C590" s="38"/>
      <c r="D590" s="37"/>
      <c r="E590" s="36">
        <v>635</v>
      </c>
      <c r="F590" s="36" t="s">
        <v>768</v>
      </c>
      <c r="G590" s="37" t="s">
        <v>2443</v>
      </c>
      <c r="H590" s="37"/>
    </row>
    <row r="591" spans="3:8" x14ac:dyDescent="0.25">
      <c r="C591" s="38"/>
      <c r="D591" s="37"/>
      <c r="E591" s="36">
        <v>676</v>
      </c>
      <c r="F591" s="36" t="s">
        <v>769</v>
      </c>
      <c r="G591" s="37" t="s">
        <v>2444</v>
      </c>
      <c r="H591" s="37"/>
    </row>
    <row r="592" spans="3:8" x14ac:dyDescent="0.25">
      <c r="C592" s="38"/>
      <c r="D592" s="37"/>
      <c r="E592" s="36">
        <v>999</v>
      </c>
      <c r="F592" s="36" t="s">
        <v>105</v>
      </c>
      <c r="G592" s="37" t="s">
        <v>2445</v>
      </c>
      <c r="H592" s="37"/>
    </row>
    <row r="593" spans="3:8" x14ac:dyDescent="0.25">
      <c r="C593" s="38"/>
      <c r="D593" s="37"/>
      <c r="E593" s="36">
        <v>89</v>
      </c>
      <c r="F593" s="36" t="s">
        <v>770</v>
      </c>
      <c r="G593" s="37" t="s">
        <v>2446</v>
      </c>
      <c r="H593" s="37"/>
    </row>
    <row r="594" spans="3:8" x14ac:dyDescent="0.25">
      <c r="C594" s="38"/>
      <c r="D594" s="37"/>
      <c r="E594" s="36">
        <v>95</v>
      </c>
      <c r="F594" s="36" t="s">
        <v>771</v>
      </c>
      <c r="G594" s="37" t="s">
        <v>2447</v>
      </c>
      <c r="H594" s="37"/>
    </row>
    <row r="595" spans="3:8" x14ac:dyDescent="0.25">
      <c r="C595" s="38"/>
      <c r="D595" s="37"/>
      <c r="E595" s="36">
        <v>691</v>
      </c>
      <c r="F595" s="36" t="s">
        <v>772</v>
      </c>
      <c r="G595" s="37" t="s">
        <v>2448</v>
      </c>
      <c r="H595" s="37"/>
    </row>
    <row r="596" spans="3:8" x14ac:dyDescent="0.25">
      <c r="C596" s="38"/>
      <c r="D596" s="37"/>
      <c r="E596" s="36">
        <v>1</v>
      </c>
      <c r="F596" s="36" t="s">
        <v>773</v>
      </c>
      <c r="G596" s="37" t="s">
        <v>2449</v>
      </c>
      <c r="H596" s="37"/>
    </row>
    <row r="597" spans="3:8" x14ac:dyDescent="0.25">
      <c r="C597" s="38"/>
      <c r="D597" s="37"/>
      <c r="E597" s="36">
        <v>2</v>
      </c>
      <c r="F597" s="36" t="s">
        <v>774</v>
      </c>
      <c r="G597" s="37" t="s">
        <v>2450</v>
      </c>
      <c r="H597" s="37"/>
    </row>
    <row r="598" spans="3:8" x14ac:dyDescent="0.25">
      <c r="C598" s="38"/>
      <c r="D598" s="37"/>
      <c r="E598" s="36">
        <v>45</v>
      </c>
      <c r="F598" s="36" t="s">
        <v>775</v>
      </c>
      <c r="G598" s="37" t="s">
        <v>2451</v>
      </c>
      <c r="H598" s="37"/>
    </row>
    <row r="599" spans="3:8" x14ac:dyDescent="0.25">
      <c r="C599" s="38"/>
      <c r="D599" s="37"/>
      <c r="E599" s="36">
        <v>89</v>
      </c>
      <c r="F599" s="36" t="s">
        <v>776</v>
      </c>
      <c r="G599" s="37" t="s">
        <v>2452</v>
      </c>
      <c r="H599" s="37"/>
    </row>
    <row r="600" spans="3:8" x14ac:dyDescent="0.25">
      <c r="C600" s="38"/>
      <c r="D600" s="37"/>
      <c r="E600" s="36">
        <v>90</v>
      </c>
      <c r="F600" s="36" t="s">
        <v>777</v>
      </c>
      <c r="G600" s="37" t="s">
        <v>2453</v>
      </c>
      <c r="H600" s="37"/>
    </row>
    <row r="601" spans="3:8" x14ac:dyDescent="0.25">
      <c r="C601" s="38"/>
      <c r="D601" s="37"/>
      <c r="E601" s="36">
        <v>91</v>
      </c>
      <c r="F601" s="36" t="s">
        <v>778</v>
      </c>
      <c r="G601" s="37" t="s">
        <v>2454</v>
      </c>
      <c r="H601" s="37"/>
    </row>
    <row r="602" spans="3:8" x14ac:dyDescent="0.25">
      <c r="C602" s="38"/>
      <c r="D602" s="37"/>
      <c r="E602" s="36">
        <v>92</v>
      </c>
      <c r="F602" s="36" t="s">
        <v>779</v>
      </c>
      <c r="G602" s="37" t="s">
        <v>2455</v>
      </c>
      <c r="H602" s="37"/>
    </row>
    <row r="603" spans="3:8" x14ac:dyDescent="0.25">
      <c r="C603" s="38"/>
      <c r="D603" s="37"/>
      <c r="E603" s="36">
        <v>133</v>
      </c>
      <c r="F603" s="36" t="s">
        <v>780</v>
      </c>
      <c r="G603" s="37" t="s">
        <v>2456</v>
      </c>
      <c r="H603" s="37"/>
    </row>
    <row r="604" spans="3:8" x14ac:dyDescent="0.25">
      <c r="C604" s="38"/>
      <c r="D604" s="37"/>
      <c r="E604" s="36">
        <v>171</v>
      </c>
      <c r="F604" s="36" t="s">
        <v>781</v>
      </c>
      <c r="G604" s="37" t="s">
        <v>2457</v>
      </c>
      <c r="H604" s="37"/>
    </row>
    <row r="605" spans="3:8" x14ac:dyDescent="0.25">
      <c r="C605" s="38"/>
      <c r="D605" s="37"/>
      <c r="E605" s="36">
        <v>177</v>
      </c>
      <c r="F605" s="36" t="s">
        <v>782</v>
      </c>
      <c r="G605" s="37" t="s">
        <v>2458</v>
      </c>
      <c r="H605" s="37"/>
    </row>
    <row r="606" spans="3:8" x14ac:dyDescent="0.25">
      <c r="C606" s="38"/>
      <c r="D606" s="37"/>
      <c r="E606" s="36">
        <v>178</v>
      </c>
      <c r="F606" s="36" t="s">
        <v>783</v>
      </c>
      <c r="G606" s="37" t="s">
        <v>2459</v>
      </c>
      <c r="H606" s="37"/>
    </row>
    <row r="607" spans="3:8" x14ac:dyDescent="0.25">
      <c r="C607" s="38"/>
      <c r="D607" s="37"/>
      <c r="E607" s="36">
        <v>179</v>
      </c>
      <c r="F607" s="36" t="s">
        <v>784</v>
      </c>
      <c r="G607" s="37" t="s">
        <v>2460</v>
      </c>
      <c r="H607" s="37"/>
    </row>
    <row r="608" spans="3:8" x14ac:dyDescent="0.25">
      <c r="C608" s="38"/>
      <c r="D608" s="37"/>
      <c r="E608" s="36">
        <v>180</v>
      </c>
      <c r="F608" s="36" t="s">
        <v>785</v>
      </c>
      <c r="G608" s="37" t="s">
        <v>2461</v>
      </c>
      <c r="H608" s="37"/>
    </row>
    <row r="609" spans="3:8" x14ac:dyDescent="0.25">
      <c r="C609" s="38"/>
      <c r="D609" s="37"/>
      <c r="E609" s="36">
        <v>181</v>
      </c>
      <c r="F609" s="36" t="s">
        <v>786</v>
      </c>
      <c r="G609" s="37" t="s">
        <v>2462</v>
      </c>
      <c r="H609" s="37"/>
    </row>
    <row r="610" spans="3:8" x14ac:dyDescent="0.25">
      <c r="C610" s="38"/>
      <c r="D610" s="37"/>
      <c r="E610" s="36">
        <v>182</v>
      </c>
      <c r="F610" s="36" t="s">
        <v>787</v>
      </c>
      <c r="G610" s="37" t="s">
        <v>2463</v>
      </c>
      <c r="H610" s="37"/>
    </row>
    <row r="611" spans="3:8" x14ac:dyDescent="0.25">
      <c r="C611" s="38"/>
      <c r="D611" s="37"/>
      <c r="E611" s="36">
        <v>187</v>
      </c>
      <c r="F611" s="36" t="s">
        <v>788</v>
      </c>
      <c r="G611" s="37" t="s">
        <v>2464</v>
      </c>
      <c r="H611" s="37"/>
    </row>
    <row r="612" spans="3:8" x14ac:dyDescent="0.25">
      <c r="C612" s="38"/>
      <c r="D612" s="37"/>
      <c r="E612" s="36">
        <v>221</v>
      </c>
      <c r="F612" s="36" t="s">
        <v>727</v>
      </c>
      <c r="G612" s="37" t="s">
        <v>2465</v>
      </c>
      <c r="H612" s="37"/>
    </row>
    <row r="613" spans="3:8" x14ac:dyDescent="0.25">
      <c r="C613" s="38"/>
      <c r="D613" s="37"/>
      <c r="E613" s="36">
        <v>300</v>
      </c>
      <c r="F613" s="36" t="s">
        <v>789</v>
      </c>
      <c r="G613" s="37" t="s">
        <v>2466</v>
      </c>
      <c r="H613" s="37"/>
    </row>
    <row r="614" spans="3:8" x14ac:dyDescent="0.25">
      <c r="C614" s="38"/>
      <c r="D614" s="37"/>
      <c r="E614" s="36">
        <v>500</v>
      </c>
      <c r="F614" s="36" t="s">
        <v>790</v>
      </c>
      <c r="G614" s="37" t="s">
        <v>2467</v>
      </c>
      <c r="H614" s="37"/>
    </row>
    <row r="615" spans="3:8" x14ac:dyDescent="0.25">
      <c r="C615" s="38"/>
      <c r="D615" s="37"/>
      <c r="E615" s="36">
        <v>501</v>
      </c>
      <c r="F615" s="36" t="s">
        <v>791</v>
      </c>
      <c r="G615" s="37" t="s">
        <v>2468</v>
      </c>
      <c r="H615" s="37"/>
    </row>
    <row r="616" spans="3:8" x14ac:dyDescent="0.25">
      <c r="C616" s="38"/>
      <c r="D616" s="37"/>
      <c r="E616" s="36">
        <v>502</v>
      </c>
      <c r="F616" s="36" t="s">
        <v>792</v>
      </c>
      <c r="G616" s="37" t="s">
        <v>2469</v>
      </c>
      <c r="H616" s="37"/>
    </row>
    <row r="617" spans="3:8" x14ac:dyDescent="0.25">
      <c r="C617" s="38"/>
      <c r="D617" s="37"/>
      <c r="E617" s="36">
        <v>521</v>
      </c>
      <c r="F617" s="36" t="s">
        <v>793</v>
      </c>
      <c r="G617" s="37" t="s">
        <v>2470</v>
      </c>
      <c r="H617" s="37"/>
    </row>
    <row r="618" spans="3:8" x14ac:dyDescent="0.25">
      <c r="C618" s="38"/>
      <c r="D618" s="37"/>
      <c r="E618" s="36">
        <v>585</v>
      </c>
      <c r="F618" s="36" t="s">
        <v>794</v>
      </c>
      <c r="G618" s="37" t="s">
        <v>2471</v>
      </c>
      <c r="H618" s="37"/>
    </row>
    <row r="619" spans="3:8" x14ac:dyDescent="0.25">
      <c r="C619" s="38"/>
      <c r="D619" s="37"/>
      <c r="E619" s="36">
        <v>632</v>
      </c>
      <c r="F619" s="36" t="s">
        <v>795</v>
      </c>
      <c r="G619" s="37" t="s">
        <v>2472</v>
      </c>
      <c r="H619" s="37"/>
    </row>
    <row r="620" spans="3:8" x14ac:dyDescent="0.25">
      <c r="C620" s="38"/>
      <c r="D620" s="37"/>
      <c r="E620" s="36">
        <v>702</v>
      </c>
      <c r="F620" s="36" t="s">
        <v>796</v>
      </c>
      <c r="G620" s="37" t="s">
        <v>2473</v>
      </c>
      <c r="H620" s="37"/>
    </row>
    <row r="621" spans="3:8" x14ac:dyDescent="0.25">
      <c r="C621" s="38"/>
      <c r="D621" s="37"/>
      <c r="E621" s="36">
        <v>735</v>
      </c>
      <c r="F621" s="36" t="s">
        <v>797</v>
      </c>
      <c r="G621" s="37" t="s">
        <v>2474</v>
      </c>
      <c r="H621" s="37"/>
    </row>
    <row r="622" spans="3:8" x14ac:dyDescent="0.25">
      <c r="C622" s="38"/>
      <c r="D622" s="37"/>
      <c r="E622" s="36">
        <v>825</v>
      </c>
      <c r="F622" s="36" t="s">
        <v>798</v>
      </c>
      <c r="G622" s="37" t="s">
        <v>2475</v>
      </c>
      <c r="H622" s="37"/>
    </row>
    <row r="623" spans="3:8" x14ac:dyDescent="0.25">
      <c r="C623" s="38"/>
      <c r="D623" s="37"/>
      <c r="E623" s="36">
        <v>867</v>
      </c>
      <c r="F623" s="36" t="s">
        <v>799</v>
      </c>
      <c r="G623" s="37" t="s">
        <v>2476</v>
      </c>
      <c r="H623" s="37"/>
    </row>
    <row r="624" spans="3:8" x14ac:dyDescent="0.25">
      <c r="C624" s="38"/>
      <c r="D624" s="37"/>
      <c r="E624" s="36">
        <v>888</v>
      </c>
      <c r="F624" s="36" t="s">
        <v>800</v>
      </c>
      <c r="G624" s="37" t="s">
        <v>2477</v>
      </c>
      <c r="H624" s="37"/>
    </row>
    <row r="625" spans="3:8" x14ac:dyDescent="0.25">
      <c r="C625" s="38"/>
      <c r="D625" s="37"/>
      <c r="E625" s="36">
        <v>999</v>
      </c>
      <c r="F625" s="36" t="s">
        <v>801</v>
      </c>
      <c r="G625" s="37" t="s">
        <v>2478</v>
      </c>
      <c r="H625" s="37"/>
    </row>
    <row r="626" spans="3:8" x14ac:dyDescent="0.25">
      <c r="C626" s="38"/>
      <c r="D626" s="37"/>
      <c r="E626" s="36">
        <v>1</v>
      </c>
      <c r="F626" s="36" t="s">
        <v>802</v>
      </c>
      <c r="G626" s="37" t="s">
        <v>2479</v>
      </c>
      <c r="H626" s="37"/>
    </row>
    <row r="627" spans="3:8" x14ac:dyDescent="0.25">
      <c r="C627" s="38"/>
      <c r="D627" s="37"/>
      <c r="E627" s="36">
        <v>45</v>
      </c>
      <c r="F627" s="36" t="s">
        <v>803</v>
      </c>
      <c r="G627" s="37" t="s">
        <v>2480</v>
      </c>
      <c r="H627" s="37"/>
    </row>
    <row r="628" spans="3:8" x14ac:dyDescent="0.25">
      <c r="C628" s="38"/>
      <c r="D628" s="37"/>
      <c r="E628" s="36">
        <v>46</v>
      </c>
      <c r="F628" s="36" t="s">
        <v>804</v>
      </c>
      <c r="G628" s="37" t="s">
        <v>2481</v>
      </c>
      <c r="H628" s="37"/>
    </row>
    <row r="629" spans="3:8" x14ac:dyDescent="0.25">
      <c r="C629" s="38"/>
      <c r="D629" s="37"/>
      <c r="E629" s="36">
        <v>47</v>
      </c>
      <c r="F629" s="36" t="s">
        <v>805</v>
      </c>
      <c r="G629" s="37" t="s">
        <v>2482</v>
      </c>
      <c r="H629" s="37"/>
    </row>
    <row r="630" spans="3:8" x14ac:dyDescent="0.25">
      <c r="C630" s="38"/>
      <c r="D630" s="37"/>
      <c r="E630" s="36">
        <v>89</v>
      </c>
      <c r="F630" s="36" t="s">
        <v>806</v>
      </c>
      <c r="G630" s="37" t="s">
        <v>2483</v>
      </c>
      <c r="H630" s="37"/>
    </row>
    <row r="631" spans="3:8" x14ac:dyDescent="0.25">
      <c r="C631" s="38"/>
      <c r="D631" s="37"/>
      <c r="E631" s="36">
        <v>90</v>
      </c>
      <c r="F631" s="36" t="s">
        <v>807</v>
      </c>
      <c r="G631" s="37" t="s">
        <v>2484</v>
      </c>
      <c r="H631" s="37"/>
    </row>
    <row r="632" spans="3:8" x14ac:dyDescent="0.25">
      <c r="C632" s="38"/>
      <c r="D632" s="37"/>
      <c r="E632" s="36">
        <v>178</v>
      </c>
      <c r="F632" s="36" t="s">
        <v>808</v>
      </c>
      <c r="G632" s="37" t="s">
        <v>2485</v>
      </c>
      <c r="H632" s="37"/>
    </row>
    <row r="633" spans="3:8" x14ac:dyDescent="0.25">
      <c r="C633" s="38"/>
      <c r="D633" s="37"/>
      <c r="E633" s="36">
        <v>179</v>
      </c>
      <c r="F633" s="36" t="s">
        <v>809</v>
      </c>
      <c r="G633" s="37" t="s">
        <v>2486</v>
      </c>
      <c r="H633" s="37"/>
    </row>
    <row r="634" spans="3:8" x14ac:dyDescent="0.25">
      <c r="C634" s="38"/>
      <c r="D634" s="37"/>
      <c r="E634" s="36">
        <v>180</v>
      </c>
      <c r="F634" s="36" t="s">
        <v>810</v>
      </c>
      <c r="G634" s="37" t="s">
        <v>2487</v>
      </c>
      <c r="H634" s="37"/>
    </row>
    <row r="635" spans="3:8" x14ac:dyDescent="0.25">
      <c r="C635" s="38"/>
      <c r="D635" s="37"/>
      <c r="E635" s="36">
        <v>221</v>
      </c>
      <c r="F635" s="36" t="s">
        <v>811</v>
      </c>
      <c r="G635" s="37" t="s">
        <v>2488</v>
      </c>
      <c r="H635" s="37"/>
    </row>
    <row r="636" spans="3:8" x14ac:dyDescent="0.25">
      <c r="C636" s="38"/>
      <c r="D636" s="37"/>
      <c r="E636" s="36">
        <v>222</v>
      </c>
      <c r="F636" s="36" t="s">
        <v>812</v>
      </c>
      <c r="G636" s="37" t="s">
        <v>2489</v>
      </c>
      <c r="H636" s="37"/>
    </row>
    <row r="637" spans="3:8" x14ac:dyDescent="0.25">
      <c r="C637" s="38"/>
      <c r="D637" s="37"/>
      <c r="E637" s="36">
        <v>265</v>
      </c>
      <c r="F637" s="36" t="s">
        <v>813</v>
      </c>
      <c r="G637" s="37" t="s">
        <v>2490</v>
      </c>
      <c r="H637" s="37"/>
    </row>
    <row r="638" spans="3:8" x14ac:dyDescent="0.25">
      <c r="C638" s="38"/>
      <c r="D638" s="37"/>
      <c r="E638" s="36">
        <v>350</v>
      </c>
      <c r="F638" s="36" t="s">
        <v>814</v>
      </c>
      <c r="G638" s="37" t="s">
        <v>2491</v>
      </c>
      <c r="H638" s="37"/>
    </row>
    <row r="639" spans="3:8" x14ac:dyDescent="0.25">
      <c r="C639" s="38"/>
      <c r="D639" s="37"/>
      <c r="E639" s="36">
        <v>505</v>
      </c>
      <c r="F639" s="36" t="s">
        <v>815</v>
      </c>
      <c r="G639" s="37" t="s">
        <v>2492</v>
      </c>
      <c r="H639" s="37"/>
    </row>
    <row r="640" spans="3:8" x14ac:dyDescent="0.25">
      <c r="C640" s="38"/>
      <c r="D640" s="37"/>
      <c r="E640" s="36">
        <v>632</v>
      </c>
      <c r="F640" s="36" t="s">
        <v>816</v>
      </c>
      <c r="G640" s="37" t="s">
        <v>2493</v>
      </c>
      <c r="H640" s="37"/>
    </row>
    <row r="641" spans="3:8" x14ac:dyDescent="0.25">
      <c r="C641" s="38"/>
      <c r="D641" s="37"/>
      <c r="E641" s="36">
        <v>633</v>
      </c>
      <c r="F641" s="36" t="s">
        <v>817</v>
      </c>
      <c r="G641" s="37" t="s">
        <v>2494</v>
      </c>
      <c r="H641" s="37"/>
    </row>
    <row r="642" spans="3:8" x14ac:dyDescent="0.25">
      <c r="C642" s="38"/>
      <c r="D642" s="37"/>
      <c r="E642" s="36">
        <v>634</v>
      </c>
      <c r="F642" s="36" t="s">
        <v>818</v>
      </c>
      <c r="G642" s="37" t="s">
        <v>2495</v>
      </c>
      <c r="H642" s="37"/>
    </row>
    <row r="643" spans="3:8" x14ac:dyDescent="0.25">
      <c r="C643" s="38"/>
      <c r="D643" s="37"/>
      <c r="E643" s="36">
        <v>635</v>
      </c>
      <c r="F643" s="36" t="s">
        <v>819</v>
      </c>
      <c r="G643" s="37" t="s">
        <v>2496</v>
      </c>
      <c r="H643" s="37"/>
    </row>
    <row r="644" spans="3:8" x14ac:dyDescent="0.25">
      <c r="C644" s="38"/>
      <c r="D644" s="37"/>
      <c r="E644" s="36">
        <v>636</v>
      </c>
      <c r="F644" s="36" t="s">
        <v>820</v>
      </c>
      <c r="G644" s="37" t="s">
        <v>2497</v>
      </c>
      <c r="H644" s="37"/>
    </row>
    <row r="645" spans="3:8" x14ac:dyDescent="0.25">
      <c r="C645" s="38"/>
      <c r="D645" s="37"/>
      <c r="E645" s="36">
        <v>691</v>
      </c>
      <c r="F645" s="36" t="s">
        <v>821</v>
      </c>
      <c r="G645" s="37" t="s">
        <v>2498</v>
      </c>
      <c r="H645" s="37"/>
    </row>
    <row r="646" spans="3:8" x14ac:dyDescent="0.25">
      <c r="C646" s="38"/>
      <c r="D646" s="37"/>
      <c r="E646" s="36">
        <v>701</v>
      </c>
      <c r="F646" s="36" t="s">
        <v>822</v>
      </c>
      <c r="G646" s="37" t="s">
        <v>2499</v>
      </c>
      <c r="H646" s="37"/>
    </row>
    <row r="647" spans="3:8" x14ac:dyDescent="0.25">
      <c r="C647" s="38"/>
      <c r="D647" s="37"/>
      <c r="E647" s="36">
        <v>705</v>
      </c>
      <c r="F647" s="36" t="s">
        <v>823</v>
      </c>
      <c r="G647" s="37" t="s">
        <v>2500</v>
      </c>
      <c r="H647" s="37"/>
    </row>
    <row r="648" spans="3:8" x14ac:dyDescent="0.25">
      <c r="C648" s="38"/>
      <c r="D648" s="37"/>
      <c r="E648" s="36">
        <v>779</v>
      </c>
      <c r="F648" s="36" t="s">
        <v>824</v>
      </c>
      <c r="G648" s="37" t="s">
        <v>2501</v>
      </c>
      <c r="H648" s="37"/>
    </row>
    <row r="649" spans="3:8" x14ac:dyDescent="0.25">
      <c r="C649" s="38"/>
      <c r="D649" s="37"/>
      <c r="E649" s="36">
        <v>780</v>
      </c>
      <c r="F649" s="36" t="s">
        <v>825</v>
      </c>
      <c r="G649" s="37" t="s">
        <v>2502</v>
      </c>
      <c r="H649" s="37"/>
    </row>
    <row r="650" spans="3:8" x14ac:dyDescent="0.25">
      <c r="C650" s="38"/>
      <c r="D650" s="37"/>
      <c r="E650" s="36">
        <v>781</v>
      </c>
      <c r="F650" s="36" t="s">
        <v>826</v>
      </c>
      <c r="G650" s="37" t="s">
        <v>2503</v>
      </c>
      <c r="H650" s="37"/>
    </row>
    <row r="651" spans="3:8" x14ac:dyDescent="0.25">
      <c r="C651" s="38"/>
      <c r="D651" s="37"/>
      <c r="E651" s="36">
        <v>782</v>
      </c>
      <c r="F651" s="36" t="s">
        <v>827</v>
      </c>
      <c r="G651" s="37" t="s">
        <v>2504</v>
      </c>
      <c r="H651" s="37"/>
    </row>
    <row r="652" spans="3:8" x14ac:dyDescent="0.25">
      <c r="C652" s="38"/>
      <c r="D652" s="37"/>
      <c r="E652" s="36">
        <v>926</v>
      </c>
      <c r="F652" s="36" t="s">
        <v>828</v>
      </c>
      <c r="G652" s="37" t="s">
        <v>2505</v>
      </c>
      <c r="H652" s="37"/>
    </row>
    <row r="653" spans="3:8" x14ac:dyDescent="0.25">
      <c r="C653" s="38"/>
      <c r="D653" s="37"/>
      <c r="E653" s="36">
        <v>45</v>
      </c>
      <c r="F653" s="36" t="s">
        <v>829</v>
      </c>
      <c r="G653" s="37" t="s">
        <v>2506</v>
      </c>
      <c r="H653" s="37"/>
    </row>
    <row r="654" spans="3:8" x14ac:dyDescent="0.25">
      <c r="C654" s="38"/>
      <c r="D654" s="37"/>
      <c r="E654" s="36">
        <v>46</v>
      </c>
      <c r="F654" s="36" t="s">
        <v>830</v>
      </c>
      <c r="G654" s="37" t="s">
        <v>2507</v>
      </c>
      <c r="H654" s="37"/>
    </row>
    <row r="655" spans="3:8" x14ac:dyDescent="0.25">
      <c r="C655" s="38"/>
      <c r="D655" s="37"/>
      <c r="E655" s="36">
        <v>133</v>
      </c>
      <c r="F655" s="36" t="s">
        <v>831</v>
      </c>
      <c r="G655" s="37" t="s">
        <v>2508</v>
      </c>
      <c r="H655" s="37"/>
    </row>
    <row r="656" spans="3:8" x14ac:dyDescent="0.25">
      <c r="C656" s="38"/>
      <c r="D656" s="37"/>
      <c r="E656" s="36">
        <v>177</v>
      </c>
      <c r="F656" s="36" t="s">
        <v>832</v>
      </c>
      <c r="G656" s="37" t="s">
        <v>2509</v>
      </c>
      <c r="H656" s="37"/>
    </row>
    <row r="657" spans="3:8" x14ac:dyDescent="0.25">
      <c r="C657" s="38"/>
      <c r="D657" s="37"/>
      <c r="E657" s="36">
        <v>178</v>
      </c>
      <c r="F657" s="36" t="s">
        <v>833</v>
      </c>
      <c r="G657" s="37" t="s">
        <v>2510</v>
      </c>
      <c r="H657" s="37"/>
    </row>
    <row r="658" spans="3:8" x14ac:dyDescent="0.25">
      <c r="C658" s="38"/>
      <c r="D658" s="37"/>
      <c r="E658" s="36">
        <v>179</v>
      </c>
      <c r="F658" s="36" t="s">
        <v>834</v>
      </c>
      <c r="G658" s="37" t="s">
        <v>2511</v>
      </c>
      <c r="H658" s="37"/>
    </row>
    <row r="659" spans="3:8" x14ac:dyDescent="0.25">
      <c r="C659" s="38"/>
      <c r="D659" s="37"/>
      <c r="E659" s="36">
        <v>180</v>
      </c>
      <c r="F659" s="36" t="s">
        <v>835</v>
      </c>
      <c r="G659" s="37" t="s">
        <v>2512</v>
      </c>
      <c r="H659" s="37"/>
    </row>
    <row r="660" spans="3:8" x14ac:dyDescent="0.25">
      <c r="C660" s="38"/>
      <c r="D660" s="37"/>
      <c r="E660" s="36">
        <v>181</v>
      </c>
      <c r="F660" s="36" t="s">
        <v>836</v>
      </c>
      <c r="G660" s="37" t="s">
        <v>2513</v>
      </c>
      <c r="H660" s="37"/>
    </row>
    <row r="661" spans="3:8" x14ac:dyDescent="0.25">
      <c r="C661" s="38"/>
      <c r="D661" s="37"/>
      <c r="E661" s="36">
        <v>190</v>
      </c>
      <c r="F661" s="36" t="s">
        <v>837</v>
      </c>
      <c r="G661" s="37" t="s">
        <v>2514</v>
      </c>
      <c r="H661" s="37"/>
    </row>
    <row r="662" spans="3:8" x14ac:dyDescent="0.25">
      <c r="C662" s="38"/>
      <c r="D662" s="37"/>
      <c r="E662" s="36">
        <v>221</v>
      </c>
      <c r="F662" s="36" t="s">
        <v>838</v>
      </c>
      <c r="G662" s="37" t="s">
        <v>2515</v>
      </c>
      <c r="H662" s="37"/>
    </row>
    <row r="663" spans="3:8" x14ac:dyDescent="0.25">
      <c r="C663" s="38"/>
      <c r="D663" s="37"/>
      <c r="E663" s="36">
        <v>456</v>
      </c>
      <c r="F663" s="36" t="s">
        <v>839</v>
      </c>
      <c r="G663" s="37" t="s">
        <v>2516</v>
      </c>
      <c r="H663" s="37"/>
    </row>
    <row r="664" spans="3:8" x14ac:dyDescent="0.25">
      <c r="C664" s="38"/>
      <c r="D664" s="37"/>
      <c r="E664" s="36">
        <v>632</v>
      </c>
      <c r="F664" s="36" t="s">
        <v>840</v>
      </c>
      <c r="G664" s="37" t="s">
        <v>2517</v>
      </c>
      <c r="H664" s="37"/>
    </row>
    <row r="665" spans="3:8" x14ac:dyDescent="0.25">
      <c r="C665" s="38"/>
      <c r="D665" s="37"/>
      <c r="E665" s="36">
        <v>633</v>
      </c>
      <c r="F665" s="36" t="s">
        <v>841</v>
      </c>
      <c r="G665" s="37" t="s">
        <v>2518</v>
      </c>
      <c r="H665" s="37"/>
    </row>
    <row r="666" spans="3:8" x14ac:dyDescent="0.25">
      <c r="C666" s="38"/>
      <c r="D666" s="37"/>
      <c r="E666" s="36">
        <v>634</v>
      </c>
      <c r="F666" s="36" t="s">
        <v>842</v>
      </c>
      <c r="G666" s="37" t="s">
        <v>2519</v>
      </c>
      <c r="H666" s="37"/>
    </row>
    <row r="667" spans="3:8" x14ac:dyDescent="0.25">
      <c r="C667" s="38"/>
      <c r="D667" s="37"/>
      <c r="E667" s="36">
        <v>635</v>
      </c>
      <c r="F667" s="36" t="s">
        <v>843</v>
      </c>
      <c r="G667" s="37" t="s">
        <v>2520</v>
      </c>
      <c r="H667" s="37"/>
    </row>
    <row r="668" spans="3:8" x14ac:dyDescent="0.25">
      <c r="C668" s="38"/>
      <c r="D668" s="37"/>
      <c r="E668" s="36">
        <v>867</v>
      </c>
      <c r="F668" s="36" t="s">
        <v>844</v>
      </c>
      <c r="G668" s="37" t="s">
        <v>2521</v>
      </c>
      <c r="H668" s="37"/>
    </row>
    <row r="669" spans="3:8" x14ac:dyDescent="0.25">
      <c r="C669" s="38"/>
      <c r="D669" s="37"/>
      <c r="E669" s="36">
        <v>45</v>
      </c>
      <c r="F669" s="36" t="s">
        <v>845</v>
      </c>
      <c r="G669" s="37" t="s">
        <v>2522</v>
      </c>
      <c r="H669" s="37"/>
    </row>
    <row r="670" spans="3:8" x14ac:dyDescent="0.25">
      <c r="C670" s="38"/>
      <c r="D670" s="37"/>
      <c r="E670" s="36">
        <v>89</v>
      </c>
      <c r="F670" s="36" t="s">
        <v>846</v>
      </c>
      <c r="G670" s="37" t="s">
        <v>2523</v>
      </c>
      <c r="H670" s="37"/>
    </row>
    <row r="671" spans="3:8" x14ac:dyDescent="0.25">
      <c r="C671" s="38"/>
      <c r="D671" s="37"/>
      <c r="E671" s="36">
        <v>90</v>
      </c>
      <c r="F671" s="36" t="s">
        <v>847</v>
      </c>
      <c r="G671" s="37" t="s">
        <v>2524</v>
      </c>
      <c r="H671" s="37"/>
    </row>
    <row r="672" spans="3:8" x14ac:dyDescent="0.25">
      <c r="C672" s="38"/>
      <c r="D672" s="37"/>
      <c r="E672" s="36">
        <v>221</v>
      </c>
      <c r="F672" s="36" t="s">
        <v>848</v>
      </c>
      <c r="G672" s="37" t="s">
        <v>2525</v>
      </c>
      <c r="H672" s="37"/>
    </row>
    <row r="673" spans="3:8" x14ac:dyDescent="0.25">
      <c r="C673" s="38"/>
      <c r="D673" s="37"/>
      <c r="E673" s="36">
        <v>265</v>
      </c>
      <c r="F673" s="36" t="s">
        <v>849</v>
      </c>
      <c r="G673" s="37" t="s">
        <v>2526</v>
      </c>
      <c r="H673" s="37"/>
    </row>
    <row r="674" spans="3:8" x14ac:dyDescent="0.25">
      <c r="C674" s="38"/>
      <c r="D674" s="37"/>
      <c r="E674" s="36">
        <v>456</v>
      </c>
      <c r="F674" s="36" t="s">
        <v>850</v>
      </c>
      <c r="G674" s="37" t="s">
        <v>2527</v>
      </c>
      <c r="H674" s="37"/>
    </row>
    <row r="675" spans="3:8" x14ac:dyDescent="0.25">
      <c r="C675" s="38"/>
      <c r="D675" s="37"/>
      <c r="E675" s="36">
        <v>457</v>
      </c>
      <c r="F675" s="36" t="s">
        <v>851</v>
      </c>
      <c r="G675" s="37" t="s">
        <v>2528</v>
      </c>
      <c r="H675" s="37"/>
    </row>
    <row r="676" spans="3:8" x14ac:dyDescent="0.25">
      <c r="C676" s="38"/>
      <c r="D676" s="37"/>
      <c r="E676" s="36">
        <v>460</v>
      </c>
      <c r="F676" s="36" t="s">
        <v>852</v>
      </c>
      <c r="G676" s="37" t="s">
        <v>2529</v>
      </c>
      <c r="H676" s="37"/>
    </row>
    <row r="677" spans="3:8" x14ac:dyDescent="0.25">
      <c r="C677" s="38"/>
      <c r="D677" s="37"/>
      <c r="E677" s="36">
        <v>500</v>
      </c>
      <c r="F677" s="36" t="s">
        <v>853</v>
      </c>
      <c r="G677" s="37" t="s">
        <v>2530</v>
      </c>
      <c r="H677" s="37"/>
    </row>
    <row r="678" spans="3:8" x14ac:dyDescent="0.25">
      <c r="C678" s="38"/>
      <c r="D678" s="37"/>
      <c r="E678" s="36">
        <v>510</v>
      </c>
      <c r="F678" s="36" t="s">
        <v>760</v>
      </c>
      <c r="G678" s="37" t="s">
        <v>2531</v>
      </c>
      <c r="H678" s="37"/>
    </row>
    <row r="679" spans="3:8" x14ac:dyDescent="0.25">
      <c r="C679" s="38"/>
      <c r="D679" s="37"/>
      <c r="E679" s="36">
        <v>691</v>
      </c>
      <c r="F679" s="36" t="s">
        <v>854</v>
      </c>
      <c r="G679" s="37" t="s">
        <v>2532</v>
      </c>
      <c r="H679" s="37"/>
    </row>
    <row r="680" spans="3:8" x14ac:dyDescent="0.25">
      <c r="C680" s="38"/>
      <c r="D680" s="37"/>
      <c r="E680" s="36">
        <v>692</v>
      </c>
      <c r="F680" s="36" t="s">
        <v>855</v>
      </c>
      <c r="G680" s="37" t="s">
        <v>2533</v>
      </c>
      <c r="H680" s="37"/>
    </row>
    <row r="681" spans="3:8" x14ac:dyDescent="0.25">
      <c r="C681" s="38"/>
      <c r="D681" s="37"/>
      <c r="E681" s="36">
        <v>735</v>
      </c>
      <c r="F681" s="36" t="s">
        <v>856</v>
      </c>
      <c r="G681" s="37" t="s">
        <v>2534</v>
      </c>
      <c r="H681" s="37"/>
    </row>
    <row r="682" spans="3:8" x14ac:dyDescent="0.25">
      <c r="C682" s="38"/>
      <c r="D682" s="37"/>
      <c r="E682" s="36">
        <v>1</v>
      </c>
      <c r="F682" s="36" t="s">
        <v>857</v>
      </c>
      <c r="G682" s="37" t="s">
        <v>2535</v>
      </c>
      <c r="H682" s="37"/>
    </row>
    <row r="683" spans="3:8" x14ac:dyDescent="0.25">
      <c r="C683" s="38"/>
      <c r="D683" s="37"/>
      <c r="E683" s="36">
        <v>2</v>
      </c>
      <c r="F683" s="36" t="s">
        <v>858</v>
      </c>
      <c r="G683" s="37" t="s">
        <v>2536</v>
      </c>
      <c r="H683" s="37"/>
    </row>
    <row r="684" spans="3:8" x14ac:dyDescent="0.25">
      <c r="C684" s="38"/>
      <c r="D684" s="37"/>
      <c r="E684" s="36">
        <v>3</v>
      </c>
      <c r="F684" s="36" t="s">
        <v>859</v>
      </c>
      <c r="G684" s="37" t="s">
        <v>2537</v>
      </c>
      <c r="H684" s="37"/>
    </row>
    <row r="685" spans="3:8" x14ac:dyDescent="0.25">
      <c r="C685" s="38"/>
      <c r="D685" s="37"/>
      <c r="E685" s="36">
        <v>4</v>
      </c>
      <c r="F685" s="36" t="s">
        <v>860</v>
      </c>
      <c r="G685" s="37" t="s">
        <v>2538</v>
      </c>
      <c r="H685" s="37"/>
    </row>
    <row r="686" spans="3:8" x14ac:dyDescent="0.25">
      <c r="C686" s="38"/>
      <c r="D686" s="37"/>
      <c r="E686" s="36">
        <v>45</v>
      </c>
      <c r="F686" s="36" t="s">
        <v>861</v>
      </c>
      <c r="G686" s="37" t="s">
        <v>2539</v>
      </c>
      <c r="H686" s="37"/>
    </row>
    <row r="687" spans="3:8" x14ac:dyDescent="0.25">
      <c r="C687" s="38"/>
      <c r="D687" s="37"/>
      <c r="E687" s="36">
        <v>90</v>
      </c>
      <c r="F687" s="36" t="s">
        <v>862</v>
      </c>
      <c r="G687" s="37" t="s">
        <v>2540</v>
      </c>
      <c r="H687" s="37"/>
    </row>
    <row r="688" spans="3:8" x14ac:dyDescent="0.25">
      <c r="C688" s="38"/>
      <c r="D688" s="37"/>
      <c r="E688" s="36">
        <v>133</v>
      </c>
      <c r="F688" s="36" t="s">
        <v>863</v>
      </c>
      <c r="G688" s="37" t="s">
        <v>2541</v>
      </c>
      <c r="H688" s="37"/>
    </row>
    <row r="689" spans="3:8" x14ac:dyDescent="0.25">
      <c r="C689" s="38"/>
      <c r="D689" s="37"/>
      <c r="E689" s="36">
        <v>221</v>
      </c>
      <c r="F689" s="36" t="s">
        <v>864</v>
      </c>
      <c r="G689" s="37" t="s">
        <v>2542</v>
      </c>
      <c r="H689" s="37"/>
    </row>
    <row r="690" spans="3:8" x14ac:dyDescent="0.25">
      <c r="C690" s="38"/>
      <c r="D690" s="37"/>
      <c r="E690" s="36">
        <v>265</v>
      </c>
      <c r="F690" s="36" t="s">
        <v>865</v>
      </c>
      <c r="G690" s="37" t="s">
        <v>2543</v>
      </c>
      <c r="H690" s="37"/>
    </row>
    <row r="691" spans="3:8" x14ac:dyDescent="0.25">
      <c r="C691" s="38"/>
      <c r="D691" s="37"/>
      <c r="E691" s="36">
        <v>266</v>
      </c>
      <c r="F691" s="36" t="s">
        <v>866</v>
      </c>
      <c r="G691" s="37" t="s">
        <v>2544</v>
      </c>
      <c r="H691" s="37"/>
    </row>
    <row r="692" spans="3:8" x14ac:dyDescent="0.25">
      <c r="C692" s="38"/>
      <c r="D692" s="37"/>
      <c r="E692" s="36">
        <v>505</v>
      </c>
      <c r="F692" s="36" t="s">
        <v>867</v>
      </c>
      <c r="G692" s="37" t="s">
        <v>2545</v>
      </c>
      <c r="H692" s="37"/>
    </row>
    <row r="693" spans="3:8" x14ac:dyDescent="0.25">
      <c r="C693" s="38"/>
      <c r="D693" s="37"/>
      <c r="E693" s="36">
        <v>691</v>
      </c>
      <c r="F693" s="36" t="s">
        <v>868</v>
      </c>
      <c r="G693" s="37" t="s">
        <v>2546</v>
      </c>
      <c r="H693" s="37"/>
    </row>
    <row r="694" spans="3:8" x14ac:dyDescent="0.25">
      <c r="C694" s="38"/>
      <c r="D694" s="37"/>
      <c r="E694" s="36">
        <v>692</v>
      </c>
      <c r="F694" s="36" t="s">
        <v>869</v>
      </c>
      <c r="G694" s="37" t="s">
        <v>2547</v>
      </c>
      <c r="H694" s="37"/>
    </row>
    <row r="695" spans="3:8" x14ac:dyDescent="0.25">
      <c r="C695" s="38"/>
      <c r="D695" s="37"/>
      <c r="E695" s="36">
        <v>779</v>
      </c>
      <c r="F695" s="36" t="s">
        <v>870</v>
      </c>
      <c r="G695" s="37" t="s">
        <v>2548</v>
      </c>
      <c r="H695" s="37"/>
    </row>
    <row r="696" spans="3:8" x14ac:dyDescent="0.25">
      <c r="C696" s="38"/>
      <c r="D696" s="37"/>
      <c r="E696" s="36">
        <v>89</v>
      </c>
      <c r="F696" s="36" t="s">
        <v>871</v>
      </c>
      <c r="G696" s="37" t="s">
        <v>2549</v>
      </c>
      <c r="H696" s="37"/>
    </row>
    <row r="697" spans="3:8" x14ac:dyDescent="0.25">
      <c r="C697" s="38"/>
      <c r="D697" s="37"/>
      <c r="E697" s="36">
        <v>103</v>
      </c>
      <c r="F697" s="36" t="s">
        <v>872</v>
      </c>
      <c r="G697" s="37" t="s">
        <v>2550</v>
      </c>
      <c r="H697" s="37"/>
    </row>
    <row r="698" spans="3:8" x14ac:dyDescent="0.25">
      <c r="C698" s="38"/>
      <c r="D698" s="37"/>
      <c r="E698" s="36">
        <v>145</v>
      </c>
      <c r="F698" s="36" t="s">
        <v>873</v>
      </c>
      <c r="G698" s="37" t="s">
        <v>2551</v>
      </c>
      <c r="H698" s="37"/>
    </row>
    <row r="699" spans="3:8" x14ac:dyDescent="0.25">
      <c r="C699" s="38"/>
      <c r="D699" s="37"/>
      <c r="E699" s="36">
        <v>172</v>
      </c>
      <c r="F699" s="36" t="s">
        <v>874</v>
      </c>
      <c r="G699" s="37" t="s">
        <v>2552</v>
      </c>
      <c r="H699" s="37"/>
    </row>
    <row r="700" spans="3:8" x14ac:dyDescent="0.25">
      <c r="C700" s="38"/>
      <c r="D700" s="37"/>
      <c r="E700" s="36">
        <v>181</v>
      </c>
      <c r="F700" s="36" t="s">
        <v>875</v>
      </c>
      <c r="G700" s="37" t="s">
        <v>2553</v>
      </c>
      <c r="H700" s="37"/>
    </row>
    <row r="701" spans="3:8" x14ac:dyDescent="0.25">
      <c r="C701" s="38"/>
      <c r="D701" s="37"/>
      <c r="E701" s="36">
        <v>198</v>
      </c>
      <c r="F701" s="36" t="s">
        <v>876</v>
      </c>
      <c r="G701" s="37" t="s">
        <v>2554</v>
      </c>
      <c r="H701" s="37"/>
    </row>
    <row r="702" spans="3:8" x14ac:dyDescent="0.25">
      <c r="C702" s="38"/>
      <c r="D702" s="37"/>
      <c r="E702" s="36">
        <v>215</v>
      </c>
      <c r="F702" s="36" t="s">
        <v>877</v>
      </c>
      <c r="G702" s="37" t="s">
        <v>2555</v>
      </c>
      <c r="H702" s="37"/>
    </row>
    <row r="703" spans="3:8" x14ac:dyDescent="0.25">
      <c r="C703" s="38"/>
      <c r="D703" s="37"/>
      <c r="E703" s="36">
        <v>235</v>
      </c>
      <c r="F703" s="36" t="s">
        <v>878</v>
      </c>
      <c r="G703" s="37" t="s">
        <v>2556</v>
      </c>
      <c r="H703" s="37"/>
    </row>
    <row r="704" spans="3:8" x14ac:dyDescent="0.25">
      <c r="C704" s="38"/>
      <c r="D704" s="37"/>
      <c r="E704" s="36">
        <v>269</v>
      </c>
      <c r="F704" s="36" t="s">
        <v>879</v>
      </c>
      <c r="G704" s="37" t="s">
        <v>2557</v>
      </c>
      <c r="H704" s="37"/>
    </row>
    <row r="705" spans="3:8" x14ac:dyDescent="0.25">
      <c r="C705" s="38"/>
      <c r="D705" s="37"/>
      <c r="E705" s="36">
        <v>291</v>
      </c>
      <c r="F705" s="36" t="s">
        <v>880</v>
      </c>
      <c r="G705" s="37" t="s">
        <v>2558</v>
      </c>
      <c r="H705" s="37"/>
    </row>
    <row r="706" spans="3:8" x14ac:dyDescent="0.25">
      <c r="C706" s="38"/>
      <c r="D706" s="37"/>
      <c r="E706" s="36">
        <v>298</v>
      </c>
      <c r="F706" s="36" t="s">
        <v>881</v>
      </c>
      <c r="G706" s="37" t="s">
        <v>2559</v>
      </c>
      <c r="H706" s="37"/>
    </row>
    <row r="707" spans="3:8" x14ac:dyDescent="0.25">
      <c r="C707" s="38"/>
      <c r="D707" s="37"/>
      <c r="E707" s="36">
        <v>1</v>
      </c>
      <c r="F707" s="36" t="s">
        <v>882</v>
      </c>
      <c r="G707" s="37" t="s">
        <v>2560</v>
      </c>
      <c r="H707" s="37"/>
    </row>
    <row r="708" spans="3:8" x14ac:dyDescent="0.25">
      <c r="C708" s="38"/>
      <c r="D708" s="37"/>
      <c r="E708" s="36">
        <v>3</v>
      </c>
      <c r="F708" s="36" t="s">
        <v>883</v>
      </c>
      <c r="G708" s="37" t="s">
        <v>2561</v>
      </c>
      <c r="H708" s="37"/>
    </row>
    <row r="709" spans="3:8" x14ac:dyDescent="0.25">
      <c r="C709" s="38"/>
      <c r="D709" s="37"/>
      <c r="E709" s="36">
        <v>89</v>
      </c>
      <c r="F709" s="36" t="s">
        <v>884</v>
      </c>
      <c r="G709" s="37" t="s">
        <v>2562</v>
      </c>
      <c r="H709" s="37"/>
    </row>
    <row r="710" spans="3:8" x14ac:dyDescent="0.25">
      <c r="C710" s="38"/>
      <c r="D710" s="37"/>
      <c r="E710" s="36">
        <v>133</v>
      </c>
      <c r="F710" s="36" t="s">
        <v>885</v>
      </c>
      <c r="G710" s="37" t="s">
        <v>2563</v>
      </c>
      <c r="H710" s="37"/>
    </row>
    <row r="711" spans="3:8" x14ac:dyDescent="0.25">
      <c r="C711" s="38"/>
      <c r="D711" s="37"/>
      <c r="E711" s="36">
        <v>177</v>
      </c>
      <c r="F711" s="36" t="s">
        <v>886</v>
      </c>
      <c r="G711" s="37" t="s">
        <v>2564</v>
      </c>
      <c r="H711" s="37"/>
    </row>
    <row r="712" spans="3:8" x14ac:dyDescent="0.25">
      <c r="C712" s="38"/>
      <c r="D712" s="37"/>
      <c r="E712" s="36">
        <v>221</v>
      </c>
      <c r="F712" s="36" t="s">
        <v>887</v>
      </c>
      <c r="G712" s="37" t="s">
        <v>2565</v>
      </c>
      <c r="H712" s="37"/>
    </row>
    <row r="713" spans="3:8" x14ac:dyDescent="0.25">
      <c r="C713" s="38"/>
      <c r="D713" s="37"/>
      <c r="E713" s="36">
        <v>735</v>
      </c>
      <c r="F713" s="36" t="s">
        <v>888</v>
      </c>
      <c r="G713" s="37" t="s">
        <v>2566</v>
      </c>
      <c r="H713" s="37"/>
    </row>
    <row r="714" spans="3:8" x14ac:dyDescent="0.25">
      <c r="C714" s="38"/>
      <c r="D714" s="37"/>
      <c r="E714" s="36">
        <v>779</v>
      </c>
      <c r="F714" s="36" t="s">
        <v>889</v>
      </c>
      <c r="G714" s="37" t="s">
        <v>2567</v>
      </c>
      <c r="H714" s="37"/>
    </row>
    <row r="715" spans="3:8" x14ac:dyDescent="0.25">
      <c r="C715" s="38"/>
      <c r="D715" s="37"/>
      <c r="E715" s="36">
        <v>45</v>
      </c>
      <c r="F715" s="36" t="s">
        <v>890</v>
      </c>
      <c r="G715" s="37" t="s">
        <v>2568</v>
      </c>
      <c r="H715" s="37"/>
    </row>
    <row r="716" spans="3:8" x14ac:dyDescent="0.25">
      <c r="C716" s="38"/>
      <c r="D716" s="37"/>
      <c r="E716" s="36">
        <v>89</v>
      </c>
      <c r="F716" s="36" t="s">
        <v>891</v>
      </c>
      <c r="G716" s="37" t="s">
        <v>2569</v>
      </c>
      <c r="H716" s="37"/>
    </row>
    <row r="717" spans="3:8" x14ac:dyDescent="0.25">
      <c r="C717" s="38"/>
      <c r="D717" s="37"/>
      <c r="E717" s="36">
        <v>133</v>
      </c>
      <c r="F717" s="36" t="s">
        <v>892</v>
      </c>
      <c r="G717" s="37" t="s">
        <v>2570</v>
      </c>
      <c r="H717" s="37"/>
    </row>
    <row r="718" spans="3:8" x14ac:dyDescent="0.25">
      <c r="C718" s="38"/>
      <c r="D718" s="37"/>
      <c r="E718" s="36">
        <v>134</v>
      </c>
      <c r="F718" s="36" t="s">
        <v>893</v>
      </c>
      <c r="G718" s="37" t="s">
        <v>2571</v>
      </c>
      <c r="H718" s="37"/>
    </row>
    <row r="719" spans="3:8" x14ac:dyDescent="0.25">
      <c r="C719" s="38"/>
      <c r="D719" s="37"/>
      <c r="E719" s="36">
        <v>177</v>
      </c>
      <c r="F719" s="36" t="s">
        <v>894</v>
      </c>
      <c r="G719" s="37" t="s">
        <v>2572</v>
      </c>
      <c r="H719" s="37"/>
    </row>
    <row r="720" spans="3:8" x14ac:dyDescent="0.25">
      <c r="C720" s="38"/>
      <c r="D720" s="37"/>
      <c r="E720" s="36">
        <v>179</v>
      </c>
      <c r="F720" s="36" t="s">
        <v>895</v>
      </c>
      <c r="G720" s="37" t="s">
        <v>2573</v>
      </c>
      <c r="H720" s="37"/>
    </row>
    <row r="721" spans="3:8" x14ac:dyDescent="0.25">
      <c r="C721" s="38"/>
      <c r="D721" s="37"/>
      <c r="E721" s="36">
        <v>181</v>
      </c>
      <c r="F721" s="36" t="s">
        <v>896</v>
      </c>
      <c r="G721" s="37" t="s">
        <v>2574</v>
      </c>
      <c r="H721" s="37"/>
    </row>
    <row r="722" spans="3:8" x14ac:dyDescent="0.25">
      <c r="C722" s="38"/>
      <c r="D722" s="37"/>
      <c r="E722" s="36">
        <v>221</v>
      </c>
      <c r="F722" s="36" t="s">
        <v>897</v>
      </c>
      <c r="G722" s="37" t="s">
        <v>2575</v>
      </c>
      <c r="H722" s="37"/>
    </row>
    <row r="723" spans="3:8" x14ac:dyDescent="0.25">
      <c r="C723" s="38"/>
      <c r="D723" s="37"/>
      <c r="E723" s="36">
        <v>309</v>
      </c>
      <c r="F723" s="36" t="s">
        <v>898</v>
      </c>
      <c r="G723" s="37" t="s">
        <v>2576</v>
      </c>
      <c r="H723" s="37"/>
    </row>
    <row r="724" spans="3:8" x14ac:dyDescent="0.25">
      <c r="C724" s="38"/>
      <c r="D724" s="37"/>
      <c r="E724" s="36">
        <v>380</v>
      </c>
      <c r="F724" s="36" t="s">
        <v>899</v>
      </c>
      <c r="G724" s="37" t="s">
        <v>2577</v>
      </c>
      <c r="H724" s="37"/>
    </row>
    <row r="725" spans="3:8" x14ac:dyDescent="0.25">
      <c r="C725" s="38"/>
      <c r="D725" s="37"/>
      <c r="E725" s="36">
        <v>500</v>
      </c>
      <c r="F725" s="36" t="s">
        <v>900</v>
      </c>
      <c r="G725" s="37" t="s">
        <v>2578</v>
      </c>
      <c r="H725" s="37"/>
    </row>
    <row r="726" spans="3:8" x14ac:dyDescent="0.25">
      <c r="C726" s="38"/>
      <c r="D726" s="37"/>
      <c r="E726" s="36">
        <v>501</v>
      </c>
      <c r="F726" s="36" t="s">
        <v>901</v>
      </c>
      <c r="G726" s="37" t="s">
        <v>2579</v>
      </c>
      <c r="H726" s="37"/>
    </row>
    <row r="727" spans="3:8" x14ac:dyDescent="0.25">
      <c r="C727" s="38"/>
      <c r="D727" s="37"/>
      <c r="E727" s="36">
        <v>502</v>
      </c>
      <c r="F727" s="36" t="s">
        <v>902</v>
      </c>
      <c r="G727" s="37" t="s">
        <v>2580</v>
      </c>
      <c r="H727" s="37"/>
    </row>
    <row r="728" spans="3:8" x14ac:dyDescent="0.25">
      <c r="C728" s="38"/>
      <c r="D728" s="37"/>
      <c r="E728" s="36">
        <v>505</v>
      </c>
      <c r="F728" s="36" t="s">
        <v>903</v>
      </c>
      <c r="G728" s="37" t="s">
        <v>2581</v>
      </c>
      <c r="H728" s="37"/>
    </row>
    <row r="729" spans="3:8" x14ac:dyDescent="0.25">
      <c r="C729" s="38"/>
      <c r="D729" s="37"/>
      <c r="E729" s="36">
        <v>588</v>
      </c>
      <c r="F729" s="36" t="s">
        <v>904</v>
      </c>
      <c r="G729" s="37" t="s">
        <v>2582</v>
      </c>
      <c r="H729" s="37"/>
    </row>
    <row r="730" spans="3:8" x14ac:dyDescent="0.25">
      <c r="C730" s="38"/>
      <c r="D730" s="37"/>
      <c r="E730" s="36">
        <v>590</v>
      </c>
      <c r="F730" s="36" t="s">
        <v>905</v>
      </c>
      <c r="G730" s="37" t="s">
        <v>2583</v>
      </c>
      <c r="H730" s="37"/>
    </row>
    <row r="731" spans="3:8" x14ac:dyDescent="0.25">
      <c r="C731" s="38"/>
      <c r="D731" s="37"/>
      <c r="E731" s="36">
        <v>779</v>
      </c>
      <c r="F731" s="36" t="s">
        <v>906</v>
      </c>
      <c r="G731" s="37" t="s">
        <v>2584</v>
      </c>
      <c r="H731" s="37"/>
    </row>
    <row r="732" spans="3:8" x14ac:dyDescent="0.25">
      <c r="C732" s="38"/>
      <c r="D732" s="37"/>
      <c r="E732" s="36">
        <v>911</v>
      </c>
      <c r="F732" s="36" t="s">
        <v>907</v>
      </c>
      <c r="G732" s="37" t="s">
        <v>2585</v>
      </c>
      <c r="H732" s="37"/>
    </row>
    <row r="733" spans="3:8" x14ac:dyDescent="0.25">
      <c r="C733" s="38"/>
      <c r="D733" s="37"/>
      <c r="E733" s="36">
        <v>89</v>
      </c>
      <c r="F733" s="36" t="s">
        <v>908</v>
      </c>
      <c r="G733" s="37" t="s">
        <v>2586</v>
      </c>
      <c r="H733" s="37"/>
    </row>
    <row r="734" spans="3:8" x14ac:dyDescent="0.25">
      <c r="C734" s="38"/>
      <c r="D734" s="37"/>
      <c r="E734" s="36">
        <v>177</v>
      </c>
      <c r="F734" s="36" t="s">
        <v>886</v>
      </c>
      <c r="G734" s="37" t="s">
        <v>2587</v>
      </c>
      <c r="H734" s="37"/>
    </row>
    <row r="735" spans="3:8" x14ac:dyDescent="0.25">
      <c r="C735" s="38"/>
      <c r="D735" s="37"/>
      <c r="E735" s="36">
        <v>221</v>
      </c>
      <c r="F735" s="36" t="s">
        <v>909</v>
      </c>
      <c r="G735" s="37" t="s">
        <v>2588</v>
      </c>
      <c r="H735" s="37"/>
    </row>
    <row r="736" spans="3:8" x14ac:dyDescent="0.25">
      <c r="C736" s="38"/>
      <c r="D736" s="37"/>
      <c r="E736" s="36">
        <v>265</v>
      </c>
      <c r="F736" s="36" t="s">
        <v>910</v>
      </c>
      <c r="G736" s="37" t="s">
        <v>2589</v>
      </c>
      <c r="H736" s="37"/>
    </row>
    <row r="737" spans="3:8" x14ac:dyDescent="0.25">
      <c r="C737" s="38"/>
      <c r="D737" s="37"/>
      <c r="E737" s="36">
        <v>779</v>
      </c>
      <c r="F737" s="36" t="s">
        <v>911</v>
      </c>
      <c r="G737" s="37" t="s">
        <v>2590</v>
      </c>
      <c r="H737" s="37"/>
    </row>
    <row r="738" spans="3:8" x14ac:dyDescent="0.25">
      <c r="C738" s="38"/>
      <c r="D738" s="37"/>
      <c r="E738" s="36">
        <v>781</v>
      </c>
      <c r="F738" s="36" t="s">
        <v>912</v>
      </c>
      <c r="G738" s="37" t="s">
        <v>2591</v>
      </c>
      <c r="H738" s="37"/>
    </row>
    <row r="739" spans="3:8" x14ac:dyDescent="0.25">
      <c r="C739" s="38"/>
      <c r="D739" s="37"/>
      <c r="E739" s="36">
        <v>1</v>
      </c>
      <c r="F739" s="36" t="s">
        <v>913</v>
      </c>
      <c r="G739" s="37" t="s">
        <v>2592</v>
      </c>
      <c r="H739" s="37"/>
    </row>
    <row r="740" spans="3:8" x14ac:dyDescent="0.25">
      <c r="C740" s="38"/>
      <c r="D740" s="37"/>
      <c r="E740" s="36">
        <v>89</v>
      </c>
      <c r="F740" s="36" t="s">
        <v>914</v>
      </c>
      <c r="G740" s="37" t="s">
        <v>2593</v>
      </c>
      <c r="H740" s="37"/>
    </row>
    <row r="741" spans="3:8" x14ac:dyDescent="0.25">
      <c r="C741" s="38"/>
      <c r="D741" s="37"/>
      <c r="E741" s="36">
        <v>90</v>
      </c>
      <c r="F741" s="36" t="s">
        <v>915</v>
      </c>
      <c r="G741" s="37" t="s">
        <v>2594</v>
      </c>
      <c r="H741" s="37"/>
    </row>
    <row r="742" spans="3:8" x14ac:dyDescent="0.25">
      <c r="C742" s="38"/>
      <c r="D742" s="37"/>
      <c r="E742" s="36">
        <v>91</v>
      </c>
      <c r="F742" s="36" t="s">
        <v>916</v>
      </c>
      <c r="G742" s="37" t="s">
        <v>2595</v>
      </c>
      <c r="H742" s="37"/>
    </row>
    <row r="743" spans="3:8" x14ac:dyDescent="0.25">
      <c r="C743" s="38"/>
      <c r="D743" s="37"/>
      <c r="E743" s="36">
        <v>92</v>
      </c>
      <c r="F743" s="36" t="s">
        <v>917</v>
      </c>
      <c r="G743" s="37" t="s">
        <v>2596</v>
      </c>
      <c r="H743" s="37"/>
    </row>
    <row r="744" spans="3:8" x14ac:dyDescent="0.25">
      <c r="C744" s="38"/>
      <c r="D744" s="37"/>
      <c r="E744" s="36">
        <v>93</v>
      </c>
      <c r="F744" s="36" t="s">
        <v>918</v>
      </c>
      <c r="G744" s="37" t="s">
        <v>2597</v>
      </c>
      <c r="H744" s="37"/>
    </row>
    <row r="745" spans="3:8" x14ac:dyDescent="0.25">
      <c r="C745" s="38"/>
      <c r="D745" s="37"/>
      <c r="E745" s="36">
        <v>133</v>
      </c>
      <c r="F745" s="36" t="s">
        <v>919</v>
      </c>
      <c r="G745" s="37" t="s">
        <v>2598</v>
      </c>
      <c r="H745" s="37"/>
    </row>
    <row r="746" spans="3:8" x14ac:dyDescent="0.25">
      <c r="C746" s="38"/>
      <c r="D746" s="37"/>
      <c r="E746" s="36">
        <v>221</v>
      </c>
      <c r="F746" s="36" t="s">
        <v>920</v>
      </c>
      <c r="G746" s="37" t="s">
        <v>2599</v>
      </c>
      <c r="H746" s="37"/>
    </row>
    <row r="747" spans="3:8" x14ac:dyDescent="0.25">
      <c r="C747" s="38"/>
      <c r="D747" s="37"/>
      <c r="E747" s="36">
        <v>501</v>
      </c>
      <c r="F747" s="36" t="s">
        <v>921</v>
      </c>
      <c r="G747" s="37" t="s">
        <v>2600</v>
      </c>
      <c r="H747" s="37"/>
    </row>
    <row r="748" spans="3:8" x14ac:dyDescent="0.25">
      <c r="C748" s="38"/>
      <c r="D748" s="37"/>
      <c r="E748" s="36">
        <v>632</v>
      </c>
      <c r="F748" s="36" t="s">
        <v>922</v>
      </c>
      <c r="G748" s="37" t="s">
        <v>2601</v>
      </c>
      <c r="H748" s="37"/>
    </row>
    <row r="749" spans="3:8" x14ac:dyDescent="0.25">
      <c r="C749" s="38"/>
      <c r="D749" s="37"/>
      <c r="E749" s="36">
        <v>633</v>
      </c>
      <c r="F749" s="36" t="s">
        <v>923</v>
      </c>
      <c r="G749" s="37" t="s">
        <v>2602</v>
      </c>
      <c r="H749" s="37"/>
    </row>
    <row r="750" spans="3:8" x14ac:dyDescent="0.25">
      <c r="C750" s="38"/>
      <c r="D750" s="37"/>
      <c r="E750" s="36">
        <v>650</v>
      </c>
      <c r="F750" s="36" t="s">
        <v>924</v>
      </c>
      <c r="G750" s="37" t="s">
        <v>2603</v>
      </c>
      <c r="H750" s="37"/>
    </row>
    <row r="751" spans="3:8" x14ac:dyDescent="0.25">
      <c r="C751" s="38"/>
      <c r="D751" s="37"/>
      <c r="E751" s="36">
        <v>660</v>
      </c>
      <c r="F751" s="36" t="s">
        <v>925</v>
      </c>
      <c r="G751" s="37" t="s">
        <v>2604</v>
      </c>
      <c r="H751" s="37"/>
    </row>
    <row r="752" spans="3:8" x14ac:dyDescent="0.25">
      <c r="C752" s="38"/>
      <c r="D752" s="37"/>
      <c r="E752" s="36">
        <v>691</v>
      </c>
      <c r="F752" s="36" t="s">
        <v>926</v>
      </c>
      <c r="G752" s="37" t="s">
        <v>2605</v>
      </c>
      <c r="H752" s="37"/>
    </row>
    <row r="753" spans="3:8" x14ac:dyDescent="0.25">
      <c r="C753" s="38"/>
      <c r="D753" s="37"/>
      <c r="E753" s="36">
        <v>693</v>
      </c>
      <c r="F753" s="36" t="s">
        <v>927</v>
      </c>
      <c r="G753" s="37" t="s">
        <v>2606</v>
      </c>
      <c r="H753" s="37"/>
    </row>
    <row r="754" spans="3:8" x14ac:dyDescent="0.25">
      <c r="C754" s="38"/>
      <c r="D754" s="37"/>
      <c r="E754" s="36">
        <v>779</v>
      </c>
      <c r="F754" s="36" t="s">
        <v>928</v>
      </c>
      <c r="G754" s="37" t="s">
        <v>2607</v>
      </c>
      <c r="H754" s="37"/>
    </row>
    <row r="755" spans="3:8" x14ac:dyDescent="0.25">
      <c r="C755" s="38"/>
      <c r="D755" s="37"/>
      <c r="E755" s="36">
        <v>780</v>
      </c>
      <c r="F755" s="36" t="s">
        <v>929</v>
      </c>
      <c r="G755" s="37" t="s">
        <v>2608</v>
      </c>
      <c r="H755" s="37"/>
    </row>
    <row r="756" spans="3:8" x14ac:dyDescent="0.25">
      <c r="C756" s="38"/>
      <c r="D756" s="37"/>
      <c r="E756" s="36">
        <v>867</v>
      </c>
      <c r="F756" s="36" t="s">
        <v>930</v>
      </c>
      <c r="G756" s="37" t="s">
        <v>2609</v>
      </c>
      <c r="H756" s="37"/>
    </row>
    <row r="757" spans="3:8" x14ac:dyDescent="0.25">
      <c r="C757" s="38"/>
      <c r="D757" s="37"/>
      <c r="E757" s="36">
        <v>1</v>
      </c>
      <c r="F757" s="36" t="s">
        <v>931</v>
      </c>
      <c r="G757" s="37" t="s">
        <v>2610</v>
      </c>
      <c r="H757" s="37"/>
    </row>
    <row r="758" spans="3:8" x14ac:dyDescent="0.25">
      <c r="C758" s="38"/>
      <c r="D758" s="37"/>
      <c r="E758" s="36">
        <v>89</v>
      </c>
      <c r="F758" s="36" t="s">
        <v>932</v>
      </c>
      <c r="G758" s="37" t="s">
        <v>2611</v>
      </c>
      <c r="H758" s="37"/>
    </row>
    <row r="759" spans="3:8" x14ac:dyDescent="0.25">
      <c r="C759" s="38"/>
      <c r="D759" s="37"/>
      <c r="E759" s="36">
        <v>500</v>
      </c>
      <c r="F759" s="36" t="s">
        <v>933</v>
      </c>
      <c r="G759" s="37" t="s">
        <v>2612</v>
      </c>
      <c r="H759" s="37"/>
    </row>
    <row r="760" spans="3:8" x14ac:dyDescent="0.25">
      <c r="C760" s="38"/>
      <c r="D760" s="37"/>
      <c r="E760" s="36">
        <v>501</v>
      </c>
      <c r="F760" s="36" t="s">
        <v>934</v>
      </c>
      <c r="G760" s="37" t="s">
        <v>2613</v>
      </c>
      <c r="H760" s="37"/>
    </row>
    <row r="761" spans="3:8" x14ac:dyDescent="0.25">
      <c r="C761" s="38"/>
      <c r="D761" s="37"/>
      <c r="E761" s="36">
        <v>555</v>
      </c>
      <c r="F761" s="36" t="s">
        <v>935</v>
      </c>
      <c r="G761" s="37" t="s">
        <v>2614</v>
      </c>
      <c r="H761" s="37"/>
    </row>
    <row r="762" spans="3:8" x14ac:dyDescent="0.25">
      <c r="C762" s="38"/>
      <c r="D762" s="37"/>
      <c r="E762" s="36">
        <v>632</v>
      </c>
      <c r="F762" s="36" t="s">
        <v>936</v>
      </c>
      <c r="G762" s="37" t="s">
        <v>2615</v>
      </c>
      <c r="H762" s="37"/>
    </row>
    <row r="763" spans="3:8" x14ac:dyDescent="0.25">
      <c r="C763" s="38"/>
      <c r="D763" s="37"/>
      <c r="E763" s="36">
        <v>634</v>
      </c>
      <c r="F763" s="36" t="s">
        <v>937</v>
      </c>
      <c r="G763" s="37" t="s">
        <v>2616</v>
      </c>
      <c r="H763" s="37"/>
    </row>
    <row r="764" spans="3:8" x14ac:dyDescent="0.25">
      <c r="C764" s="38"/>
      <c r="D764" s="37"/>
      <c r="E764" s="36">
        <v>645</v>
      </c>
      <c r="F764" s="36" t="s">
        <v>938</v>
      </c>
      <c r="G764" s="37" t="s">
        <v>2617</v>
      </c>
      <c r="H764" s="37"/>
    </row>
    <row r="765" spans="3:8" x14ac:dyDescent="0.25">
      <c r="C765" s="38"/>
      <c r="D765" s="37"/>
      <c r="E765" s="36">
        <v>691</v>
      </c>
      <c r="F765" s="36" t="s">
        <v>939</v>
      </c>
      <c r="G765" s="37" t="s">
        <v>2618</v>
      </c>
      <c r="H765" s="37"/>
    </row>
    <row r="766" spans="3:8" x14ac:dyDescent="0.25">
      <c r="C766" s="38"/>
      <c r="D766" s="37"/>
      <c r="E766" s="36">
        <v>692</v>
      </c>
      <c r="F766" s="36" t="s">
        <v>940</v>
      </c>
      <c r="G766" s="37" t="s">
        <v>2619</v>
      </c>
      <c r="H766" s="37"/>
    </row>
    <row r="767" spans="3:8" x14ac:dyDescent="0.25">
      <c r="C767" s="38"/>
      <c r="D767" s="37"/>
      <c r="E767" s="36">
        <v>735</v>
      </c>
      <c r="F767" s="36" t="s">
        <v>941</v>
      </c>
      <c r="G767" s="37" t="s">
        <v>2620</v>
      </c>
      <c r="H767" s="37"/>
    </row>
    <row r="768" spans="3:8" x14ac:dyDescent="0.25">
      <c r="C768" s="38"/>
      <c r="D768" s="37"/>
      <c r="E768" s="36">
        <v>736</v>
      </c>
      <c r="F768" s="36" t="s">
        <v>942</v>
      </c>
      <c r="G768" s="37" t="s">
        <v>2621</v>
      </c>
      <c r="H768" s="37"/>
    </row>
    <row r="769" spans="3:8" x14ac:dyDescent="0.25">
      <c r="C769" s="38"/>
      <c r="D769" s="37"/>
      <c r="E769" s="36">
        <v>1</v>
      </c>
      <c r="F769" s="36" t="s">
        <v>943</v>
      </c>
      <c r="G769" s="37" t="s">
        <v>2622</v>
      </c>
      <c r="H769" s="37"/>
    </row>
    <row r="770" spans="3:8" x14ac:dyDescent="0.25">
      <c r="C770" s="38"/>
      <c r="D770" s="37"/>
      <c r="E770" s="36">
        <v>177</v>
      </c>
      <c r="F770" s="36" t="s">
        <v>944</v>
      </c>
      <c r="G770" s="37" t="s">
        <v>2623</v>
      </c>
      <c r="H770" s="37"/>
    </row>
    <row r="771" spans="3:8" x14ac:dyDescent="0.25">
      <c r="C771" s="38"/>
      <c r="D771" s="37"/>
      <c r="E771" s="36">
        <v>178</v>
      </c>
      <c r="F771" s="36" t="s">
        <v>945</v>
      </c>
      <c r="G771" s="37" t="s">
        <v>2624</v>
      </c>
      <c r="H771" s="37"/>
    </row>
    <row r="772" spans="3:8" x14ac:dyDescent="0.25">
      <c r="C772" s="38"/>
      <c r="D772" s="37"/>
      <c r="E772" s="36">
        <v>500</v>
      </c>
      <c r="F772" s="36" t="s">
        <v>946</v>
      </c>
      <c r="G772" s="37" t="s">
        <v>2625</v>
      </c>
      <c r="H772" s="37"/>
    </row>
    <row r="773" spans="3:8" x14ac:dyDescent="0.25">
      <c r="C773" s="38"/>
      <c r="D773" s="37"/>
      <c r="E773" s="36">
        <v>1</v>
      </c>
      <c r="F773" s="36" t="s">
        <v>947</v>
      </c>
      <c r="G773" s="37" t="s">
        <v>2626</v>
      </c>
      <c r="H773" s="37"/>
    </row>
    <row r="774" spans="3:8" x14ac:dyDescent="0.25">
      <c r="C774" s="38"/>
      <c r="D774" s="37"/>
      <c r="E774" s="36">
        <v>2</v>
      </c>
      <c r="F774" s="36" t="s">
        <v>948</v>
      </c>
      <c r="G774" s="37" t="s">
        <v>2627</v>
      </c>
      <c r="H774" s="37"/>
    </row>
    <row r="775" spans="3:8" x14ac:dyDescent="0.25">
      <c r="C775" s="38"/>
      <c r="D775" s="37"/>
      <c r="E775" s="36">
        <v>45</v>
      </c>
      <c r="F775" s="36" t="s">
        <v>949</v>
      </c>
      <c r="G775" s="37" t="s">
        <v>2628</v>
      </c>
      <c r="H775" s="37"/>
    </row>
    <row r="776" spans="3:8" x14ac:dyDescent="0.25">
      <c r="C776" s="38"/>
      <c r="D776" s="37"/>
      <c r="E776" s="36">
        <v>46</v>
      </c>
      <c r="F776" s="36" t="s">
        <v>950</v>
      </c>
      <c r="G776" s="37" t="s">
        <v>2629</v>
      </c>
      <c r="H776" s="37"/>
    </row>
    <row r="777" spans="3:8" x14ac:dyDescent="0.25">
      <c r="C777" s="38"/>
      <c r="D777" s="37"/>
      <c r="E777" s="36">
        <v>89</v>
      </c>
      <c r="F777" s="36" t="s">
        <v>951</v>
      </c>
      <c r="G777" s="37" t="s">
        <v>2630</v>
      </c>
      <c r="H777" s="37"/>
    </row>
    <row r="778" spans="3:8" x14ac:dyDescent="0.25">
      <c r="C778" s="38"/>
      <c r="D778" s="37"/>
      <c r="E778" s="36">
        <v>90</v>
      </c>
      <c r="F778" s="36" t="s">
        <v>952</v>
      </c>
      <c r="G778" s="37" t="s">
        <v>2631</v>
      </c>
      <c r="H778" s="37"/>
    </row>
    <row r="779" spans="3:8" x14ac:dyDescent="0.25">
      <c r="C779" s="38"/>
      <c r="D779" s="37"/>
      <c r="E779" s="36">
        <v>91</v>
      </c>
      <c r="F779" s="36" t="s">
        <v>953</v>
      </c>
      <c r="G779" s="37" t="s">
        <v>2632</v>
      </c>
      <c r="H779" s="37"/>
    </row>
    <row r="780" spans="3:8" x14ac:dyDescent="0.25">
      <c r="C780" s="38"/>
      <c r="D780" s="37"/>
      <c r="E780" s="36">
        <v>92</v>
      </c>
      <c r="F780" s="36" t="s">
        <v>954</v>
      </c>
      <c r="G780" s="37" t="s">
        <v>2633</v>
      </c>
      <c r="H780" s="37"/>
    </row>
    <row r="781" spans="3:8" x14ac:dyDescent="0.25">
      <c r="C781" s="38"/>
      <c r="D781" s="37"/>
      <c r="E781" s="36">
        <v>133</v>
      </c>
      <c r="F781" s="36" t="s">
        <v>955</v>
      </c>
      <c r="G781" s="37" t="s">
        <v>2634</v>
      </c>
      <c r="H781" s="37"/>
    </row>
    <row r="782" spans="3:8" x14ac:dyDescent="0.25">
      <c r="C782" s="38"/>
      <c r="D782" s="37"/>
      <c r="E782" s="36">
        <v>177</v>
      </c>
      <c r="F782" s="36" t="s">
        <v>956</v>
      </c>
      <c r="G782" s="37" t="s">
        <v>2635</v>
      </c>
      <c r="H782" s="37"/>
    </row>
    <row r="783" spans="3:8" x14ac:dyDescent="0.25">
      <c r="C783" s="38"/>
      <c r="D783" s="37"/>
      <c r="E783" s="36">
        <v>221</v>
      </c>
      <c r="F783" s="36" t="s">
        <v>957</v>
      </c>
      <c r="G783" s="37" t="s">
        <v>2636</v>
      </c>
      <c r="H783" s="37"/>
    </row>
    <row r="784" spans="3:8" x14ac:dyDescent="0.25">
      <c r="C784" s="38"/>
      <c r="D784" s="37"/>
      <c r="E784" s="36">
        <v>222</v>
      </c>
      <c r="F784" s="36" t="s">
        <v>958</v>
      </c>
      <c r="G784" s="37" t="s">
        <v>2637</v>
      </c>
      <c r="H784" s="37"/>
    </row>
    <row r="785" spans="3:8" x14ac:dyDescent="0.25">
      <c r="C785" s="38"/>
      <c r="D785" s="37"/>
      <c r="E785" s="36">
        <v>223</v>
      </c>
      <c r="F785" s="36" t="s">
        <v>959</v>
      </c>
      <c r="G785" s="37" t="s">
        <v>2638</v>
      </c>
      <c r="H785" s="37"/>
    </row>
    <row r="786" spans="3:8" x14ac:dyDescent="0.25">
      <c r="C786" s="38"/>
      <c r="D786" s="37"/>
      <c r="E786" s="36">
        <v>224</v>
      </c>
      <c r="F786" s="36" t="s">
        <v>960</v>
      </c>
      <c r="G786" s="37" t="s">
        <v>2639</v>
      </c>
      <c r="H786" s="37"/>
    </row>
    <row r="787" spans="3:8" x14ac:dyDescent="0.25">
      <c r="C787" s="38"/>
      <c r="D787" s="37"/>
      <c r="E787" s="36">
        <v>225</v>
      </c>
      <c r="F787" s="36" t="s">
        <v>961</v>
      </c>
      <c r="G787" s="37" t="s">
        <v>2640</v>
      </c>
      <c r="H787" s="37"/>
    </row>
    <row r="788" spans="3:8" x14ac:dyDescent="0.25">
      <c r="C788" s="38"/>
      <c r="D788" s="37"/>
      <c r="E788" s="36">
        <v>226</v>
      </c>
      <c r="F788" s="36" t="s">
        <v>962</v>
      </c>
      <c r="G788" s="37" t="s">
        <v>2641</v>
      </c>
      <c r="H788" s="37"/>
    </row>
    <row r="789" spans="3:8" x14ac:dyDescent="0.25">
      <c r="C789" s="38"/>
      <c r="D789" s="37"/>
      <c r="E789" s="36">
        <v>227</v>
      </c>
      <c r="F789" s="36" t="s">
        <v>963</v>
      </c>
      <c r="G789" s="37" t="s">
        <v>2642</v>
      </c>
      <c r="H789" s="37"/>
    </row>
    <row r="790" spans="3:8" x14ac:dyDescent="0.25">
      <c r="C790" s="38"/>
      <c r="D790" s="37"/>
      <c r="E790" s="36">
        <v>265</v>
      </c>
      <c r="F790" s="36" t="s">
        <v>964</v>
      </c>
      <c r="G790" s="37" t="s">
        <v>2643</v>
      </c>
      <c r="H790" s="37"/>
    </row>
    <row r="791" spans="3:8" x14ac:dyDescent="0.25">
      <c r="C791" s="38"/>
      <c r="D791" s="37"/>
      <c r="E791" s="36">
        <v>266</v>
      </c>
      <c r="F791" s="36" t="s">
        <v>965</v>
      </c>
      <c r="G791" s="37" t="s">
        <v>2644</v>
      </c>
      <c r="H791" s="37"/>
    </row>
    <row r="792" spans="3:8" x14ac:dyDescent="0.25">
      <c r="C792" s="38"/>
      <c r="D792" s="37"/>
      <c r="E792" s="36">
        <v>456</v>
      </c>
      <c r="F792" s="36" t="s">
        <v>966</v>
      </c>
      <c r="G792" s="37" t="s">
        <v>2645</v>
      </c>
      <c r="H792" s="37"/>
    </row>
    <row r="793" spans="3:8" x14ac:dyDescent="0.25">
      <c r="C793" s="38"/>
      <c r="D793" s="37"/>
      <c r="E793" s="36">
        <v>500</v>
      </c>
      <c r="F793" s="36" t="s">
        <v>967</v>
      </c>
      <c r="G793" s="37" t="s">
        <v>2646</v>
      </c>
      <c r="H793" s="37"/>
    </row>
    <row r="794" spans="3:8" x14ac:dyDescent="0.25">
      <c r="C794" s="38"/>
      <c r="D794" s="37"/>
      <c r="E794" s="36">
        <v>501</v>
      </c>
      <c r="F794" s="36" t="s">
        <v>968</v>
      </c>
      <c r="G794" s="37" t="s">
        <v>2647</v>
      </c>
      <c r="H794" s="37"/>
    </row>
    <row r="795" spans="3:8" x14ac:dyDescent="0.25">
      <c r="C795" s="38"/>
      <c r="D795" s="37"/>
      <c r="E795" s="36">
        <v>502</v>
      </c>
      <c r="F795" s="36" t="s">
        <v>969</v>
      </c>
      <c r="G795" s="37" t="s">
        <v>2648</v>
      </c>
      <c r="H795" s="37"/>
    </row>
    <row r="796" spans="3:8" x14ac:dyDescent="0.25">
      <c r="C796" s="38"/>
      <c r="D796" s="37"/>
      <c r="E796" s="36">
        <v>503</v>
      </c>
      <c r="F796" s="36" t="s">
        <v>970</v>
      </c>
      <c r="G796" s="37" t="s">
        <v>2649</v>
      </c>
      <c r="H796" s="37"/>
    </row>
    <row r="797" spans="3:8" x14ac:dyDescent="0.25">
      <c r="C797" s="38"/>
      <c r="D797" s="37"/>
      <c r="E797" s="36">
        <v>504</v>
      </c>
      <c r="F797" s="36" t="s">
        <v>971</v>
      </c>
      <c r="G797" s="37" t="s">
        <v>2650</v>
      </c>
      <c r="H797" s="37"/>
    </row>
    <row r="798" spans="3:8" x14ac:dyDescent="0.25">
      <c r="C798" s="38"/>
      <c r="D798" s="37"/>
      <c r="E798" s="36">
        <v>632</v>
      </c>
      <c r="F798" s="36" t="s">
        <v>972</v>
      </c>
      <c r="G798" s="37" t="s">
        <v>2651</v>
      </c>
      <c r="H798" s="37"/>
    </row>
    <row r="799" spans="3:8" x14ac:dyDescent="0.25">
      <c r="C799" s="38"/>
      <c r="D799" s="37"/>
      <c r="E799" s="36">
        <v>633</v>
      </c>
      <c r="F799" s="36" t="s">
        <v>973</v>
      </c>
      <c r="G799" s="37" t="s">
        <v>2652</v>
      </c>
      <c r="H799" s="37"/>
    </row>
    <row r="800" spans="3:8" x14ac:dyDescent="0.25">
      <c r="C800" s="38"/>
      <c r="D800" s="37"/>
      <c r="E800" s="36">
        <v>634</v>
      </c>
      <c r="F800" s="36" t="s">
        <v>974</v>
      </c>
      <c r="G800" s="37" t="s">
        <v>2653</v>
      </c>
      <c r="H800" s="37"/>
    </row>
    <row r="801" spans="3:8" x14ac:dyDescent="0.25">
      <c r="C801" s="38"/>
      <c r="D801" s="37"/>
      <c r="E801" s="36">
        <v>635</v>
      </c>
      <c r="F801" s="36" t="s">
        <v>975</v>
      </c>
      <c r="G801" s="37" t="s">
        <v>2654</v>
      </c>
      <c r="H801" s="37"/>
    </row>
    <row r="802" spans="3:8" x14ac:dyDescent="0.25">
      <c r="C802" s="38"/>
      <c r="D802" s="37"/>
      <c r="E802" s="36">
        <v>636</v>
      </c>
      <c r="F802" s="36" t="s">
        <v>976</v>
      </c>
      <c r="G802" s="37" t="s">
        <v>2655</v>
      </c>
      <c r="H802" s="37"/>
    </row>
    <row r="803" spans="3:8" x14ac:dyDescent="0.25">
      <c r="C803" s="38"/>
      <c r="D803" s="37"/>
      <c r="E803" s="36">
        <v>637</v>
      </c>
      <c r="F803" s="36" t="s">
        <v>977</v>
      </c>
      <c r="G803" s="37" t="s">
        <v>2656</v>
      </c>
      <c r="H803" s="37"/>
    </row>
    <row r="804" spans="3:8" x14ac:dyDescent="0.25">
      <c r="C804" s="38"/>
      <c r="D804" s="37"/>
      <c r="E804" s="36">
        <v>691</v>
      </c>
      <c r="F804" s="36" t="s">
        <v>978</v>
      </c>
      <c r="G804" s="37" t="s">
        <v>2657</v>
      </c>
      <c r="H804" s="37"/>
    </row>
    <row r="805" spans="3:8" x14ac:dyDescent="0.25">
      <c r="C805" s="38"/>
      <c r="D805" s="37"/>
      <c r="E805" s="36">
        <v>735</v>
      </c>
      <c r="F805" s="36" t="s">
        <v>979</v>
      </c>
      <c r="G805" s="37" t="s">
        <v>2658</v>
      </c>
      <c r="H805" s="37"/>
    </row>
    <row r="806" spans="3:8" x14ac:dyDescent="0.25">
      <c r="C806" s="38"/>
      <c r="D806" s="37"/>
      <c r="E806" s="36">
        <v>736</v>
      </c>
      <c r="F806" s="36" t="s">
        <v>980</v>
      </c>
      <c r="G806" s="37" t="s">
        <v>2659</v>
      </c>
      <c r="H806" s="37"/>
    </row>
    <row r="807" spans="3:8" x14ac:dyDescent="0.25">
      <c r="C807" s="38"/>
      <c r="D807" s="37"/>
      <c r="E807" s="36">
        <v>779</v>
      </c>
      <c r="F807" s="36" t="s">
        <v>981</v>
      </c>
      <c r="G807" s="37" t="s">
        <v>2660</v>
      </c>
      <c r="H807" s="37"/>
    </row>
    <row r="808" spans="3:8" x14ac:dyDescent="0.25">
      <c r="C808" s="38"/>
      <c r="D808" s="37"/>
      <c r="E808" s="36">
        <v>780</v>
      </c>
      <c r="F808" s="36" t="s">
        <v>982</v>
      </c>
      <c r="G808" s="37" t="s">
        <v>2661</v>
      </c>
      <c r="H808" s="37"/>
    </row>
    <row r="809" spans="3:8" x14ac:dyDescent="0.25">
      <c r="C809" s="38"/>
      <c r="D809" s="37"/>
      <c r="E809" s="36">
        <v>781</v>
      </c>
      <c r="F809" s="36" t="s">
        <v>983</v>
      </c>
      <c r="G809" s="37" t="s">
        <v>2662</v>
      </c>
      <c r="H809" s="37"/>
    </row>
    <row r="810" spans="3:8" x14ac:dyDescent="0.25">
      <c r="C810" s="38"/>
      <c r="D810" s="37"/>
      <c r="E810" s="36">
        <v>782</v>
      </c>
      <c r="F810" s="36" t="s">
        <v>984</v>
      </c>
      <c r="G810" s="37" t="s">
        <v>2663</v>
      </c>
      <c r="H810" s="37"/>
    </row>
    <row r="811" spans="3:8" x14ac:dyDescent="0.25">
      <c r="C811" s="38"/>
      <c r="D811" s="37"/>
      <c r="E811" s="36">
        <v>89</v>
      </c>
      <c r="F811" s="36" t="s">
        <v>985</v>
      </c>
      <c r="G811" s="37" t="s">
        <v>2664</v>
      </c>
      <c r="H811" s="37"/>
    </row>
    <row r="812" spans="3:8" x14ac:dyDescent="0.25">
      <c r="C812" s="38"/>
      <c r="D812" s="37"/>
      <c r="E812" s="36">
        <v>90</v>
      </c>
      <c r="F812" s="36" t="s">
        <v>952</v>
      </c>
      <c r="G812" s="37" t="s">
        <v>2665</v>
      </c>
      <c r="H812" s="37"/>
    </row>
    <row r="813" spans="3:8" x14ac:dyDescent="0.25">
      <c r="C813" s="38"/>
      <c r="D813" s="37"/>
      <c r="E813" s="36">
        <v>92</v>
      </c>
      <c r="F813" s="36" t="s">
        <v>986</v>
      </c>
      <c r="G813" s="37" t="s">
        <v>2666</v>
      </c>
      <c r="H813" s="37"/>
    </row>
    <row r="814" spans="3:8" x14ac:dyDescent="0.25">
      <c r="C814" s="38"/>
      <c r="D814" s="37"/>
      <c r="E814" s="36">
        <v>177</v>
      </c>
      <c r="F814" s="36" t="s">
        <v>987</v>
      </c>
      <c r="G814" s="37" t="s">
        <v>2667</v>
      </c>
      <c r="H814" s="37"/>
    </row>
    <row r="815" spans="3:8" x14ac:dyDescent="0.25">
      <c r="C815" s="38"/>
      <c r="D815" s="37"/>
      <c r="E815" s="36">
        <v>222</v>
      </c>
      <c r="F815" s="36" t="s">
        <v>988</v>
      </c>
      <c r="G815" s="37" t="s">
        <v>2668</v>
      </c>
      <c r="H815" s="37"/>
    </row>
    <row r="816" spans="3:8" x14ac:dyDescent="0.25">
      <c r="C816" s="38"/>
      <c r="D816" s="37"/>
      <c r="E816" s="36">
        <v>223</v>
      </c>
      <c r="F816" s="36" t="s">
        <v>989</v>
      </c>
      <c r="G816" s="37" t="s">
        <v>2669</v>
      </c>
      <c r="H816" s="37"/>
    </row>
    <row r="817" spans="3:8" x14ac:dyDescent="0.25">
      <c r="C817" s="38"/>
      <c r="D817" s="37"/>
      <c r="E817" s="36">
        <v>224</v>
      </c>
      <c r="F817" s="36" t="s">
        <v>990</v>
      </c>
      <c r="G817" s="37" t="s">
        <v>2670</v>
      </c>
      <c r="H817" s="37"/>
    </row>
    <row r="818" spans="3:8" x14ac:dyDescent="0.25">
      <c r="C818" s="38"/>
      <c r="D818" s="37"/>
      <c r="E818" s="36">
        <v>225</v>
      </c>
      <c r="F818" s="36" t="s">
        <v>991</v>
      </c>
      <c r="G818" s="37" t="s">
        <v>2671</v>
      </c>
      <c r="H818" s="37"/>
    </row>
    <row r="819" spans="3:8" x14ac:dyDescent="0.25">
      <c r="C819" s="38"/>
      <c r="D819" s="37"/>
      <c r="E819" s="36">
        <v>456</v>
      </c>
      <c r="F819" s="36" t="s">
        <v>992</v>
      </c>
      <c r="G819" s="37" t="s">
        <v>2672</v>
      </c>
      <c r="H819" s="37"/>
    </row>
    <row r="820" spans="3:8" x14ac:dyDescent="0.25">
      <c r="C820" s="38"/>
      <c r="D820" s="37"/>
      <c r="E820" s="36">
        <v>500</v>
      </c>
      <c r="F820" s="36" t="s">
        <v>993</v>
      </c>
      <c r="G820" s="37" t="s">
        <v>2673</v>
      </c>
      <c r="H820" s="37"/>
    </row>
    <row r="821" spans="3:8" x14ac:dyDescent="0.25">
      <c r="C821" s="38"/>
      <c r="D821" s="37"/>
      <c r="E821" s="36">
        <v>501</v>
      </c>
      <c r="F821" s="36" t="s">
        <v>994</v>
      </c>
      <c r="G821" s="37" t="s">
        <v>2674</v>
      </c>
      <c r="H821" s="37"/>
    </row>
    <row r="822" spans="3:8" x14ac:dyDescent="0.25">
      <c r="C822" s="38"/>
      <c r="D822" s="37"/>
      <c r="E822" s="36">
        <v>502</v>
      </c>
      <c r="F822" s="36" t="s">
        <v>995</v>
      </c>
      <c r="G822" s="37" t="s">
        <v>2675</v>
      </c>
      <c r="H822" s="37"/>
    </row>
    <row r="823" spans="3:8" x14ac:dyDescent="0.25">
      <c r="C823" s="38"/>
      <c r="D823" s="37"/>
      <c r="E823" s="36">
        <v>503</v>
      </c>
      <c r="F823" s="36" t="s">
        <v>996</v>
      </c>
      <c r="G823" s="37" t="s">
        <v>2676</v>
      </c>
      <c r="H823" s="37"/>
    </row>
    <row r="824" spans="3:8" x14ac:dyDescent="0.25">
      <c r="C824" s="38"/>
      <c r="D824" s="37"/>
      <c r="E824" s="36">
        <v>504</v>
      </c>
      <c r="F824" s="36" t="s">
        <v>997</v>
      </c>
      <c r="G824" s="37" t="s">
        <v>2677</v>
      </c>
      <c r="H824" s="37"/>
    </row>
    <row r="825" spans="3:8" x14ac:dyDescent="0.25">
      <c r="C825" s="38"/>
      <c r="D825" s="37"/>
      <c r="E825" s="36">
        <v>632</v>
      </c>
      <c r="F825" s="36" t="s">
        <v>998</v>
      </c>
      <c r="G825" s="37" t="s">
        <v>2678</v>
      </c>
      <c r="H825" s="37"/>
    </row>
    <row r="826" spans="3:8" x14ac:dyDescent="0.25">
      <c r="C826" s="38"/>
      <c r="D826" s="37"/>
      <c r="E826" s="36">
        <v>640</v>
      </c>
      <c r="F826" s="36" t="s">
        <v>999</v>
      </c>
      <c r="G826" s="37" t="s">
        <v>2679</v>
      </c>
      <c r="H826" s="37"/>
    </row>
    <row r="827" spans="3:8" x14ac:dyDescent="0.25">
      <c r="C827" s="38"/>
      <c r="D827" s="37"/>
      <c r="E827" s="36">
        <v>656</v>
      </c>
      <c r="F827" s="36" t="s">
        <v>1000</v>
      </c>
      <c r="G827" s="37" t="s">
        <v>2680</v>
      </c>
      <c r="H827" s="37"/>
    </row>
    <row r="828" spans="3:8" x14ac:dyDescent="0.25">
      <c r="C828" s="38"/>
      <c r="D828" s="37"/>
      <c r="E828" s="36">
        <v>691</v>
      </c>
      <c r="F828" s="36" t="s">
        <v>1001</v>
      </c>
      <c r="G828" s="37" t="s">
        <v>2681</v>
      </c>
      <c r="H828" s="37"/>
    </row>
    <row r="829" spans="3:8" x14ac:dyDescent="0.25">
      <c r="C829" s="38"/>
      <c r="D829" s="37"/>
      <c r="E829" s="36">
        <v>735</v>
      </c>
      <c r="F829" s="36" t="s">
        <v>1002</v>
      </c>
      <c r="G829" s="37" t="s">
        <v>2682</v>
      </c>
      <c r="H829" s="37"/>
    </row>
    <row r="830" spans="3:8" x14ac:dyDescent="0.25">
      <c r="C830" s="38"/>
      <c r="D830" s="37"/>
      <c r="E830" s="36">
        <v>779</v>
      </c>
      <c r="F830" s="36" t="s">
        <v>1003</v>
      </c>
      <c r="G830" s="37" t="s">
        <v>2683</v>
      </c>
      <c r="H830" s="37"/>
    </row>
    <row r="831" spans="3:8" x14ac:dyDescent="0.25">
      <c r="C831" s="38"/>
      <c r="D831" s="37"/>
      <c r="E831" s="36">
        <v>780</v>
      </c>
      <c r="F831" s="36" t="s">
        <v>1004</v>
      </c>
      <c r="G831" s="37" t="s">
        <v>2684</v>
      </c>
      <c r="H831" s="37"/>
    </row>
    <row r="832" spans="3:8" x14ac:dyDescent="0.25">
      <c r="C832" s="38"/>
      <c r="D832" s="37"/>
      <c r="E832" s="36">
        <v>867</v>
      </c>
      <c r="F832" s="36" t="s">
        <v>1005</v>
      </c>
      <c r="G832" s="37" t="s">
        <v>2685</v>
      </c>
      <c r="H832" s="37"/>
    </row>
    <row r="833" spans="3:8" x14ac:dyDescent="0.25">
      <c r="C833" s="38"/>
      <c r="D833" s="37"/>
      <c r="E833" s="36">
        <v>1</v>
      </c>
      <c r="F833" s="36" t="s">
        <v>1006</v>
      </c>
      <c r="G833" s="37" t="s">
        <v>2686</v>
      </c>
      <c r="H833" s="37"/>
    </row>
    <row r="834" spans="3:8" x14ac:dyDescent="0.25">
      <c r="C834" s="38"/>
      <c r="D834" s="37"/>
      <c r="E834" s="36">
        <v>2</v>
      </c>
      <c r="F834" s="36" t="s">
        <v>1007</v>
      </c>
      <c r="G834" s="37" t="s">
        <v>2687</v>
      </c>
      <c r="H834" s="37"/>
    </row>
    <row r="835" spans="3:8" x14ac:dyDescent="0.25">
      <c r="C835" s="38"/>
      <c r="D835" s="37"/>
      <c r="E835" s="36">
        <v>47</v>
      </c>
      <c r="F835" s="36" t="s">
        <v>1008</v>
      </c>
      <c r="G835" s="37" t="s">
        <v>2688</v>
      </c>
      <c r="H835" s="37"/>
    </row>
    <row r="836" spans="3:8" x14ac:dyDescent="0.25">
      <c r="C836" s="38"/>
      <c r="D836" s="37"/>
      <c r="E836" s="36">
        <v>48</v>
      </c>
      <c r="F836" s="36" t="s">
        <v>1009</v>
      </c>
      <c r="G836" s="37" t="s">
        <v>2689</v>
      </c>
      <c r="H836" s="37"/>
    </row>
    <row r="837" spans="3:8" x14ac:dyDescent="0.25">
      <c r="C837" s="38"/>
      <c r="D837" s="37"/>
      <c r="E837" s="36">
        <v>49</v>
      </c>
      <c r="F837" s="36" t="s">
        <v>1010</v>
      </c>
      <c r="G837" s="37" t="s">
        <v>2690</v>
      </c>
      <c r="H837" s="37"/>
    </row>
    <row r="838" spans="3:8" x14ac:dyDescent="0.25">
      <c r="C838" s="38"/>
      <c r="D838" s="37"/>
      <c r="E838" s="36">
        <v>50</v>
      </c>
      <c r="F838" s="36" t="s">
        <v>1011</v>
      </c>
      <c r="G838" s="37" t="s">
        <v>2691</v>
      </c>
      <c r="H838" s="37"/>
    </row>
    <row r="839" spans="3:8" x14ac:dyDescent="0.25">
      <c r="C839" s="38"/>
      <c r="D839" s="37"/>
      <c r="E839" s="36">
        <v>51</v>
      </c>
      <c r="F839" s="36" t="s">
        <v>1012</v>
      </c>
      <c r="G839" s="37" t="s">
        <v>2692</v>
      </c>
      <c r="H839" s="37"/>
    </row>
    <row r="840" spans="3:8" x14ac:dyDescent="0.25">
      <c r="C840" s="38"/>
      <c r="D840" s="37"/>
      <c r="E840" s="36">
        <v>55</v>
      </c>
      <c r="F840" s="36" t="s">
        <v>1013</v>
      </c>
      <c r="G840" s="37" t="s">
        <v>2693</v>
      </c>
      <c r="H840" s="37"/>
    </row>
    <row r="841" spans="3:8" x14ac:dyDescent="0.25">
      <c r="C841" s="38"/>
      <c r="D841" s="37"/>
      <c r="E841" s="36">
        <v>90</v>
      </c>
      <c r="F841" s="36" t="s">
        <v>1014</v>
      </c>
      <c r="G841" s="37" t="s">
        <v>2694</v>
      </c>
      <c r="H841" s="37"/>
    </row>
    <row r="842" spans="3:8" x14ac:dyDescent="0.25">
      <c r="C842" s="38"/>
      <c r="D842" s="37"/>
      <c r="E842" s="36">
        <v>133</v>
      </c>
      <c r="F842" s="36" t="s">
        <v>1015</v>
      </c>
      <c r="G842" s="37" t="s">
        <v>2695</v>
      </c>
      <c r="H842" s="37"/>
    </row>
    <row r="843" spans="3:8" x14ac:dyDescent="0.25">
      <c r="C843" s="38"/>
      <c r="D843" s="37"/>
      <c r="E843" s="36">
        <v>221</v>
      </c>
      <c r="F843" s="36" t="s">
        <v>1016</v>
      </c>
      <c r="G843" s="37" t="s">
        <v>2696</v>
      </c>
      <c r="H843" s="37"/>
    </row>
    <row r="844" spans="3:8" x14ac:dyDescent="0.25">
      <c r="C844" s="38"/>
      <c r="D844" s="37"/>
      <c r="E844" s="36">
        <v>222</v>
      </c>
      <c r="F844" s="36" t="s">
        <v>1017</v>
      </c>
      <c r="G844" s="37" t="s">
        <v>2697</v>
      </c>
      <c r="H844" s="37"/>
    </row>
    <row r="845" spans="3:8" x14ac:dyDescent="0.25">
      <c r="C845" s="38"/>
      <c r="D845" s="37"/>
      <c r="E845" s="36">
        <v>266</v>
      </c>
      <c r="F845" s="36" t="s">
        <v>1018</v>
      </c>
      <c r="G845" s="37" t="s">
        <v>2698</v>
      </c>
      <c r="H845" s="37"/>
    </row>
    <row r="846" spans="3:8" x14ac:dyDescent="0.25">
      <c r="C846" s="38"/>
      <c r="D846" s="37"/>
      <c r="E846" s="36">
        <v>458</v>
      </c>
      <c r="F846" s="36" t="s">
        <v>1019</v>
      </c>
      <c r="G846" s="37" t="s">
        <v>2699</v>
      </c>
      <c r="H846" s="37"/>
    </row>
    <row r="847" spans="3:8" x14ac:dyDescent="0.25">
      <c r="C847" s="38"/>
      <c r="D847" s="37"/>
      <c r="E847" s="36">
        <v>501</v>
      </c>
      <c r="F847" s="36" t="s">
        <v>1020</v>
      </c>
      <c r="G847" s="37" t="s">
        <v>2700</v>
      </c>
      <c r="H847" s="37"/>
    </row>
    <row r="848" spans="3:8" x14ac:dyDescent="0.25">
      <c r="C848" s="38"/>
      <c r="D848" s="37"/>
      <c r="E848" s="36">
        <v>502</v>
      </c>
      <c r="F848" s="36" t="s">
        <v>1021</v>
      </c>
      <c r="G848" s="37" t="s">
        <v>2701</v>
      </c>
      <c r="H848" s="37"/>
    </row>
    <row r="849" spans="3:8" x14ac:dyDescent="0.25">
      <c r="C849" s="38"/>
      <c r="D849" s="37"/>
      <c r="E849" s="36">
        <v>503</v>
      </c>
      <c r="F849" s="36" t="s">
        <v>1022</v>
      </c>
      <c r="G849" s="37" t="s">
        <v>2702</v>
      </c>
      <c r="H849" s="37"/>
    </row>
    <row r="850" spans="3:8" x14ac:dyDescent="0.25">
      <c r="C850" s="38"/>
      <c r="D850" s="37"/>
      <c r="E850" s="36">
        <v>504</v>
      </c>
      <c r="F850" s="36" t="s">
        <v>1023</v>
      </c>
      <c r="G850" s="37" t="s">
        <v>2703</v>
      </c>
      <c r="H850" s="37"/>
    </row>
    <row r="851" spans="3:8" x14ac:dyDescent="0.25">
      <c r="C851" s="38"/>
      <c r="D851" s="37"/>
      <c r="E851" s="36">
        <v>505</v>
      </c>
      <c r="F851" s="36" t="s">
        <v>1024</v>
      </c>
      <c r="G851" s="37" t="s">
        <v>2704</v>
      </c>
      <c r="H851" s="37"/>
    </row>
    <row r="852" spans="3:8" x14ac:dyDescent="0.25">
      <c r="C852" s="38"/>
      <c r="D852" s="37"/>
      <c r="E852" s="36">
        <v>632</v>
      </c>
      <c r="F852" s="36" t="s">
        <v>1025</v>
      </c>
      <c r="G852" s="37" t="s">
        <v>2705</v>
      </c>
      <c r="H852" s="37"/>
    </row>
    <row r="853" spans="3:8" x14ac:dyDescent="0.25">
      <c r="C853" s="38"/>
      <c r="D853" s="37"/>
      <c r="E853" s="36">
        <v>633</v>
      </c>
      <c r="F853" s="36" t="s">
        <v>1026</v>
      </c>
      <c r="G853" s="37" t="s">
        <v>2706</v>
      </c>
      <c r="H853" s="37"/>
    </row>
    <row r="854" spans="3:8" x14ac:dyDescent="0.25">
      <c r="C854" s="38"/>
      <c r="D854" s="37"/>
      <c r="E854" s="36">
        <v>634</v>
      </c>
      <c r="F854" s="36" t="s">
        <v>1027</v>
      </c>
      <c r="G854" s="37" t="s">
        <v>2707</v>
      </c>
      <c r="H854" s="37"/>
    </row>
    <row r="855" spans="3:8" x14ac:dyDescent="0.25">
      <c r="C855" s="38"/>
      <c r="D855" s="37"/>
      <c r="E855" s="36">
        <v>635</v>
      </c>
      <c r="F855" s="36" t="s">
        <v>1028</v>
      </c>
      <c r="G855" s="37" t="s">
        <v>2708</v>
      </c>
      <c r="H855" s="37"/>
    </row>
    <row r="856" spans="3:8" x14ac:dyDescent="0.25">
      <c r="C856" s="38"/>
      <c r="D856" s="37"/>
      <c r="E856" s="36">
        <v>691</v>
      </c>
      <c r="F856" s="36" t="s">
        <v>1029</v>
      </c>
      <c r="G856" s="37" t="s">
        <v>2709</v>
      </c>
      <c r="H856" s="37"/>
    </row>
    <row r="857" spans="3:8" x14ac:dyDescent="0.25">
      <c r="C857" s="38"/>
      <c r="D857" s="37"/>
      <c r="E857" s="36">
        <v>735</v>
      </c>
      <c r="F857" s="36" t="s">
        <v>1030</v>
      </c>
      <c r="G857" s="37" t="s">
        <v>2710</v>
      </c>
      <c r="H857" s="37"/>
    </row>
    <row r="858" spans="3:8" x14ac:dyDescent="0.25">
      <c r="C858" s="38"/>
      <c r="D858" s="37"/>
      <c r="E858" s="36">
        <v>779</v>
      </c>
      <c r="F858" s="36" t="s">
        <v>1031</v>
      </c>
      <c r="G858" s="37" t="s">
        <v>2711</v>
      </c>
      <c r="H858" s="37"/>
    </row>
    <row r="859" spans="3:8" x14ac:dyDescent="0.25">
      <c r="C859" s="38"/>
      <c r="D859" s="37"/>
      <c r="E859" s="36">
        <v>133</v>
      </c>
      <c r="F859" s="36" t="s">
        <v>1032</v>
      </c>
      <c r="G859" s="37" t="s">
        <v>2712</v>
      </c>
      <c r="H859" s="37"/>
    </row>
    <row r="860" spans="3:8" x14ac:dyDescent="0.25">
      <c r="C860" s="38"/>
      <c r="D860" s="37"/>
      <c r="E860" s="36">
        <v>221</v>
      </c>
      <c r="F860" s="36" t="s">
        <v>1033</v>
      </c>
      <c r="G860" s="37" t="s">
        <v>2713</v>
      </c>
      <c r="H860" s="37"/>
    </row>
    <row r="861" spans="3:8" x14ac:dyDescent="0.25">
      <c r="C861" s="38"/>
      <c r="D861" s="37"/>
      <c r="E861" s="36">
        <v>222</v>
      </c>
      <c r="F861" s="36" t="s">
        <v>1034</v>
      </c>
      <c r="G861" s="37" t="s">
        <v>2714</v>
      </c>
      <c r="H861" s="37"/>
    </row>
    <row r="862" spans="3:8" x14ac:dyDescent="0.25">
      <c r="C862" s="38"/>
      <c r="D862" s="37"/>
      <c r="E862" s="36">
        <v>223</v>
      </c>
      <c r="F862" s="36" t="s">
        <v>1035</v>
      </c>
      <c r="G862" s="37" t="s">
        <v>2715</v>
      </c>
      <c r="H862" s="37"/>
    </row>
    <row r="863" spans="3:8" x14ac:dyDescent="0.25">
      <c r="C863" s="38"/>
      <c r="D863" s="37"/>
      <c r="E863" s="36">
        <v>224</v>
      </c>
      <c r="F863" s="36" t="s">
        <v>1036</v>
      </c>
      <c r="G863" s="37" t="s">
        <v>2716</v>
      </c>
      <c r="H863" s="37"/>
    </row>
    <row r="864" spans="3:8" x14ac:dyDescent="0.25">
      <c r="C864" s="38"/>
      <c r="D864" s="37"/>
      <c r="E864" s="36">
        <v>235</v>
      </c>
      <c r="F864" s="36" t="s">
        <v>1037</v>
      </c>
      <c r="G864" s="37" t="s">
        <v>2717</v>
      </c>
      <c r="H864" s="37"/>
    </row>
    <row r="865" spans="3:8" x14ac:dyDescent="0.25">
      <c r="C865" s="38"/>
      <c r="D865" s="37"/>
      <c r="E865" s="36">
        <v>779</v>
      </c>
      <c r="F865" s="36" t="s">
        <v>1038</v>
      </c>
      <c r="G865" s="37" t="s">
        <v>2718</v>
      </c>
      <c r="H865" s="37"/>
    </row>
    <row r="866" spans="3:8" x14ac:dyDescent="0.25">
      <c r="C866" s="38"/>
      <c r="D866" s="37"/>
      <c r="E866" s="36">
        <v>1</v>
      </c>
      <c r="F866" s="36" t="s">
        <v>1039</v>
      </c>
      <c r="G866" s="37" t="s">
        <v>2719</v>
      </c>
      <c r="H866" s="37"/>
    </row>
    <row r="867" spans="3:8" x14ac:dyDescent="0.25">
      <c r="C867" s="38"/>
      <c r="D867" s="37"/>
      <c r="E867" s="36">
        <v>89</v>
      </c>
      <c r="F867" s="36" t="s">
        <v>1040</v>
      </c>
      <c r="G867" s="37" t="s">
        <v>2720</v>
      </c>
      <c r="H867" s="37"/>
    </row>
    <row r="868" spans="3:8" x14ac:dyDescent="0.25">
      <c r="C868" s="38"/>
      <c r="D868" s="37"/>
      <c r="E868" s="36">
        <v>90</v>
      </c>
      <c r="F868" s="36" t="s">
        <v>1041</v>
      </c>
      <c r="G868" s="37" t="s">
        <v>2721</v>
      </c>
      <c r="H868" s="37"/>
    </row>
    <row r="869" spans="3:8" x14ac:dyDescent="0.25">
      <c r="C869" s="38"/>
      <c r="D869" s="37"/>
      <c r="E869" s="36">
        <v>91</v>
      </c>
      <c r="F869" s="36" t="s">
        <v>1042</v>
      </c>
      <c r="G869" s="37" t="s">
        <v>2722</v>
      </c>
      <c r="H869" s="37"/>
    </row>
    <row r="870" spans="3:8" x14ac:dyDescent="0.25">
      <c r="C870" s="38"/>
      <c r="D870" s="37"/>
      <c r="E870" s="36">
        <v>177</v>
      </c>
      <c r="F870" s="36" t="s">
        <v>1043</v>
      </c>
      <c r="G870" s="37" t="s">
        <v>2723</v>
      </c>
      <c r="H870" s="37"/>
    </row>
    <row r="871" spans="3:8" x14ac:dyDescent="0.25">
      <c r="C871" s="38"/>
      <c r="D871" s="37"/>
      <c r="E871" s="36">
        <v>221</v>
      </c>
      <c r="F871" s="36" t="s">
        <v>1044</v>
      </c>
      <c r="G871" s="37" t="s">
        <v>2724</v>
      </c>
      <c r="H871" s="37"/>
    </row>
    <row r="872" spans="3:8" x14ac:dyDescent="0.25">
      <c r="C872" s="38"/>
      <c r="D872" s="37"/>
      <c r="E872" s="36">
        <v>265</v>
      </c>
      <c r="F872" s="36" t="s">
        <v>1045</v>
      </c>
      <c r="G872" s="37" t="s">
        <v>2725</v>
      </c>
      <c r="H872" s="37"/>
    </row>
    <row r="873" spans="3:8" x14ac:dyDescent="0.25">
      <c r="C873" s="38"/>
      <c r="D873" s="37"/>
      <c r="E873" s="36">
        <v>456</v>
      </c>
      <c r="F873" s="36" t="s">
        <v>1046</v>
      </c>
      <c r="G873" s="37" t="s">
        <v>2726</v>
      </c>
      <c r="H873" s="37"/>
    </row>
    <row r="874" spans="3:8" x14ac:dyDescent="0.25">
      <c r="C874" s="38"/>
      <c r="D874" s="37"/>
      <c r="E874" s="36">
        <v>457</v>
      </c>
      <c r="F874" s="36" t="s">
        <v>1047</v>
      </c>
      <c r="G874" s="37" t="s">
        <v>2727</v>
      </c>
      <c r="H874" s="37"/>
    </row>
    <row r="875" spans="3:8" x14ac:dyDescent="0.25">
      <c r="C875" s="38"/>
      <c r="D875" s="37"/>
      <c r="E875" s="36">
        <v>500</v>
      </c>
      <c r="F875" s="36" t="s">
        <v>1048</v>
      </c>
      <c r="G875" s="37" t="s">
        <v>2728</v>
      </c>
      <c r="H875" s="37"/>
    </row>
    <row r="876" spans="3:8" x14ac:dyDescent="0.25">
      <c r="C876" s="38"/>
      <c r="D876" s="37"/>
      <c r="E876" s="36">
        <v>505</v>
      </c>
      <c r="F876" s="36" t="s">
        <v>1049</v>
      </c>
      <c r="G876" s="37" t="s">
        <v>2729</v>
      </c>
      <c r="H876" s="37"/>
    </row>
    <row r="877" spans="3:8" x14ac:dyDescent="0.25">
      <c r="C877" s="38"/>
      <c r="D877" s="37"/>
      <c r="E877" s="36">
        <v>632</v>
      </c>
      <c r="F877" s="36" t="s">
        <v>1050</v>
      </c>
      <c r="G877" s="37" t="s">
        <v>2730</v>
      </c>
      <c r="H877" s="37"/>
    </row>
    <row r="878" spans="3:8" x14ac:dyDescent="0.25">
      <c r="C878" s="38"/>
      <c r="D878" s="37"/>
      <c r="E878" s="36">
        <v>691</v>
      </c>
      <c r="F878" s="36" t="s">
        <v>1051</v>
      </c>
      <c r="G878" s="37" t="s">
        <v>2731</v>
      </c>
      <c r="H878" s="37"/>
    </row>
    <row r="879" spans="3:8" x14ac:dyDescent="0.25">
      <c r="C879" s="38"/>
      <c r="D879" s="37"/>
      <c r="E879" s="36">
        <v>692</v>
      </c>
      <c r="F879" s="36" t="s">
        <v>1052</v>
      </c>
      <c r="G879" s="37" t="s">
        <v>2732</v>
      </c>
      <c r="H879" s="37"/>
    </row>
    <row r="880" spans="3:8" x14ac:dyDescent="0.25">
      <c r="C880" s="38"/>
      <c r="D880" s="37"/>
      <c r="E880" s="36">
        <v>735</v>
      </c>
      <c r="F880" s="36" t="s">
        <v>1053</v>
      </c>
      <c r="G880" s="37" t="s">
        <v>2733</v>
      </c>
      <c r="H880" s="37"/>
    </row>
    <row r="881" spans="3:8" x14ac:dyDescent="0.25">
      <c r="C881" s="38"/>
      <c r="D881" s="37"/>
      <c r="E881" s="36">
        <v>779</v>
      </c>
      <c r="F881" s="36" t="s">
        <v>1054</v>
      </c>
      <c r="G881" s="37" t="s">
        <v>2734</v>
      </c>
      <c r="H881" s="37"/>
    </row>
    <row r="882" spans="3:8" x14ac:dyDescent="0.25">
      <c r="C882" s="38"/>
      <c r="D882" s="37"/>
      <c r="E882" s="36">
        <v>1</v>
      </c>
      <c r="F882" s="36" t="s">
        <v>1055</v>
      </c>
      <c r="G882" s="37" t="s">
        <v>2735</v>
      </c>
      <c r="H882" s="37"/>
    </row>
    <row r="883" spans="3:8" x14ac:dyDescent="0.25">
      <c r="C883" s="38"/>
      <c r="D883" s="37"/>
      <c r="E883" s="36">
        <v>2</v>
      </c>
      <c r="F883" s="36" t="s">
        <v>1056</v>
      </c>
      <c r="G883" s="37" t="s">
        <v>2736</v>
      </c>
      <c r="H883" s="37"/>
    </row>
    <row r="884" spans="3:8" x14ac:dyDescent="0.25">
      <c r="C884" s="38"/>
      <c r="D884" s="37"/>
      <c r="E884" s="36">
        <v>89</v>
      </c>
      <c r="F884" s="36" t="s">
        <v>1057</v>
      </c>
      <c r="G884" s="37" t="s">
        <v>2737</v>
      </c>
      <c r="H884" s="37"/>
    </row>
    <row r="885" spans="3:8" x14ac:dyDescent="0.25">
      <c r="C885" s="38"/>
      <c r="D885" s="37"/>
      <c r="E885" s="36">
        <v>90</v>
      </c>
      <c r="F885" s="36" t="s">
        <v>1058</v>
      </c>
      <c r="G885" s="37" t="s">
        <v>2738</v>
      </c>
      <c r="H885" s="37"/>
    </row>
    <row r="886" spans="3:8" x14ac:dyDescent="0.25">
      <c r="C886" s="38"/>
      <c r="D886" s="37"/>
      <c r="E886" s="36">
        <v>501</v>
      </c>
      <c r="F886" s="36" t="s">
        <v>1059</v>
      </c>
      <c r="G886" s="37" t="s">
        <v>2739</v>
      </c>
      <c r="H886" s="37"/>
    </row>
    <row r="887" spans="3:8" x14ac:dyDescent="0.25">
      <c r="C887" s="38"/>
      <c r="D887" s="37"/>
      <c r="E887" s="36">
        <v>5</v>
      </c>
      <c r="F887" s="36" t="s">
        <v>1060</v>
      </c>
      <c r="G887" s="37" t="s">
        <v>2740</v>
      </c>
      <c r="H887" s="37"/>
    </row>
    <row r="888" spans="3:8" x14ac:dyDescent="0.25">
      <c r="C888" s="38"/>
      <c r="D888" s="37"/>
      <c r="E888" s="36">
        <v>9</v>
      </c>
      <c r="F888" s="36" t="s">
        <v>1061</v>
      </c>
      <c r="G888" s="37" t="s">
        <v>2741</v>
      </c>
      <c r="H888" s="37"/>
    </row>
    <row r="889" spans="3:8" x14ac:dyDescent="0.25">
      <c r="C889" s="38"/>
      <c r="D889" s="37"/>
      <c r="E889" s="36">
        <v>1</v>
      </c>
      <c r="F889" s="36" t="s">
        <v>1062</v>
      </c>
      <c r="G889" s="37" t="s">
        <v>2742</v>
      </c>
      <c r="H889" s="37"/>
    </row>
    <row r="890" spans="3:8" x14ac:dyDescent="0.25">
      <c r="C890" s="38"/>
      <c r="D890" s="37"/>
      <c r="E890" s="36">
        <v>2</v>
      </c>
      <c r="F890" s="36" t="s">
        <v>1063</v>
      </c>
      <c r="G890" s="37" t="s">
        <v>2743</v>
      </c>
      <c r="H890" s="37"/>
    </row>
    <row r="891" spans="3:8" x14ac:dyDescent="0.25">
      <c r="C891" s="38"/>
      <c r="D891" s="37"/>
      <c r="E891" s="36">
        <v>3</v>
      </c>
      <c r="F891" s="36" t="s">
        <v>1064</v>
      </c>
      <c r="G891" s="37" t="s">
        <v>2744</v>
      </c>
      <c r="H891" s="37"/>
    </row>
    <row r="892" spans="3:8" x14ac:dyDescent="0.25">
      <c r="C892" s="38"/>
      <c r="D892" s="37"/>
      <c r="E892" s="36">
        <v>4</v>
      </c>
      <c r="F892" s="36" t="s">
        <v>1065</v>
      </c>
      <c r="G892" s="37" t="s">
        <v>2745</v>
      </c>
      <c r="H892" s="37"/>
    </row>
    <row r="893" spans="3:8" x14ac:dyDescent="0.25">
      <c r="C893" s="38"/>
      <c r="D893" s="37"/>
      <c r="E893" s="36">
        <v>5</v>
      </c>
      <c r="F893" s="36" t="s">
        <v>1066</v>
      </c>
      <c r="G893" s="37" t="s">
        <v>2746</v>
      </c>
      <c r="H893" s="37"/>
    </row>
    <row r="894" spans="3:8" x14ac:dyDescent="0.25">
      <c r="C894" s="38"/>
      <c r="D894" s="37"/>
      <c r="E894" s="36">
        <v>6</v>
      </c>
      <c r="F894" s="36" t="s">
        <v>1067</v>
      </c>
      <c r="G894" s="37" t="s">
        <v>2747</v>
      </c>
      <c r="H894" s="37"/>
    </row>
    <row r="895" spans="3:8" x14ac:dyDescent="0.25">
      <c r="C895" s="38"/>
      <c r="D895" s="37"/>
      <c r="E895" s="36">
        <v>45</v>
      </c>
      <c r="F895" s="36" t="s">
        <v>829</v>
      </c>
      <c r="G895" s="37" t="s">
        <v>2748</v>
      </c>
      <c r="H895" s="37"/>
    </row>
    <row r="896" spans="3:8" x14ac:dyDescent="0.25">
      <c r="C896" s="38"/>
      <c r="D896" s="37"/>
      <c r="E896" s="36">
        <v>46</v>
      </c>
      <c r="F896" s="36" t="s">
        <v>1068</v>
      </c>
      <c r="G896" s="37" t="s">
        <v>2749</v>
      </c>
      <c r="H896" s="37"/>
    </row>
    <row r="897" spans="3:8" x14ac:dyDescent="0.25">
      <c r="C897" s="38"/>
      <c r="D897" s="37"/>
      <c r="E897" s="36">
        <v>89</v>
      </c>
      <c r="F897" s="36" t="s">
        <v>1069</v>
      </c>
      <c r="G897" s="37" t="s">
        <v>2750</v>
      </c>
      <c r="H897" s="37"/>
    </row>
    <row r="898" spans="3:8" x14ac:dyDescent="0.25">
      <c r="C898" s="38"/>
      <c r="D898" s="37"/>
      <c r="E898" s="36">
        <v>90</v>
      </c>
      <c r="F898" s="36" t="s">
        <v>1070</v>
      </c>
      <c r="G898" s="37" t="s">
        <v>2751</v>
      </c>
      <c r="H898" s="37"/>
    </row>
    <row r="899" spans="3:8" x14ac:dyDescent="0.25">
      <c r="C899" s="38"/>
      <c r="D899" s="37"/>
      <c r="E899" s="36">
        <v>92</v>
      </c>
      <c r="F899" s="36" t="s">
        <v>1071</v>
      </c>
      <c r="G899" s="37" t="s">
        <v>2752</v>
      </c>
      <c r="H899" s="37"/>
    </row>
    <row r="900" spans="3:8" x14ac:dyDescent="0.25">
      <c r="C900" s="38"/>
      <c r="D900" s="37"/>
      <c r="E900" s="36">
        <v>93</v>
      </c>
      <c r="F900" s="36" t="s">
        <v>1072</v>
      </c>
      <c r="G900" s="37" t="s">
        <v>2753</v>
      </c>
      <c r="H900" s="37"/>
    </row>
    <row r="901" spans="3:8" x14ac:dyDescent="0.25">
      <c r="C901" s="38"/>
      <c r="D901" s="37"/>
      <c r="E901" s="36">
        <v>177</v>
      </c>
      <c r="F901" s="36" t="s">
        <v>1073</v>
      </c>
      <c r="G901" s="37" t="s">
        <v>2754</v>
      </c>
      <c r="H901" s="37"/>
    </row>
    <row r="902" spans="3:8" x14ac:dyDescent="0.25">
      <c r="C902" s="38"/>
      <c r="D902" s="37"/>
      <c r="E902" s="36">
        <v>178</v>
      </c>
      <c r="F902" s="36" t="s">
        <v>1074</v>
      </c>
      <c r="G902" s="37" t="s">
        <v>2755</v>
      </c>
      <c r="H902" s="37"/>
    </row>
    <row r="903" spans="3:8" x14ac:dyDescent="0.25">
      <c r="C903" s="38"/>
      <c r="D903" s="37"/>
      <c r="E903" s="36">
        <v>179</v>
      </c>
      <c r="F903" s="36" t="s">
        <v>1075</v>
      </c>
      <c r="G903" s="37" t="s">
        <v>2756</v>
      </c>
      <c r="H903" s="37"/>
    </row>
    <row r="904" spans="3:8" x14ac:dyDescent="0.25">
      <c r="C904" s="38"/>
      <c r="D904" s="37"/>
      <c r="E904" s="36">
        <v>221</v>
      </c>
      <c r="F904" s="36" t="s">
        <v>1076</v>
      </c>
      <c r="G904" s="37" t="s">
        <v>2757</v>
      </c>
      <c r="H904" s="37"/>
    </row>
    <row r="905" spans="3:8" x14ac:dyDescent="0.25">
      <c r="C905" s="38"/>
      <c r="D905" s="37"/>
      <c r="E905" s="36">
        <v>270</v>
      </c>
      <c r="F905" s="36" t="s">
        <v>1077</v>
      </c>
      <c r="G905" s="37" t="s">
        <v>2758</v>
      </c>
      <c r="H905" s="37"/>
    </row>
    <row r="906" spans="3:8" x14ac:dyDescent="0.25">
      <c r="C906" s="38"/>
      <c r="D906" s="37"/>
      <c r="E906" s="36">
        <v>353</v>
      </c>
      <c r="F906" s="36" t="s">
        <v>1078</v>
      </c>
      <c r="G906" s="37" t="s">
        <v>2759</v>
      </c>
      <c r="H906" s="37"/>
    </row>
    <row r="907" spans="3:8" x14ac:dyDescent="0.25">
      <c r="C907" s="38"/>
      <c r="D907" s="37"/>
      <c r="E907" s="36">
        <v>354</v>
      </c>
      <c r="F907" s="36" t="s">
        <v>1079</v>
      </c>
      <c r="G907" s="37" t="s">
        <v>2760</v>
      </c>
      <c r="H907" s="37"/>
    </row>
    <row r="908" spans="3:8" x14ac:dyDescent="0.25">
      <c r="C908" s="38"/>
      <c r="D908" s="37"/>
      <c r="E908" s="36">
        <v>500</v>
      </c>
      <c r="F908" s="36" t="s">
        <v>1080</v>
      </c>
      <c r="G908" s="37" t="s">
        <v>2761</v>
      </c>
      <c r="H908" s="37"/>
    </row>
    <row r="909" spans="3:8" x14ac:dyDescent="0.25">
      <c r="C909" s="38"/>
      <c r="D909" s="37"/>
      <c r="E909" s="36">
        <v>501</v>
      </c>
      <c r="F909" s="36" t="s">
        <v>1081</v>
      </c>
      <c r="G909" s="37" t="s">
        <v>2762</v>
      </c>
      <c r="H909" s="37"/>
    </row>
    <row r="910" spans="3:8" x14ac:dyDescent="0.25">
      <c r="C910" s="38"/>
      <c r="D910" s="37"/>
      <c r="E910" s="36">
        <v>502</v>
      </c>
      <c r="F910" s="36" t="s">
        <v>1082</v>
      </c>
      <c r="G910" s="37" t="s">
        <v>2763</v>
      </c>
      <c r="H910" s="37"/>
    </row>
    <row r="911" spans="3:8" x14ac:dyDescent="0.25">
      <c r="C911" s="38"/>
      <c r="D911" s="37"/>
      <c r="E911" s="36">
        <v>544</v>
      </c>
      <c r="F911" s="36" t="s">
        <v>1083</v>
      </c>
      <c r="G911" s="37" t="s">
        <v>2764</v>
      </c>
      <c r="H911" s="37"/>
    </row>
    <row r="912" spans="3:8" x14ac:dyDescent="0.25">
      <c r="C912" s="38"/>
      <c r="D912" s="37"/>
      <c r="E912" s="36">
        <v>633</v>
      </c>
      <c r="F912" s="36" t="s">
        <v>1084</v>
      </c>
      <c r="G912" s="37" t="s">
        <v>2765</v>
      </c>
      <c r="H912" s="37"/>
    </row>
    <row r="913" spans="3:8" x14ac:dyDescent="0.25">
      <c r="C913" s="38"/>
      <c r="D913" s="37"/>
      <c r="E913" s="36">
        <v>634</v>
      </c>
      <c r="F913" s="36" t="s">
        <v>1085</v>
      </c>
      <c r="G913" s="37" t="s">
        <v>2766</v>
      </c>
      <c r="H913" s="37"/>
    </row>
    <row r="914" spans="3:8" x14ac:dyDescent="0.25">
      <c r="C914" s="38"/>
      <c r="D914" s="37"/>
      <c r="E914" s="36">
        <v>635</v>
      </c>
      <c r="F914" s="36" t="s">
        <v>1086</v>
      </c>
      <c r="G914" s="37" t="s">
        <v>2767</v>
      </c>
      <c r="H914" s="37"/>
    </row>
    <row r="915" spans="3:8" x14ac:dyDescent="0.25">
      <c r="C915" s="38"/>
      <c r="D915" s="37"/>
      <c r="E915" s="36">
        <v>779</v>
      </c>
      <c r="F915" s="36" t="s">
        <v>1087</v>
      </c>
      <c r="G915" s="37" t="s">
        <v>2768</v>
      </c>
      <c r="H915" s="37"/>
    </row>
    <row r="916" spans="3:8" x14ac:dyDescent="0.25">
      <c r="C916" s="38"/>
      <c r="D916" s="37"/>
      <c r="E916" s="36">
        <v>780</v>
      </c>
      <c r="F916" s="36" t="s">
        <v>1088</v>
      </c>
      <c r="G916" s="37" t="s">
        <v>2769</v>
      </c>
      <c r="H916" s="37"/>
    </row>
    <row r="917" spans="3:8" x14ac:dyDescent="0.25">
      <c r="C917" s="38"/>
      <c r="D917" s="37"/>
      <c r="E917" s="36">
        <v>781</v>
      </c>
      <c r="F917" s="36" t="s">
        <v>1089</v>
      </c>
      <c r="G917" s="37" t="s">
        <v>2770</v>
      </c>
      <c r="H917" s="37"/>
    </row>
    <row r="918" spans="3:8" x14ac:dyDescent="0.25">
      <c r="C918" s="38"/>
      <c r="D918" s="37"/>
      <c r="E918" s="36">
        <v>785</v>
      </c>
      <c r="F918" s="36" t="s">
        <v>1090</v>
      </c>
      <c r="G918" s="37" t="s">
        <v>2771</v>
      </c>
      <c r="H918" s="37"/>
    </row>
    <row r="919" spans="3:8" x14ac:dyDescent="0.25">
      <c r="C919" s="38"/>
      <c r="D919" s="37"/>
      <c r="E919" s="36">
        <v>1</v>
      </c>
      <c r="F919" s="36" t="s">
        <v>1091</v>
      </c>
      <c r="G919" s="37" t="s">
        <v>2772</v>
      </c>
      <c r="H919" s="37"/>
    </row>
    <row r="920" spans="3:8" x14ac:dyDescent="0.25">
      <c r="C920" s="38"/>
      <c r="D920" s="37"/>
      <c r="E920" s="36">
        <v>89</v>
      </c>
      <c r="F920" s="36" t="s">
        <v>1092</v>
      </c>
      <c r="G920" s="37" t="s">
        <v>2773</v>
      </c>
      <c r="H920" s="37"/>
    </row>
    <row r="921" spans="3:8" x14ac:dyDescent="0.25">
      <c r="C921" s="38"/>
      <c r="D921" s="37"/>
      <c r="E921" s="36">
        <v>90</v>
      </c>
      <c r="F921" s="36" t="s">
        <v>1093</v>
      </c>
      <c r="G921" s="37" t="s">
        <v>2774</v>
      </c>
      <c r="H921" s="37"/>
    </row>
    <row r="922" spans="3:8" x14ac:dyDescent="0.25">
      <c r="C922" s="38"/>
      <c r="D922" s="37"/>
      <c r="E922" s="36">
        <v>91</v>
      </c>
      <c r="F922" s="36" t="s">
        <v>1094</v>
      </c>
      <c r="G922" s="37" t="s">
        <v>2775</v>
      </c>
      <c r="H922" s="37"/>
    </row>
    <row r="923" spans="3:8" x14ac:dyDescent="0.25">
      <c r="C923" s="38"/>
      <c r="D923" s="37"/>
      <c r="E923" s="36">
        <v>133</v>
      </c>
      <c r="F923" s="36" t="s">
        <v>1095</v>
      </c>
      <c r="G923" s="37" t="s">
        <v>2776</v>
      </c>
      <c r="H923" s="37"/>
    </row>
    <row r="924" spans="3:8" x14ac:dyDescent="0.25">
      <c r="C924" s="38"/>
      <c r="D924" s="37"/>
      <c r="E924" s="36">
        <v>177</v>
      </c>
      <c r="F924" s="36" t="s">
        <v>1096</v>
      </c>
      <c r="G924" s="37" t="s">
        <v>2777</v>
      </c>
      <c r="H924" s="37"/>
    </row>
    <row r="925" spans="3:8" x14ac:dyDescent="0.25">
      <c r="C925" s="38"/>
      <c r="D925" s="37"/>
      <c r="E925" s="36">
        <v>178</v>
      </c>
      <c r="F925" s="36" t="s">
        <v>1097</v>
      </c>
      <c r="G925" s="37" t="s">
        <v>2778</v>
      </c>
      <c r="H925" s="37"/>
    </row>
    <row r="926" spans="3:8" x14ac:dyDescent="0.25">
      <c r="C926" s="38"/>
      <c r="D926" s="37"/>
      <c r="E926" s="36">
        <v>221</v>
      </c>
      <c r="F926" s="36" t="s">
        <v>1098</v>
      </c>
      <c r="G926" s="37" t="s">
        <v>2779</v>
      </c>
      <c r="H926" s="37"/>
    </row>
    <row r="927" spans="3:8" x14ac:dyDescent="0.25">
      <c r="C927" s="38"/>
      <c r="D927" s="37"/>
      <c r="E927" s="36">
        <v>222</v>
      </c>
      <c r="F927" s="36" t="s">
        <v>1099</v>
      </c>
      <c r="G927" s="37" t="s">
        <v>2780</v>
      </c>
      <c r="H927" s="37"/>
    </row>
    <row r="928" spans="3:8" x14ac:dyDescent="0.25">
      <c r="C928" s="38"/>
      <c r="D928" s="37"/>
      <c r="E928" s="36">
        <v>223</v>
      </c>
      <c r="F928" s="36" t="s">
        <v>1100</v>
      </c>
      <c r="G928" s="37" t="s">
        <v>2781</v>
      </c>
      <c r="H928" s="37"/>
    </row>
    <row r="929" spans="3:8" x14ac:dyDescent="0.25">
      <c r="C929" s="38"/>
      <c r="D929" s="37"/>
      <c r="E929" s="36">
        <v>353</v>
      </c>
      <c r="F929" s="36" t="s">
        <v>1101</v>
      </c>
      <c r="G929" s="37" t="s">
        <v>2782</v>
      </c>
      <c r="H929" s="37"/>
    </row>
    <row r="930" spans="3:8" x14ac:dyDescent="0.25">
      <c r="C930" s="38"/>
      <c r="D930" s="37"/>
      <c r="E930" s="36">
        <v>354</v>
      </c>
      <c r="F930" s="36" t="s">
        <v>1102</v>
      </c>
      <c r="G930" s="37" t="s">
        <v>2783</v>
      </c>
      <c r="H930" s="37"/>
    </row>
    <row r="931" spans="3:8" x14ac:dyDescent="0.25">
      <c r="C931" s="38"/>
      <c r="D931" s="37"/>
      <c r="E931" s="36">
        <v>456</v>
      </c>
      <c r="F931" s="36" t="s">
        <v>1103</v>
      </c>
      <c r="G931" s="37" t="s">
        <v>2784</v>
      </c>
      <c r="H931" s="37"/>
    </row>
    <row r="932" spans="3:8" x14ac:dyDescent="0.25">
      <c r="C932" s="38"/>
      <c r="D932" s="37"/>
      <c r="E932" s="36">
        <v>457</v>
      </c>
      <c r="F932" s="36" t="s">
        <v>1104</v>
      </c>
      <c r="G932" s="37" t="s">
        <v>2785</v>
      </c>
      <c r="H932" s="37"/>
    </row>
    <row r="933" spans="3:8" x14ac:dyDescent="0.25">
      <c r="C933" s="38"/>
      <c r="D933" s="37"/>
      <c r="E933" s="36">
        <v>691</v>
      </c>
      <c r="F933" s="36" t="s">
        <v>1105</v>
      </c>
      <c r="G933" s="37" t="s">
        <v>2786</v>
      </c>
      <c r="H933" s="37"/>
    </row>
    <row r="934" spans="3:8" x14ac:dyDescent="0.25">
      <c r="C934" s="38"/>
      <c r="D934" s="37"/>
      <c r="E934" s="36">
        <v>705</v>
      </c>
      <c r="F934" s="36" t="s">
        <v>1106</v>
      </c>
      <c r="G934" s="37" t="s">
        <v>2787</v>
      </c>
      <c r="H934" s="37"/>
    </row>
    <row r="935" spans="3:8" x14ac:dyDescent="0.25">
      <c r="C935" s="38"/>
      <c r="D935" s="37"/>
      <c r="E935" s="36">
        <v>1</v>
      </c>
      <c r="F935" s="36" t="s">
        <v>1107</v>
      </c>
      <c r="G935" s="37" t="s">
        <v>2788</v>
      </c>
      <c r="H935" s="37"/>
    </row>
    <row r="936" spans="3:8" x14ac:dyDescent="0.25">
      <c r="C936" s="38"/>
      <c r="D936" s="37"/>
      <c r="E936" s="36">
        <v>2</v>
      </c>
      <c r="F936" s="36" t="s">
        <v>1108</v>
      </c>
      <c r="G936" s="37" t="s">
        <v>2789</v>
      </c>
      <c r="H936" s="37"/>
    </row>
    <row r="937" spans="3:8" x14ac:dyDescent="0.25">
      <c r="C937" s="38"/>
      <c r="D937" s="37"/>
      <c r="E937" s="36">
        <v>45</v>
      </c>
      <c r="F937" s="36" t="s">
        <v>1109</v>
      </c>
      <c r="G937" s="37" t="s">
        <v>2790</v>
      </c>
      <c r="H937" s="37"/>
    </row>
    <row r="938" spans="3:8" x14ac:dyDescent="0.25">
      <c r="C938" s="38"/>
      <c r="D938" s="37"/>
      <c r="E938" s="36">
        <v>89</v>
      </c>
      <c r="F938" s="36" t="s">
        <v>1110</v>
      </c>
      <c r="G938" s="37" t="s">
        <v>2791</v>
      </c>
      <c r="H938" s="37"/>
    </row>
    <row r="939" spans="3:8" x14ac:dyDescent="0.25">
      <c r="C939" s="38"/>
      <c r="D939" s="37"/>
      <c r="E939" s="36">
        <v>90</v>
      </c>
      <c r="F939" s="36" t="s">
        <v>1111</v>
      </c>
      <c r="G939" s="37" t="s">
        <v>2792</v>
      </c>
      <c r="H939" s="37"/>
    </row>
    <row r="940" spans="3:8" x14ac:dyDescent="0.25">
      <c r="C940" s="38"/>
      <c r="D940" s="37"/>
      <c r="E940" s="36">
        <v>91</v>
      </c>
      <c r="F940" s="36" t="s">
        <v>1112</v>
      </c>
      <c r="G940" s="37" t="s">
        <v>2793</v>
      </c>
      <c r="H940" s="37"/>
    </row>
    <row r="941" spans="3:8" x14ac:dyDescent="0.25">
      <c r="C941" s="38"/>
      <c r="D941" s="37"/>
      <c r="E941" s="36">
        <v>92</v>
      </c>
      <c r="F941" s="36" t="s">
        <v>1113</v>
      </c>
      <c r="G941" s="37" t="s">
        <v>2794</v>
      </c>
      <c r="H941" s="37"/>
    </row>
    <row r="942" spans="3:8" x14ac:dyDescent="0.25">
      <c r="C942" s="38"/>
      <c r="D942" s="37"/>
      <c r="E942" s="36">
        <v>93</v>
      </c>
      <c r="F942" s="36" t="s">
        <v>1114</v>
      </c>
      <c r="G942" s="37" t="s">
        <v>2795</v>
      </c>
      <c r="H942" s="37"/>
    </row>
    <row r="943" spans="3:8" x14ac:dyDescent="0.25">
      <c r="C943" s="38"/>
      <c r="D943" s="37"/>
      <c r="E943" s="36">
        <v>94</v>
      </c>
      <c r="F943" s="36" t="s">
        <v>1115</v>
      </c>
      <c r="G943" s="37" t="s">
        <v>2796</v>
      </c>
      <c r="H943" s="37"/>
    </row>
    <row r="944" spans="3:8" x14ac:dyDescent="0.25">
      <c r="C944" s="38"/>
      <c r="D944" s="37"/>
      <c r="E944" s="36">
        <v>95</v>
      </c>
      <c r="F944" s="36" t="s">
        <v>1116</v>
      </c>
      <c r="G944" s="37" t="s">
        <v>2797</v>
      </c>
      <c r="H944" s="37"/>
    </row>
    <row r="945" spans="3:8" x14ac:dyDescent="0.25">
      <c r="C945" s="38"/>
      <c r="D945" s="37"/>
      <c r="E945" s="36">
        <v>96</v>
      </c>
      <c r="F945" s="36" t="s">
        <v>1117</v>
      </c>
      <c r="G945" s="37" t="s">
        <v>2798</v>
      </c>
      <c r="H945" s="37"/>
    </row>
    <row r="946" spans="3:8" x14ac:dyDescent="0.25">
      <c r="C946" s="38"/>
      <c r="D946" s="37"/>
      <c r="E946" s="36">
        <v>97</v>
      </c>
      <c r="F946" s="36" t="s">
        <v>1118</v>
      </c>
      <c r="G946" s="37" t="s">
        <v>2799</v>
      </c>
      <c r="H946" s="37"/>
    </row>
    <row r="947" spans="3:8" x14ac:dyDescent="0.25">
      <c r="C947" s="38"/>
      <c r="D947" s="37"/>
      <c r="E947" s="36">
        <v>98</v>
      </c>
      <c r="F947" s="36" t="s">
        <v>1119</v>
      </c>
      <c r="G947" s="37" t="s">
        <v>2800</v>
      </c>
      <c r="H947" s="37"/>
    </row>
    <row r="948" spans="3:8" x14ac:dyDescent="0.25">
      <c r="C948" s="38"/>
      <c r="D948" s="37"/>
      <c r="E948" s="36">
        <v>221</v>
      </c>
      <c r="F948" s="36" t="s">
        <v>1120</v>
      </c>
      <c r="G948" s="37" t="s">
        <v>2801</v>
      </c>
      <c r="H948" s="37"/>
    </row>
    <row r="949" spans="3:8" x14ac:dyDescent="0.25">
      <c r="C949" s="38"/>
      <c r="D949" s="37"/>
      <c r="E949" s="36">
        <v>222</v>
      </c>
      <c r="F949" s="36" t="s">
        <v>1121</v>
      </c>
      <c r="G949" s="37" t="s">
        <v>2802</v>
      </c>
      <c r="H949" s="37"/>
    </row>
    <row r="950" spans="3:8" x14ac:dyDescent="0.25">
      <c r="C950" s="38"/>
      <c r="D950" s="37"/>
      <c r="E950" s="36">
        <v>456</v>
      </c>
      <c r="F950" s="36" t="s">
        <v>1122</v>
      </c>
      <c r="G950" s="37" t="s">
        <v>2803</v>
      </c>
      <c r="H950" s="37"/>
    </row>
    <row r="951" spans="3:8" x14ac:dyDescent="0.25">
      <c r="C951" s="38"/>
      <c r="D951" s="37"/>
      <c r="E951" s="36">
        <v>632</v>
      </c>
      <c r="F951" s="36" t="s">
        <v>1123</v>
      </c>
      <c r="G951" s="37" t="s">
        <v>2804</v>
      </c>
      <c r="H951" s="37"/>
    </row>
    <row r="952" spans="3:8" x14ac:dyDescent="0.25">
      <c r="C952" s="38"/>
      <c r="D952" s="37"/>
      <c r="E952" s="36">
        <v>691</v>
      </c>
      <c r="F952" s="36" t="s">
        <v>1124</v>
      </c>
      <c r="G952" s="37" t="s">
        <v>2805</v>
      </c>
      <c r="H952" s="37"/>
    </row>
    <row r="953" spans="3:8" x14ac:dyDescent="0.25">
      <c r="C953" s="38"/>
      <c r="D953" s="37"/>
      <c r="E953" s="36">
        <v>692</v>
      </c>
      <c r="F953" s="36" t="s">
        <v>1125</v>
      </c>
      <c r="G953" s="37" t="s">
        <v>2806</v>
      </c>
      <c r="H953" s="37"/>
    </row>
    <row r="954" spans="3:8" x14ac:dyDescent="0.25">
      <c r="C954" s="38"/>
      <c r="D954" s="37"/>
      <c r="E954" s="36">
        <v>695</v>
      </c>
      <c r="F954" s="36" t="s">
        <v>1126</v>
      </c>
      <c r="G954" s="37" t="s">
        <v>2807</v>
      </c>
      <c r="H954" s="37"/>
    </row>
    <row r="955" spans="3:8" x14ac:dyDescent="0.25">
      <c r="C955" s="38"/>
      <c r="D955" s="37"/>
      <c r="E955" s="36">
        <v>700</v>
      </c>
      <c r="F955" s="36" t="s">
        <v>1127</v>
      </c>
      <c r="G955" s="37" t="s">
        <v>2808</v>
      </c>
      <c r="H955" s="37"/>
    </row>
    <row r="956" spans="3:8" x14ac:dyDescent="0.25">
      <c r="C956" s="38"/>
      <c r="D956" s="37"/>
      <c r="E956" s="36">
        <v>779</v>
      </c>
      <c r="F956" s="36" t="s">
        <v>1128</v>
      </c>
      <c r="G956" s="37" t="s">
        <v>2809</v>
      </c>
      <c r="H956" s="37"/>
    </row>
    <row r="957" spans="3:8" x14ac:dyDescent="0.25">
      <c r="C957" s="38"/>
      <c r="D957" s="37"/>
      <c r="E957" s="36">
        <v>780</v>
      </c>
      <c r="F957" s="36" t="s">
        <v>1129</v>
      </c>
      <c r="G957" s="37" t="s">
        <v>2810</v>
      </c>
      <c r="H957" s="37"/>
    </row>
    <row r="958" spans="3:8" x14ac:dyDescent="0.25">
      <c r="C958" s="38"/>
      <c r="D958" s="37"/>
      <c r="E958" s="36">
        <v>781</v>
      </c>
      <c r="F958" s="36" t="s">
        <v>1130</v>
      </c>
      <c r="G958" s="37" t="s">
        <v>2811</v>
      </c>
      <c r="H958" s="37"/>
    </row>
    <row r="959" spans="3:8" x14ac:dyDescent="0.25">
      <c r="C959" s="38"/>
      <c r="D959" s="37"/>
      <c r="E959" s="36">
        <v>782</v>
      </c>
      <c r="F959" s="36" t="s">
        <v>1131</v>
      </c>
      <c r="G959" s="37" t="s">
        <v>2812</v>
      </c>
      <c r="H959" s="37"/>
    </row>
    <row r="960" spans="3:8" x14ac:dyDescent="0.25">
      <c r="C960" s="38"/>
      <c r="D960" s="37"/>
      <c r="E960" s="36">
        <v>783</v>
      </c>
      <c r="F960" s="36" t="s">
        <v>1132</v>
      </c>
      <c r="G960" s="37" t="s">
        <v>2813</v>
      </c>
      <c r="H960" s="37"/>
    </row>
    <row r="961" spans="3:8" x14ac:dyDescent="0.25">
      <c r="C961" s="38"/>
      <c r="D961" s="37"/>
      <c r="E961" s="36">
        <v>784</v>
      </c>
      <c r="F961" s="36" t="s">
        <v>1133</v>
      </c>
      <c r="G961" s="37" t="s">
        <v>2814</v>
      </c>
      <c r="H961" s="37"/>
    </row>
    <row r="962" spans="3:8" x14ac:dyDescent="0.25">
      <c r="C962" s="38"/>
      <c r="D962" s="37"/>
      <c r="E962" s="36">
        <v>867</v>
      </c>
      <c r="F962" s="36" t="s">
        <v>1134</v>
      </c>
      <c r="G962" s="37" t="s">
        <v>2815</v>
      </c>
      <c r="H962" s="37"/>
    </row>
    <row r="963" spans="3:8" x14ac:dyDescent="0.25">
      <c r="C963" s="38"/>
      <c r="D963" s="37"/>
      <c r="E963" s="36">
        <v>177</v>
      </c>
      <c r="F963" s="36" t="s">
        <v>1135</v>
      </c>
      <c r="G963" s="37" t="s">
        <v>2816</v>
      </c>
      <c r="H963" s="37"/>
    </row>
    <row r="964" spans="3:8" x14ac:dyDescent="0.25">
      <c r="C964" s="38"/>
      <c r="D964" s="37"/>
      <c r="E964" s="36">
        <v>867</v>
      </c>
      <c r="F964" s="36" t="s">
        <v>1136</v>
      </c>
      <c r="G964" s="37" t="s">
        <v>2817</v>
      </c>
      <c r="H964" s="37"/>
    </row>
    <row r="965" spans="3:8" x14ac:dyDescent="0.25">
      <c r="C965" s="38"/>
      <c r="D965" s="37"/>
      <c r="E965" s="36">
        <v>868</v>
      </c>
      <c r="F965" s="36" t="s">
        <v>1137</v>
      </c>
      <c r="G965" s="37" t="s">
        <v>2818</v>
      </c>
      <c r="H965" s="37"/>
    </row>
    <row r="966" spans="3:8" x14ac:dyDescent="0.25">
      <c r="C966" s="38"/>
      <c r="D966" s="37"/>
      <c r="E966" s="36">
        <v>900</v>
      </c>
      <c r="F966" s="36" t="s">
        <v>1138</v>
      </c>
      <c r="G966" s="37" t="s">
        <v>2819</v>
      </c>
      <c r="H966" s="37"/>
    </row>
    <row r="967" spans="3:8" x14ac:dyDescent="0.25">
      <c r="C967" s="38"/>
      <c r="D967" s="37"/>
      <c r="E967" s="36">
        <v>89</v>
      </c>
      <c r="F967" s="36" t="s">
        <v>1139</v>
      </c>
      <c r="G967" s="37" t="s">
        <v>2820</v>
      </c>
      <c r="H967" s="37"/>
    </row>
    <row r="968" spans="3:8" x14ac:dyDescent="0.25">
      <c r="C968" s="38"/>
      <c r="D968" s="37"/>
      <c r="E968" s="36">
        <v>133</v>
      </c>
      <c r="F968" s="36" t="s">
        <v>1140</v>
      </c>
      <c r="G968" s="37" t="s">
        <v>2821</v>
      </c>
      <c r="H968" s="37"/>
    </row>
    <row r="969" spans="3:8" x14ac:dyDescent="0.25">
      <c r="C969" s="38"/>
      <c r="D969" s="37"/>
      <c r="E969" s="36">
        <v>265</v>
      </c>
      <c r="F969" s="36" t="s">
        <v>1141</v>
      </c>
      <c r="G969" s="37" t="s">
        <v>2822</v>
      </c>
      <c r="H969" s="37"/>
    </row>
    <row r="970" spans="3:8" x14ac:dyDescent="0.25">
      <c r="C970" s="38"/>
      <c r="D970" s="37"/>
      <c r="E970" s="36">
        <v>510</v>
      </c>
      <c r="F970" s="36" t="s">
        <v>1142</v>
      </c>
      <c r="G970" s="37" t="s">
        <v>2823</v>
      </c>
      <c r="H970" s="37"/>
    </row>
    <row r="971" spans="3:8" x14ac:dyDescent="0.25">
      <c r="C971" s="38"/>
      <c r="D971" s="37"/>
      <c r="E971" s="36">
        <v>570</v>
      </c>
      <c r="F971" s="36" t="s">
        <v>1143</v>
      </c>
      <c r="G971" s="37" t="s">
        <v>2824</v>
      </c>
      <c r="H971" s="37"/>
    </row>
    <row r="972" spans="3:8" x14ac:dyDescent="0.25">
      <c r="C972" s="38"/>
      <c r="D972" s="37"/>
      <c r="E972" s="36">
        <v>779</v>
      </c>
      <c r="F972" s="36" t="s">
        <v>1144</v>
      </c>
      <c r="G972" s="37" t="s">
        <v>2825</v>
      </c>
      <c r="H972" s="37"/>
    </row>
    <row r="973" spans="3:8" x14ac:dyDescent="0.25">
      <c r="C973" s="38"/>
      <c r="D973" s="37"/>
      <c r="E973" s="36">
        <v>781</v>
      </c>
      <c r="F973" s="36" t="s">
        <v>1145</v>
      </c>
      <c r="G973" s="37" t="s">
        <v>2826</v>
      </c>
      <c r="H973" s="37"/>
    </row>
    <row r="974" spans="3:8" x14ac:dyDescent="0.25">
      <c r="C974" s="38"/>
      <c r="D974" s="37"/>
      <c r="E974" s="36">
        <v>785</v>
      </c>
      <c r="F974" s="36" t="s">
        <v>1146</v>
      </c>
      <c r="G974" s="37" t="s">
        <v>2827</v>
      </c>
      <c r="H974" s="37"/>
    </row>
    <row r="975" spans="3:8" x14ac:dyDescent="0.25">
      <c r="C975" s="38"/>
      <c r="D975" s="37"/>
      <c r="E975" s="36">
        <v>1</v>
      </c>
      <c r="F975" s="36" t="s">
        <v>1147</v>
      </c>
      <c r="G975" s="37" t="s">
        <v>2828</v>
      </c>
      <c r="H975" s="37"/>
    </row>
    <row r="976" spans="3:8" x14ac:dyDescent="0.25">
      <c r="C976" s="38"/>
      <c r="D976" s="37"/>
      <c r="E976" s="36">
        <v>2</v>
      </c>
      <c r="F976" s="36" t="s">
        <v>1148</v>
      </c>
      <c r="G976" s="37" t="s">
        <v>2829</v>
      </c>
      <c r="H976" s="37"/>
    </row>
    <row r="977" spans="3:8" x14ac:dyDescent="0.25">
      <c r="C977" s="38"/>
      <c r="D977" s="37"/>
      <c r="E977" s="36">
        <v>1</v>
      </c>
      <c r="F977" s="36" t="s">
        <v>1149</v>
      </c>
      <c r="G977" s="37" t="s">
        <v>2830</v>
      </c>
      <c r="H977" s="37"/>
    </row>
    <row r="978" spans="3:8" x14ac:dyDescent="0.25">
      <c r="C978" s="38"/>
      <c r="D978" s="37"/>
      <c r="E978" s="36">
        <v>45</v>
      </c>
      <c r="F978" s="36" t="s">
        <v>1150</v>
      </c>
      <c r="G978" s="37" t="s">
        <v>2831</v>
      </c>
      <c r="H978" s="37"/>
    </row>
    <row r="979" spans="3:8" x14ac:dyDescent="0.25">
      <c r="C979" s="38"/>
      <c r="D979" s="37"/>
      <c r="E979" s="36">
        <v>89</v>
      </c>
      <c r="F979" s="36" t="s">
        <v>1151</v>
      </c>
      <c r="G979" s="37" t="s">
        <v>2832</v>
      </c>
      <c r="H979" s="37"/>
    </row>
    <row r="980" spans="3:8" x14ac:dyDescent="0.25">
      <c r="C980" s="38"/>
      <c r="D980" s="37"/>
      <c r="E980" s="36">
        <v>90</v>
      </c>
      <c r="F980" s="36" t="s">
        <v>1152</v>
      </c>
      <c r="G980" s="37" t="s">
        <v>2833</v>
      </c>
      <c r="H980" s="37"/>
    </row>
    <row r="981" spans="3:8" x14ac:dyDescent="0.25">
      <c r="C981" s="38"/>
      <c r="D981" s="37"/>
      <c r="E981" s="36">
        <v>91</v>
      </c>
      <c r="F981" s="36" t="s">
        <v>1153</v>
      </c>
      <c r="G981" s="37" t="s">
        <v>2834</v>
      </c>
      <c r="H981" s="37"/>
    </row>
    <row r="982" spans="3:8" x14ac:dyDescent="0.25">
      <c r="C982" s="38"/>
      <c r="D982" s="37"/>
      <c r="E982" s="36">
        <v>92</v>
      </c>
      <c r="F982" s="36" t="s">
        <v>1154</v>
      </c>
      <c r="G982" s="37" t="s">
        <v>2835</v>
      </c>
      <c r="H982" s="37"/>
    </row>
    <row r="983" spans="3:8" x14ac:dyDescent="0.25">
      <c r="C983" s="38"/>
      <c r="D983" s="37"/>
      <c r="E983" s="36">
        <v>94</v>
      </c>
      <c r="F983" s="36" t="s">
        <v>1155</v>
      </c>
      <c r="G983" s="37" t="s">
        <v>2836</v>
      </c>
      <c r="H983" s="37"/>
    </row>
    <row r="984" spans="3:8" x14ac:dyDescent="0.25">
      <c r="C984" s="38"/>
      <c r="D984" s="37"/>
      <c r="E984" s="36">
        <v>95</v>
      </c>
      <c r="F984" s="36" t="s">
        <v>1156</v>
      </c>
      <c r="G984" s="37" t="s">
        <v>2837</v>
      </c>
      <c r="H984" s="37"/>
    </row>
    <row r="985" spans="3:8" x14ac:dyDescent="0.25">
      <c r="C985" s="38"/>
      <c r="D985" s="37"/>
      <c r="E985" s="36">
        <v>133</v>
      </c>
      <c r="F985" s="36" t="s">
        <v>1157</v>
      </c>
      <c r="G985" s="37" t="s">
        <v>2838</v>
      </c>
      <c r="H985" s="37"/>
    </row>
    <row r="986" spans="3:8" x14ac:dyDescent="0.25">
      <c r="C986" s="38"/>
      <c r="D986" s="37"/>
      <c r="E986" s="36">
        <v>177</v>
      </c>
      <c r="F986" s="36" t="s">
        <v>1158</v>
      </c>
      <c r="G986" s="37" t="s">
        <v>2839</v>
      </c>
      <c r="H986" s="37"/>
    </row>
    <row r="987" spans="3:8" x14ac:dyDescent="0.25">
      <c r="C987" s="38"/>
      <c r="D987" s="37"/>
      <c r="E987" s="36">
        <v>178</v>
      </c>
      <c r="F987" s="36" t="s">
        <v>1159</v>
      </c>
      <c r="G987" s="37" t="s">
        <v>2840</v>
      </c>
      <c r="H987" s="37"/>
    </row>
    <row r="988" spans="3:8" x14ac:dyDescent="0.25">
      <c r="C988" s="38"/>
      <c r="D988" s="37"/>
      <c r="E988" s="36">
        <v>179</v>
      </c>
      <c r="F988" s="36" t="s">
        <v>1160</v>
      </c>
      <c r="G988" s="37" t="s">
        <v>2841</v>
      </c>
      <c r="H988" s="37"/>
    </row>
    <row r="989" spans="3:8" x14ac:dyDescent="0.25">
      <c r="C989" s="38"/>
      <c r="D989" s="37"/>
      <c r="E989" s="36">
        <v>180</v>
      </c>
      <c r="F989" s="36" t="s">
        <v>1161</v>
      </c>
      <c r="G989" s="37" t="s">
        <v>2842</v>
      </c>
      <c r="H989" s="37"/>
    </row>
    <row r="990" spans="3:8" x14ac:dyDescent="0.25">
      <c r="C990" s="38"/>
      <c r="D990" s="37"/>
      <c r="E990" s="36">
        <v>181</v>
      </c>
      <c r="F990" s="36" t="s">
        <v>1162</v>
      </c>
      <c r="G990" s="37" t="s">
        <v>2843</v>
      </c>
      <c r="H990" s="37"/>
    </row>
    <row r="991" spans="3:8" x14ac:dyDescent="0.25">
      <c r="C991" s="38"/>
      <c r="D991" s="37"/>
      <c r="E991" s="36">
        <v>182</v>
      </c>
      <c r="F991" s="36" t="s">
        <v>1163</v>
      </c>
      <c r="G991" s="37" t="s">
        <v>2844</v>
      </c>
      <c r="H991" s="37"/>
    </row>
    <row r="992" spans="3:8" x14ac:dyDescent="0.25">
      <c r="C992" s="38"/>
      <c r="D992" s="37"/>
      <c r="E992" s="36">
        <v>183</v>
      </c>
      <c r="F992" s="36" t="s">
        <v>1164</v>
      </c>
      <c r="G992" s="37" t="s">
        <v>2845</v>
      </c>
      <c r="H992" s="37"/>
    </row>
    <row r="993" spans="3:8" x14ac:dyDescent="0.25">
      <c r="C993" s="38"/>
      <c r="D993" s="37"/>
      <c r="E993" s="36">
        <v>221</v>
      </c>
      <c r="F993" s="36" t="s">
        <v>1165</v>
      </c>
      <c r="G993" s="37" t="s">
        <v>2846</v>
      </c>
      <c r="H993" s="37"/>
    </row>
    <row r="994" spans="3:8" x14ac:dyDescent="0.25">
      <c r="C994" s="38"/>
      <c r="D994" s="37"/>
      <c r="E994" s="36">
        <v>285</v>
      </c>
      <c r="F994" s="36" t="s">
        <v>1166</v>
      </c>
      <c r="G994" s="37" t="s">
        <v>2847</v>
      </c>
      <c r="H994" s="37"/>
    </row>
    <row r="995" spans="3:8" x14ac:dyDescent="0.25">
      <c r="C995" s="38"/>
      <c r="D995" s="37"/>
      <c r="E995" s="36">
        <v>456</v>
      </c>
      <c r="F995" s="36" t="s">
        <v>1167</v>
      </c>
      <c r="G995" s="37" t="s">
        <v>2848</v>
      </c>
      <c r="H995" s="37"/>
    </row>
    <row r="996" spans="3:8" x14ac:dyDescent="0.25">
      <c r="C996" s="38"/>
      <c r="D996" s="37"/>
      <c r="E996" s="36">
        <v>500</v>
      </c>
      <c r="F996" s="36" t="s">
        <v>1168</v>
      </c>
      <c r="G996" s="37" t="s">
        <v>2849</v>
      </c>
      <c r="H996" s="37"/>
    </row>
    <row r="997" spans="3:8" x14ac:dyDescent="0.25">
      <c r="C997" s="38"/>
      <c r="D997" s="37"/>
      <c r="E997" s="36">
        <v>501</v>
      </c>
      <c r="F997" s="36" t="s">
        <v>1169</v>
      </c>
      <c r="G997" s="37" t="s">
        <v>2850</v>
      </c>
      <c r="H997" s="37"/>
    </row>
    <row r="998" spans="3:8" x14ac:dyDescent="0.25">
      <c r="C998" s="38"/>
      <c r="D998" s="37"/>
      <c r="E998" s="36">
        <v>505</v>
      </c>
      <c r="F998" s="36" t="s">
        <v>1170</v>
      </c>
      <c r="G998" s="37" t="s">
        <v>2851</v>
      </c>
      <c r="H998" s="37"/>
    </row>
    <row r="999" spans="3:8" x14ac:dyDescent="0.25">
      <c r="C999" s="38"/>
      <c r="D999" s="37"/>
      <c r="E999" s="36">
        <v>507</v>
      </c>
      <c r="F999" s="36" t="s">
        <v>1171</v>
      </c>
      <c r="G999" s="37" t="s">
        <v>2852</v>
      </c>
      <c r="H999" s="37"/>
    </row>
    <row r="1000" spans="3:8" x14ac:dyDescent="0.25">
      <c r="C1000" s="38"/>
      <c r="D1000" s="37"/>
      <c r="E1000" s="36">
        <v>510</v>
      </c>
      <c r="F1000" s="36" t="s">
        <v>1172</v>
      </c>
      <c r="G1000" s="37" t="s">
        <v>2853</v>
      </c>
      <c r="H1000" s="37"/>
    </row>
    <row r="1001" spans="3:8" x14ac:dyDescent="0.25">
      <c r="C1001" s="38"/>
      <c r="D1001" s="37"/>
      <c r="E1001" s="36">
        <v>511</v>
      </c>
      <c r="F1001" s="36" t="s">
        <v>1173</v>
      </c>
      <c r="G1001" s="37" t="s">
        <v>2854</v>
      </c>
      <c r="H1001" s="37"/>
    </row>
    <row r="1002" spans="3:8" x14ac:dyDescent="0.25">
      <c r="C1002" s="38"/>
      <c r="D1002" s="37"/>
      <c r="E1002" s="36">
        <v>515</v>
      </c>
      <c r="F1002" s="36" t="s">
        <v>1174</v>
      </c>
      <c r="G1002" s="37" t="s">
        <v>2855</v>
      </c>
      <c r="H1002" s="37"/>
    </row>
    <row r="1003" spans="3:8" x14ac:dyDescent="0.25">
      <c r="C1003" s="38"/>
      <c r="D1003" s="37"/>
      <c r="E1003" s="36">
        <v>691</v>
      </c>
      <c r="F1003" s="36" t="s">
        <v>1175</v>
      </c>
      <c r="G1003" s="37" t="s">
        <v>2856</v>
      </c>
      <c r="H1003" s="37"/>
    </row>
    <row r="1004" spans="3:8" x14ac:dyDescent="0.25">
      <c r="C1004" s="38"/>
      <c r="D1004" s="37"/>
      <c r="E1004" s="36">
        <v>750</v>
      </c>
      <c r="F1004" s="36" t="s">
        <v>1176</v>
      </c>
      <c r="G1004" s="37" t="s">
        <v>2857</v>
      </c>
      <c r="H1004" s="37"/>
    </row>
    <row r="1005" spans="3:8" x14ac:dyDescent="0.25">
      <c r="C1005" s="38"/>
      <c r="D1005" s="37"/>
      <c r="E1005" s="36">
        <v>868</v>
      </c>
      <c r="F1005" s="36" t="s">
        <v>1177</v>
      </c>
      <c r="G1005" s="37" t="s">
        <v>2858</v>
      </c>
      <c r="H1005" s="37"/>
    </row>
    <row r="1006" spans="3:8" x14ac:dyDescent="0.25">
      <c r="C1006" s="38"/>
      <c r="D1006" s="37"/>
      <c r="E1006" s="36">
        <v>45</v>
      </c>
      <c r="F1006" s="36" t="s">
        <v>1178</v>
      </c>
      <c r="G1006" s="37" t="s">
        <v>2859</v>
      </c>
      <c r="H1006" s="37"/>
    </row>
    <row r="1007" spans="3:8" x14ac:dyDescent="0.25">
      <c r="C1007" s="38"/>
      <c r="D1007" s="37"/>
      <c r="E1007" s="36">
        <v>89</v>
      </c>
      <c r="F1007" s="36" t="s">
        <v>1179</v>
      </c>
      <c r="G1007" s="37" t="s">
        <v>2860</v>
      </c>
      <c r="H1007" s="37"/>
    </row>
    <row r="1008" spans="3:8" x14ac:dyDescent="0.25">
      <c r="C1008" s="38"/>
      <c r="D1008" s="37"/>
      <c r="E1008" s="36">
        <v>500</v>
      </c>
      <c r="F1008" s="36" t="s">
        <v>1180</v>
      </c>
      <c r="G1008" s="37" t="s">
        <v>2861</v>
      </c>
      <c r="H1008" s="37"/>
    </row>
    <row r="1009" spans="3:8" x14ac:dyDescent="0.25">
      <c r="C1009" s="38"/>
      <c r="D1009" s="37"/>
      <c r="E1009" s="36">
        <v>550</v>
      </c>
      <c r="F1009" s="36" t="s">
        <v>1181</v>
      </c>
      <c r="G1009" s="37" t="s">
        <v>2862</v>
      </c>
      <c r="H1009" s="37"/>
    </row>
    <row r="1010" spans="3:8" x14ac:dyDescent="0.25">
      <c r="C1010" s="38"/>
      <c r="D1010" s="37"/>
      <c r="E1010" s="36">
        <v>632</v>
      </c>
      <c r="F1010" s="36" t="s">
        <v>1182</v>
      </c>
      <c r="G1010" s="37" t="s">
        <v>2863</v>
      </c>
      <c r="H1010" s="37"/>
    </row>
    <row r="1011" spans="3:8" x14ac:dyDescent="0.25">
      <c r="C1011" s="38"/>
      <c r="D1011" s="37"/>
      <c r="E1011" s="36">
        <v>633</v>
      </c>
      <c r="F1011" s="36" t="s">
        <v>1183</v>
      </c>
      <c r="G1011" s="37" t="s">
        <v>2864</v>
      </c>
      <c r="H1011" s="37"/>
    </row>
    <row r="1012" spans="3:8" x14ac:dyDescent="0.25">
      <c r="C1012" s="38"/>
      <c r="D1012" s="37"/>
      <c r="E1012" s="36">
        <v>645</v>
      </c>
      <c r="F1012" s="36" t="s">
        <v>1184</v>
      </c>
      <c r="G1012" s="37" t="s">
        <v>2865</v>
      </c>
      <c r="H1012" s="37"/>
    </row>
    <row r="1013" spans="3:8" x14ac:dyDescent="0.25">
      <c r="C1013" s="38"/>
      <c r="D1013" s="37"/>
      <c r="E1013" s="36">
        <v>1</v>
      </c>
      <c r="F1013" s="36" t="s">
        <v>1185</v>
      </c>
      <c r="G1013" s="37" t="s">
        <v>2866</v>
      </c>
      <c r="H1013" s="37"/>
    </row>
    <row r="1014" spans="3:8" x14ac:dyDescent="0.25">
      <c r="C1014" s="38"/>
      <c r="D1014" s="37"/>
      <c r="E1014" s="36">
        <v>5</v>
      </c>
      <c r="F1014" s="36" t="s">
        <v>1186</v>
      </c>
      <c r="G1014" s="37" t="s">
        <v>2867</v>
      </c>
      <c r="H1014" s="37"/>
    </row>
    <row r="1015" spans="3:8" x14ac:dyDescent="0.25">
      <c r="C1015" s="38"/>
      <c r="D1015" s="37"/>
      <c r="E1015" s="36">
        <v>735</v>
      </c>
      <c r="F1015" s="36" t="s">
        <v>1187</v>
      </c>
      <c r="G1015" s="37" t="s">
        <v>2868</v>
      </c>
      <c r="H1015" s="37"/>
    </row>
    <row r="1016" spans="3:8" x14ac:dyDescent="0.25">
      <c r="C1016" s="38"/>
      <c r="D1016" s="37"/>
      <c r="E1016" s="36">
        <v>177</v>
      </c>
      <c r="F1016" s="36" t="s">
        <v>1188</v>
      </c>
      <c r="G1016" s="37" t="s">
        <v>2869</v>
      </c>
      <c r="H1016" s="37"/>
    </row>
    <row r="1017" spans="3:8" x14ac:dyDescent="0.25">
      <c r="C1017" s="38"/>
      <c r="D1017" s="37"/>
      <c r="E1017" s="36">
        <v>178</v>
      </c>
      <c r="F1017" s="36" t="s">
        <v>1189</v>
      </c>
      <c r="G1017" s="37" t="s">
        <v>2870</v>
      </c>
      <c r="H1017" s="37"/>
    </row>
    <row r="1018" spans="3:8" x14ac:dyDescent="0.25">
      <c r="C1018" s="38"/>
      <c r="D1018" s="37"/>
      <c r="E1018" s="36">
        <v>345</v>
      </c>
      <c r="F1018" s="36" t="s">
        <v>1190</v>
      </c>
      <c r="G1018" s="37" t="s">
        <v>2871</v>
      </c>
      <c r="H1018" s="37"/>
    </row>
    <row r="1019" spans="3:8" x14ac:dyDescent="0.25">
      <c r="C1019" s="38"/>
      <c r="D1019" s="37"/>
      <c r="E1019" s="36">
        <v>500</v>
      </c>
      <c r="F1019" s="36" t="s">
        <v>1191</v>
      </c>
      <c r="G1019" s="37" t="s">
        <v>2872</v>
      </c>
      <c r="H1019" s="37"/>
    </row>
    <row r="1020" spans="3:8" x14ac:dyDescent="0.25">
      <c r="C1020" s="38"/>
      <c r="D1020" s="37"/>
      <c r="E1020" s="36">
        <v>630</v>
      </c>
      <c r="F1020" s="36" t="s">
        <v>1192</v>
      </c>
      <c r="G1020" s="37" t="s">
        <v>2873</v>
      </c>
      <c r="H1020" s="37"/>
    </row>
    <row r="1021" spans="3:8" x14ac:dyDescent="0.25">
      <c r="C1021" s="38"/>
      <c r="D1021" s="37"/>
      <c r="E1021" s="36">
        <v>632</v>
      </c>
      <c r="F1021" s="36" t="s">
        <v>1193</v>
      </c>
      <c r="G1021" s="37" t="s">
        <v>2874</v>
      </c>
      <c r="H1021" s="37"/>
    </row>
    <row r="1022" spans="3:8" x14ac:dyDescent="0.25">
      <c r="C1022" s="38"/>
      <c r="D1022" s="37"/>
      <c r="E1022" s="36">
        <v>634</v>
      </c>
      <c r="F1022" s="36" t="s">
        <v>1194</v>
      </c>
      <c r="G1022" s="37" t="s">
        <v>2875</v>
      </c>
      <c r="H1022" s="37"/>
    </row>
    <row r="1023" spans="3:8" x14ac:dyDescent="0.25">
      <c r="C1023" s="38"/>
      <c r="D1023" s="37"/>
      <c r="E1023" s="36">
        <v>89</v>
      </c>
      <c r="F1023" s="36" t="s">
        <v>1195</v>
      </c>
      <c r="G1023" s="37" t="s">
        <v>2876</v>
      </c>
      <c r="H1023" s="37"/>
    </row>
    <row r="1024" spans="3:8" x14ac:dyDescent="0.25">
      <c r="C1024" s="38"/>
      <c r="D1024" s="37"/>
      <c r="E1024" s="36">
        <v>177</v>
      </c>
      <c r="F1024" s="36" t="s">
        <v>1196</v>
      </c>
      <c r="G1024" s="37" t="s">
        <v>2877</v>
      </c>
      <c r="H1024" s="37"/>
    </row>
    <row r="1025" spans="3:8" x14ac:dyDescent="0.25">
      <c r="C1025" s="38"/>
      <c r="D1025" s="37"/>
      <c r="E1025" s="36">
        <v>221</v>
      </c>
      <c r="F1025" s="36" t="s">
        <v>1197</v>
      </c>
      <c r="G1025" s="37" t="s">
        <v>2878</v>
      </c>
      <c r="H1025" s="37"/>
    </row>
    <row r="1026" spans="3:8" x14ac:dyDescent="0.25">
      <c r="C1026" s="38"/>
      <c r="D1026" s="37"/>
      <c r="E1026" s="36">
        <v>500</v>
      </c>
      <c r="F1026" s="36" t="s">
        <v>1198</v>
      </c>
      <c r="G1026" s="37" t="s">
        <v>2879</v>
      </c>
      <c r="H1026" s="37"/>
    </row>
    <row r="1027" spans="3:8" x14ac:dyDescent="0.25">
      <c r="C1027" s="38"/>
      <c r="D1027" s="37"/>
      <c r="E1027" s="36">
        <v>501</v>
      </c>
      <c r="F1027" s="36" t="s">
        <v>1199</v>
      </c>
      <c r="G1027" s="37" t="s">
        <v>2880</v>
      </c>
      <c r="H1027" s="37"/>
    </row>
    <row r="1028" spans="3:8" x14ac:dyDescent="0.25">
      <c r="C1028" s="38"/>
      <c r="D1028" s="37"/>
      <c r="E1028" s="36">
        <v>601</v>
      </c>
      <c r="F1028" s="36" t="s">
        <v>1200</v>
      </c>
      <c r="G1028" s="37" t="s">
        <v>2881</v>
      </c>
      <c r="H1028" s="37"/>
    </row>
    <row r="1029" spans="3:8" x14ac:dyDescent="0.25">
      <c r="C1029" s="38"/>
      <c r="D1029" s="37"/>
      <c r="E1029" s="36">
        <v>632</v>
      </c>
      <c r="F1029" s="36" t="s">
        <v>1201</v>
      </c>
      <c r="G1029" s="37" t="s">
        <v>2882</v>
      </c>
      <c r="H1029" s="37"/>
    </row>
    <row r="1030" spans="3:8" x14ac:dyDescent="0.25">
      <c r="C1030" s="38"/>
      <c r="D1030" s="37"/>
      <c r="E1030" s="36">
        <v>635</v>
      </c>
      <c r="F1030" s="36" t="s">
        <v>1202</v>
      </c>
      <c r="G1030" s="37" t="s">
        <v>2883</v>
      </c>
      <c r="H1030" s="37"/>
    </row>
    <row r="1031" spans="3:8" x14ac:dyDescent="0.25">
      <c r="C1031" s="38"/>
      <c r="D1031" s="37"/>
      <c r="E1031" s="36">
        <v>691</v>
      </c>
      <c r="F1031" s="36" t="s">
        <v>1203</v>
      </c>
      <c r="G1031" s="37" t="s">
        <v>2884</v>
      </c>
      <c r="H1031" s="37"/>
    </row>
    <row r="1032" spans="3:8" x14ac:dyDescent="0.25">
      <c r="C1032" s="38"/>
      <c r="D1032" s="37"/>
      <c r="E1032" s="36">
        <v>735</v>
      </c>
      <c r="F1032" s="36" t="s">
        <v>1204</v>
      </c>
      <c r="G1032" s="37" t="s">
        <v>2885</v>
      </c>
      <c r="H1032" s="37"/>
    </row>
    <row r="1033" spans="3:8" x14ac:dyDescent="0.25">
      <c r="C1033" s="38"/>
      <c r="D1033" s="37"/>
      <c r="E1033" s="36">
        <v>779</v>
      </c>
      <c r="F1033" s="36" t="s">
        <v>1205</v>
      </c>
      <c r="G1033" s="37" t="s">
        <v>2886</v>
      </c>
      <c r="H1033" s="37"/>
    </row>
    <row r="1034" spans="3:8" x14ac:dyDescent="0.25">
      <c r="C1034" s="38"/>
      <c r="D1034" s="37"/>
      <c r="E1034" s="36">
        <v>1</v>
      </c>
      <c r="F1034" s="36" t="s">
        <v>1206</v>
      </c>
      <c r="G1034" s="37" t="s">
        <v>2887</v>
      </c>
      <c r="H1034" s="37"/>
    </row>
    <row r="1035" spans="3:8" x14ac:dyDescent="0.25">
      <c r="C1035" s="38"/>
      <c r="D1035" s="37"/>
      <c r="E1035" s="36">
        <v>89</v>
      </c>
      <c r="F1035" s="36" t="s">
        <v>1207</v>
      </c>
      <c r="G1035" s="37" t="s">
        <v>2888</v>
      </c>
      <c r="H1035" s="37"/>
    </row>
    <row r="1036" spans="3:8" x14ac:dyDescent="0.25">
      <c r="C1036" s="38"/>
      <c r="D1036" s="37"/>
      <c r="E1036" s="36">
        <v>90</v>
      </c>
      <c r="F1036" s="36" t="s">
        <v>1208</v>
      </c>
      <c r="G1036" s="37" t="s">
        <v>2889</v>
      </c>
      <c r="H1036" s="37"/>
    </row>
    <row r="1037" spans="3:8" x14ac:dyDescent="0.25">
      <c r="C1037" s="38"/>
      <c r="D1037" s="37"/>
      <c r="E1037" s="36">
        <v>177</v>
      </c>
      <c r="F1037" s="36" t="s">
        <v>1209</v>
      </c>
      <c r="G1037" s="37" t="s">
        <v>2890</v>
      </c>
      <c r="H1037" s="37"/>
    </row>
    <row r="1038" spans="3:8" x14ac:dyDescent="0.25">
      <c r="C1038" s="38"/>
      <c r="D1038" s="37"/>
      <c r="E1038" s="36">
        <v>1</v>
      </c>
      <c r="F1038" s="36" t="s">
        <v>1210</v>
      </c>
      <c r="G1038" s="37" t="s">
        <v>2891</v>
      </c>
      <c r="H1038" s="37"/>
    </row>
    <row r="1039" spans="3:8" x14ac:dyDescent="0.25">
      <c r="C1039" s="38"/>
      <c r="D1039" s="37"/>
      <c r="E1039" s="36">
        <v>2</v>
      </c>
      <c r="F1039" s="36" t="s">
        <v>1211</v>
      </c>
      <c r="G1039" s="37" t="s">
        <v>2892</v>
      </c>
      <c r="H1039" s="37"/>
    </row>
    <row r="1040" spans="3:8" x14ac:dyDescent="0.25">
      <c r="C1040" s="38"/>
      <c r="D1040" s="37"/>
      <c r="E1040" s="36">
        <v>5</v>
      </c>
      <c r="F1040" s="36" t="s">
        <v>1212</v>
      </c>
      <c r="G1040" s="37" t="s">
        <v>2893</v>
      </c>
      <c r="H1040" s="37"/>
    </row>
    <row r="1041" spans="3:8" x14ac:dyDescent="0.25">
      <c r="C1041" s="38"/>
      <c r="D1041" s="37"/>
      <c r="E1041" s="36">
        <v>65</v>
      </c>
      <c r="F1041" s="36" t="s">
        <v>1213</v>
      </c>
      <c r="G1041" s="37" t="s">
        <v>2894</v>
      </c>
      <c r="H1041" s="37"/>
    </row>
    <row r="1042" spans="3:8" x14ac:dyDescent="0.25">
      <c r="C1042" s="38"/>
      <c r="D1042" s="37"/>
      <c r="E1042" s="36">
        <v>221</v>
      </c>
      <c r="F1042" s="36" t="s">
        <v>1214</v>
      </c>
      <c r="G1042" s="37" t="s">
        <v>2895</v>
      </c>
      <c r="H1042" s="37"/>
    </row>
    <row r="1043" spans="3:8" x14ac:dyDescent="0.25">
      <c r="C1043" s="38"/>
      <c r="D1043" s="37"/>
      <c r="E1043" s="36">
        <v>225</v>
      </c>
      <c r="F1043" s="36" t="s">
        <v>1215</v>
      </c>
      <c r="G1043" s="37" t="s">
        <v>2896</v>
      </c>
      <c r="H1043" s="37"/>
    </row>
    <row r="1044" spans="3:8" x14ac:dyDescent="0.25">
      <c r="C1044" s="38"/>
      <c r="D1044" s="37"/>
      <c r="E1044" s="36">
        <v>500</v>
      </c>
      <c r="F1044" s="36" t="s">
        <v>1216</v>
      </c>
      <c r="G1044" s="37" t="s">
        <v>2897</v>
      </c>
      <c r="H1044" s="37"/>
    </row>
    <row r="1045" spans="3:8" x14ac:dyDescent="0.25">
      <c r="C1045" s="38"/>
      <c r="D1045" s="37"/>
      <c r="E1045" s="36">
        <v>691</v>
      </c>
      <c r="F1045" s="36" t="s">
        <v>1217</v>
      </c>
      <c r="G1045" s="37" t="s">
        <v>2898</v>
      </c>
      <c r="H1045" s="37"/>
    </row>
    <row r="1046" spans="3:8" x14ac:dyDescent="0.25">
      <c r="C1046" s="38"/>
      <c r="D1046" s="37"/>
      <c r="E1046" s="36">
        <v>705</v>
      </c>
      <c r="F1046" s="36" t="s">
        <v>1218</v>
      </c>
      <c r="G1046" s="37" t="s">
        <v>2899</v>
      </c>
      <c r="H1046" s="37"/>
    </row>
    <row r="1047" spans="3:8" x14ac:dyDescent="0.25">
      <c r="C1047" s="38"/>
      <c r="D1047" s="37"/>
      <c r="E1047" s="36">
        <v>779</v>
      </c>
      <c r="F1047" s="36" t="s">
        <v>1219</v>
      </c>
      <c r="G1047" s="37" t="s">
        <v>2900</v>
      </c>
      <c r="H1047" s="37"/>
    </row>
    <row r="1048" spans="3:8" x14ac:dyDescent="0.25">
      <c r="C1048" s="38"/>
      <c r="D1048" s="37"/>
      <c r="E1048" s="36">
        <v>999</v>
      </c>
      <c r="F1048" s="36" t="s">
        <v>79</v>
      </c>
      <c r="G1048" s="37" t="s">
        <v>2901</v>
      </c>
      <c r="H1048" s="37"/>
    </row>
    <row r="1049" spans="3:8" x14ac:dyDescent="0.25">
      <c r="C1049" s="38"/>
      <c r="D1049" s="37"/>
      <c r="E1049" s="36">
        <v>177</v>
      </c>
      <c r="F1049" s="36" t="s">
        <v>1220</v>
      </c>
      <c r="G1049" s="37" t="s">
        <v>2902</v>
      </c>
      <c r="H1049" s="37"/>
    </row>
    <row r="1050" spans="3:8" x14ac:dyDescent="0.25">
      <c r="C1050" s="38"/>
      <c r="D1050" s="37"/>
      <c r="E1050" s="36">
        <v>250</v>
      </c>
      <c r="F1050" s="36" t="s">
        <v>1221</v>
      </c>
      <c r="G1050" s="37" t="s">
        <v>2903</v>
      </c>
      <c r="H1050" s="37"/>
    </row>
    <row r="1051" spans="3:8" x14ac:dyDescent="0.25">
      <c r="C1051" s="38"/>
      <c r="D1051" s="37"/>
      <c r="E1051" s="36">
        <v>265</v>
      </c>
      <c r="F1051" s="36" t="s">
        <v>1222</v>
      </c>
      <c r="G1051" s="37" t="s">
        <v>2904</v>
      </c>
      <c r="H1051" s="37"/>
    </row>
    <row r="1052" spans="3:8" x14ac:dyDescent="0.25">
      <c r="C1052" s="38"/>
      <c r="D1052" s="37"/>
      <c r="E1052" s="36">
        <v>300</v>
      </c>
      <c r="F1052" s="36" t="s">
        <v>1223</v>
      </c>
      <c r="G1052" s="37" t="s">
        <v>2905</v>
      </c>
      <c r="H1052" s="37"/>
    </row>
    <row r="1053" spans="3:8" x14ac:dyDescent="0.25">
      <c r="C1053" s="38"/>
      <c r="D1053" s="37"/>
      <c r="E1053" s="36">
        <v>550</v>
      </c>
      <c r="F1053" s="36" t="s">
        <v>1224</v>
      </c>
      <c r="G1053" s="37" t="s">
        <v>2906</v>
      </c>
      <c r="H1053" s="37"/>
    </row>
    <row r="1054" spans="3:8" x14ac:dyDescent="0.25">
      <c r="C1054" s="38"/>
      <c r="D1054" s="37"/>
      <c r="E1054" s="36">
        <v>605</v>
      </c>
      <c r="F1054" s="36" t="s">
        <v>1225</v>
      </c>
      <c r="G1054" s="37" t="s">
        <v>2907</v>
      </c>
      <c r="H1054" s="37"/>
    </row>
    <row r="1055" spans="3:8" x14ac:dyDescent="0.25">
      <c r="C1055" s="38"/>
      <c r="D1055" s="37"/>
      <c r="E1055" s="36">
        <v>779</v>
      </c>
      <c r="F1055" s="36" t="s">
        <v>1226</v>
      </c>
      <c r="G1055" s="37" t="s">
        <v>2908</v>
      </c>
      <c r="H1055" s="37"/>
    </row>
    <row r="1056" spans="3:8" x14ac:dyDescent="0.25">
      <c r="C1056" s="38"/>
      <c r="D1056" s="37"/>
      <c r="E1056" s="36">
        <v>1</v>
      </c>
      <c r="F1056" s="36" t="s">
        <v>1227</v>
      </c>
      <c r="G1056" s="37" t="s">
        <v>2909</v>
      </c>
      <c r="H1056" s="37"/>
    </row>
    <row r="1057" spans="3:8" x14ac:dyDescent="0.25">
      <c r="C1057" s="38"/>
      <c r="D1057" s="37"/>
      <c r="E1057" s="36">
        <v>2</v>
      </c>
      <c r="F1057" s="36" t="s">
        <v>1228</v>
      </c>
      <c r="G1057" s="37" t="s">
        <v>2910</v>
      </c>
      <c r="H1057" s="37"/>
    </row>
    <row r="1058" spans="3:8" x14ac:dyDescent="0.25">
      <c r="C1058" s="38"/>
      <c r="D1058" s="37"/>
      <c r="E1058" s="36">
        <v>3</v>
      </c>
      <c r="F1058" s="36" t="s">
        <v>1229</v>
      </c>
      <c r="G1058" s="37" t="s">
        <v>2911</v>
      </c>
      <c r="H1058" s="37"/>
    </row>
    <row r="1059" spans="3:8" x14ac:dyDescent="0.25">
      <c r="C1059" s="38"/>
      <c r="D1059" s="37"/>
      <c r="E1059" s="36">
        <v>89</v>
      </c>
      <c r="F1059" s="36" t="s">
        <v>1230</v>
      </c>
      <c r="G1059" s="37" t="s">
        <v>2912</v>
      </c>
      <c r="H1059" s="37"/>
    </row>
    <row r="1060" spans="3:8" x14ac:dyDescent="0.25">
      <c r="C1060" s="38"/>
      <c r="D1060" s="37"/>
      <c r="E1060" s="36">
        <v>177</v>
      </c>
      <c r="F1060" s="36" t="s">
        <v>1231</v>
      </c>
      <c r="G1060" s="37" t="s">
        <v>2913</v>
      </c>
      <c r="H1060" s="37"/>
    </row>
    <row r="1061" spans="3:8" x14ac:dyDescent="0.25">
      <c r="C1061" s="38"/>
      <c r="D1061" s="37"/>
      <c r="E1061" s="36">
        <v>500</v>
      </c>
      <c r="F1061" s="36" t="s">
        <v>1232</v>
      </c>
      <c r="G1061" s="37" t="s">
        <v>2914</v>
      </c>
      <c r="H1061" s="37"/>
    </row>
    <row r="1062" spans="3:8" x14ac:dyDescent="0.25">
      <c r="C1062" s="38"/>
      <c r="D1062" s="37"/>
      <c r="E1062" s="36">
        <v>691</v>
      </c>
      <c r="F1062" s="36" t="s">
        <v>1233</v>
      </c>
      <c r="G1062" s="37" t="s">
        <v>2915</v>
      </c>
      <c r="H1062" s="37"/>
    </row>
    <row r="1063" spans="3:8" x14ac:dyDescent="0.25">
      <c r="C1063" s="38"/>
      <c r="D1063" s="37"/>
      <c r="E1063" s="36">
        <v>779</v>
      </c>
      <c r="F1063" s="36" t="s">
        <v>1234</v>
      </c>
      <c r="G1063" s="37" t="s">
        <v>2916</v>
      </c>
      <c r="H1063" s="37"/>
    </row>
    <row r="1064" spans="3:8" x14ac:dyDescent="0.25">
      <c r="C1064" s="38"/>
      <c r="D1064" s="37"/>
      <c r="E1064" s="36">
        <v>823</v>
      </c>
      <c r="F1064" s="36" t="s">
        <v>1235</v>
      </c>
      <c r="G1064" s="37" t="s">
        <v>2917</v>
      </c>
      <c r="H1064" s="37"/>
    </row>
    <row r="1065" spans="3:8" x14ac:dyDescent="0.25">
      <c r="C1065" s="38"/>
      <c r="D1065" s="37"/>
      <c r="E1065" s="36">
        <v>824</v>
      </c>
      <c r="F1065" s="36" t="s">
        <v>1236</v>
      </c>
      <c r="G1065" s="37" t="s">
        <v>2918</v>
      </c>
      <c r="H1065" s="37"/>
    </row>
    <row r="1066" spans="3:8" x14ac:dyDescent="0.25">
      <c r="C1066" s="38"/>
      <c r="D1066" s="37"/>
      <c r="E1066" s="36">
        <v>37</v>
      </c>
      <c r="F1066" s="36" t="s">
        <v>1237</v>
      </c>
      <c r="G1066" s="37" t="s">
        <v>2919</v>
      </c>
      <c r="H1066" s="37"/>
    </row>
    <row r="1067" spans="3:8" x14ac:dyDescent="0.25">
      <c r="C1067" s="38"/>
      <c r="D1067" s="37"/>
      <c r="E1067" s="36">
        <v>45</v>
      </c>
      <c r="F1067" s="36" t="s">
        <v>1238</v>
      </c>
      <c r="G1067" s="37" t="s">
        <v>2920</v>
      </c>
      <c r="H1067" s="37"/>
    </row>
    <row r="1068" spans="3:8" x14ac:dyDescent="0.25">
      <c r="C1068" s="38"/>
      <c r="D1068" s="37"/>
      <c r="E1068" s="36">
        <v>46</v>
      </c>
      <c r="F1068" s="36" t="s">
        <v>1239</v>
      </c>
      <c r="G1068" s="37" t="s">
        <v>2921</v>
      </c>
      <c r="H1068" s="37"/>
    </row>
    <row r="1069" spans="3:8" x14ac:dyDescent="0.25">
      <c r="C1069" s="38"/>
      <c r="D1069" s="37"/>
      <c r="E1069" s="36">
        <v>89</v>
      </c>
      <c r="F1069" s="36" t="s">
        <v>1240</v>
      </c>
      <c r="G1069" s="37" t="s">
        <v>2922</v>
      </c>
      <c r="H1069" s="37"/>
    </row>
    <row r="1070" spans="3:8" x14ac:dyDescent="0.25">
      <c r="C1070" s="38"/>
      <c r="D1070" s="37"/>
      <c r="E1070" s="36">
        <v>95</v>
      </c>
      <c r="F1070" s="36" t="s">
        <v>1241</v>
      </c>
      <c r="G1070" s="37" t="s">
        <v>2923</v>
      </c>
      <c r="H1070" s="37"/>
    </row>
    <row r="1071" spans="3:8" x14ac:dyDescent="0.25">
      <c r="C1071" s="38"/>
      <c r="D1071" s="37"/>
      <c r="E1071" s="36">
        <v>133</v>
      </c>
      <c r="F1071" s="36" t="s">
        <v>1242</v>
      </c>
      <c r="G1071" s="37" t="s">
        <v>2924</v>
      </c>
      <c r="H1071" s="37"/>
    </row>
    <row r="1072" spans="3:8" x14ac:dyDescent="0.25">
      <c r="C1072" s="38"/>
      <c r="D1072" s="37"/>
      <c r="E1072" s="36">
        <v>140</v>
      </c>
      <c r="F1072" s="36" t="s">
        <v>1243</v>
      </c>
      <c r="G1072" s="37" t="s">
        <v>2925</v>
      </c>
      <c r="H1072" s="37"/>
    </row>
    <row r="1073" spans="3:8" x14ac:dyDescent="0.25">
      <c r="C1073" s="38"/>
      <c r="D1073" s="37"/>
      <c r="E1073" s="36">
        <v>177</v>
      </c>
      <c r="F1073" s="36" t="s">
        <v>1244</v>
      </c>
      <c r="G1073" s="37" t="s">
        <v>2926</v>
      </c>
      <c r="H1073" s="37"/>
    </row>
    <row r="1074" spans="3:8" x14ac:dyDescent="0.25">
      <c r="C1074" s="38"/>
      <c r="D1074" s="37"/>
      <c r="E1074" s="36">
        <v>183</v>
      </c>
      <c r="F1074" s="36" t="s">
        <v>1245</v>
      </c>
      <c r="G1074" s="37" t="s">
        <v>2927</v>
      </c>
      <c r="H1074" s="37"/>
    </row>
    <row r="1075" spans="3:8" x14ac:dyDescent="0.25">
      <c r="C1075" s="38"/>
      <c r="D1075" s="37"/>
      <c r="E1075" s="36">
        <v>221</v>
      </c>
      <c r="F1075" s="36" t="s">
        <v>1246</v>
      </c>
      <c r="G1075" s="37" t="s">
        <v>2928</v>
      </c>
      <c r="H1075" s="37"/>
    </row>
    <row r="1076" spans="3:8" x14ac:dyDescent="0.25">
      <c r="C1076" s="38"/>
      <c r="D1076" s="37"/>
      <c r="E1076" s="36">
        <v>227</v>
      </c>
      <c r="F1076" s="36" t="s">
        <v>1247</v>
      </c>
      <c r="G1076" s="37" t="s">
        <v>2929</v>
      </c>
      <c r="H1076" s="37"/>
    </row>
    <row r="1077" spans="3:8" x14ac:dyDescent="0.25">
      <c r="C1077" s="38"/>
      <c r="D1077" s="37"/>
      <c r="E1077" s="36">
        <v>500</v>
      </c>
      <c r="F1077" s="36" t="s">
        <v>1248</v>
      </c>
      <c r="G1077" s="37" t="s">
        <v>2930</v>
      </c>
      <c r="H1077" s="37"/>
    </row>
    <row r="1078" spans="3:8" x14ac:dyDescent="0.25">
      <c r="C1078" s="38"/>
      <c r="D1078" s="37"/>
      <c r="E1078" s="36">
        <v>505</v>
      </c>
      <c r="F1078" s="36" t="s">
        <v>1249</v>
      </c>
      <c r="G1078" s="37" t="s">
        <v>2931</v>
      </c>
      <c r="H1078" s="37"/>
    </row>
    <row r="1079" spans="3:8" x14ac:dyDescent="0.25">
      <c r="C1079" s="38"/>
      <c r="D1079" s="37"/>
      <c r="E1079" s="36">
        <v>632</v>
      </c>
      <c r="F1079" s="36" t="s">
        <v>1250</v>
      </c>
      <c r="G1079" s="37" t="s">
        <v>2932</v>
      </c>
      <c r="H1079" s="37"/>
    </row>
    <row r="1080" spans="3:8" x14ac:dyDescent="0.25">
      <c r="C1080" s="38"/>
      <c r="D1080" s="37"/>
      <c r="E1080" s="36">
        <v>634</v>
      </c>
      <c r="F1080" s="36" t="s">
        <v>1251</v>
      </c>
      <c r="G1080" s="37" t="s">
        <v>2933</v>
      </c>
      <c r="H1080" s="37"/>
    </row>
    <row r="1081" spans="3:8" x14ac:dyDescent="0.25">
      <c r="C1081" s="38"/>
      <c r="D1081" s="37"/>
      <c r="E1081" s="36">
        <v>645</v>
      </c>
      <c r="F1081" s="36" t="s">
        <v>1252</v>
      </c>
      <c r="G1081" s="37" t="s">
        <v>2934</v>
      </c>
      <c r="H1081" s="37"/>
    </row>
    <row r="1082" spans="3:8" x14ac:dyDescent="0.25">
      <c r="C1082" s="38"/>
      <c r="D1082" s="37"/>
      <c r="E1082" s="36">
        <v>691</v>
      </c>
      <c r="F1082" s="36" t="s">
        <v>1253</v>
      </c>
      <c r="G1082" s="37" t="s">
        <v>2935</v>
      </c>
      <c r="H1082" s="37"/>
    </row>
    <row r="1083" spans="3:8" x14ac:dyDescent="0.25">
      <c r="C1083" s="38"/>
      <c r="D1083" s="37"/>
      <c r="E1083" s="36">
        <v>701</v>
      </c>
      <c r="F1083" s="36" t="s">
        <v>1254</v>
      </c>
      <c r="G1083" s="37" t="s">
        <v>2936</v>
      </c>
      <c r="H1083" s="37"/>
    </row>
    <row r="1084" spans="3:8" x14ac:dyDescent="0.25">
      <c r="C1084" s="38"/>
      <c r="D1084" s="37"/>
      <c r="E1084" s="36">
        <v>735</v>
      </c>
      <c r="F1084" s="36" t="s">
        <v>1255</v>
      </c>
      <c r="G1084" s="37" t="s">
        <v>2937</v>
      </c>
      <c r="H1084" s="37"/>
    </row>
    <row r="1085" spans="3:8" x14ac:dyDescent="0.25">
      <c r="C1085" s="38"/>
      <c r="D1085" s="37"/>
      <c r="E1085" s="36">
        <v>740</v>
      </c>
      <c r="F1085" s="36" t="s">
        <v>1256</v>
      </c>
      <c r="G1085" s="37" t="s">
        <v>2938</v>
      </c>
      <c r="H1085" s="37"/>
    </row>
    <row r="1086" spans="3:8" x14ac:dyDescent="0.25">
      <c r="C1086" s="38"/>
      <c r="D1086" s="37"/>
      <c r="E1086" s="36">
        <v>779</v>
      </c>
      <c r="F1086" s="36" t="s">
        <v>1257</v>
      </c>
      <c r="G1086" s="37" t="s">
        <v>2939</v>
      </c>
      <c r="H1086" s="37"/>
    </row>
    <row r="1087" spans="3:8" x14ac:dyDescent="0.25">
      <c r="C1087" s="38"/>
      <c r="D1087" s="37"/>
      <c r="E1087" s="36">
        <v>999</v>
      </c>
      <c r="F1087" s="36" t="s">
        <v>1258</v>
      </c>
      <c r="G1087" s="37" t="s">
        <v>2940</v>
      </c>
      <c r="H1087" s="37"/>
    </row>
    <row r="1088" spans="3:8" x14ac:dyDescent="0.25">
      <c r="C1088" s="38"/>
      <c r="D1088" s="37"/>
      <c r="E1088" s="36">
        <v>89</v>
      </c>
      <c r="F1088" s="36" t="s">
        <v>1259</v>
      </c>
      <c r="G1088" s="37" t="s">
        <v>2941</v>
      </c>
      <c r="H1088" s="37"/>
    </row>
    <row r="1089" spans="3:8" x14ac:dyDescent="0.25">
      <c r="C1089" s="38"/>
      <c r="D1089" s="37"/>
      <c r="E1089" s="36">
        <v>90</v>
      </c>
      <c r="F1089" s="36" t="s">
        <v>1260</v>
      </c>
      <c r="G1089" s="37" t="s">
        <v>2942</v>
      </c>
      <c r="H1089" s="37"/>
    </row>
    <row r="1090" spans="3:8" x14ac:dyDescent="0.25">
      <c r="C1090" s="38"/>
      <c r="D1090" s="37"/>
      <c r="E1090" s="36">
        <v>91</v>
      </c>
      <c r="F1090" s="36" t="s">
        <v>1261</v>
      </c>
      <c r="G1090" s="37" t="s">
        <v>2943</v>
      </c>
      <c r="H1090" s="37"/>
    </row>
    <row r="1091" spans="3:8" x14ac:dyDescent="0.25">
      <c r="C1091" s="38"/>
      <c r="D1091" s="37"/>
      <c r="E1091" s="36">
        <v>92</v>
      </c>
      <c r="F1091" s="36" t="s">
        <v>1262</v>
      </c>
      <c r="G1091" s="37" t="s">
        <v>2944</v>
      </c>
      <c r="H1091" s="37"/>
    </row>
    <row r="1092" spans="3:8" x14ac:dyDescent="0.25">
      <c r="C1092" s="38"/>
      <c r="D1092" s="37"/>
      <c r="E1092" s="36">
        <v>133</v>
      </c>
      <c r="F1092" s="36" t="s">
        <v>1263</v>
      </c>
      <c r="G1092" s="37" t="s">
        <v>2945</v>
      </c>
      <c r="H1092" s="37"/>
    </row>
    <row r="1093" spans="3:8" x14ac:dyDescent="0.25">
      <c r="C1093" s="38"/>
      <c r="D1093" s="37"/>
      <c r="E1093" s="36">
        <v>173</v>
      </c>
      <c r="F1093" s="36" t="s">
        <v>1264</v>
      </c>
      <c r="G1093" s="37" t="s">
        <v>2946</v>
      </c>
      <c r="H1093" s="37"/>
    </row>
    <row r="1094" spans="3:8" x14ac:dyDescent="0.25">
      <c r="C1094" s="38"/>
      <c r="D1094" s="37"/>
      <c r="E1094" s="36">
        <v>174</v>
      </c>
      <c r="F1094" s="36" t="s">
        <v>1265</v>
      </c>
      <c r="G1094" s="37" t="s">
        <v>2947</v>
      </c>
      <c r="H1094" s="37"/>
    </row>
    <row r="1095" spans="3:8" x14ac:dyDescent="0.25">
      <c r="C1095" s="38"/>
      <c r="D1095" s="37"/>
      <c r="E1095" s="36">
        <v>175</v>
      </c>
      <c r="F1095" s="36" t="s">
        <v>1266</v>
      </c>
      <c r="G1095" s="37" t="s">
        <v>2948</v>
      </c>
      <c r="H1095" s="37"/>
    </row>
    <row r="1096" spans="3:8" x14ac:dyDescent="0.25">
      <c r="C1096" s="38"/>
      <c r="D1096" s="37"/>
      <c r="E1096" s="36">
        <v>176</v>
      </c>
      <c r="F1096" s="36" t="s">
        <v>1267</v>
      </c>
      <c r="G1096" s="37" t="s">
        <v>2949</v>
      </c>
      <c r="H1096" s="37"/>
    </row>
    <row r="1097" spans="3:8" x14ac:dyDescent="0.25">
      <c r="C1097" s="38"/>
      <c r="D1097" s="37"/>
      <c r="E1097" s="36">
        <v>177</v>
      </c>
      <c r="F1097" s="36" t="s">
        <v>1268</v>
      </c>
      <c r="G1097" s="37" t="s">
        <v>2950</v>
      </c>
      <c r="H1097" s="37"/>
    </row>
    <row r="1098" spans="3:8" x14ac:dyDescent="0.25">
      <c r="C1098" s="38"/>
      <c r="D1098" s="37"/>
      <c r="E1098" s="36">
        <v>178</v>
      </c>
      <c r="F1098" s="36" t="s">
        <v>1269</v>
      </c>
      <c r="G1098" s="37" t="s">
        <v>2951</v>
      </c>
      <c r="H1098" s="37"/>
    </row>
    <row r="1099" spans="3:8" x14ac:dyDescent="0.25">
      <c r="C1099" s="38"/>
      <c r="D1099" s="37"/>
      <c r="E1099" s="36">
        <v>179</v>
      </c>
      <c r="F1099" s="36" t="s">
        <v>1270</v>
      </c>
      <c r="G1099" s="37" t="s">
        <v>2952</v>
      </c>
      <c r="H1099" s="37"/>
    </row>
    <row r="1100" spans="3:8" x14ac:dyDescent="0.25">
      <c r="C1100" s="38"/>
      <c r="D1100" s="37"/>
      <c r="E1100" s="36">
        <v>180</v>
      </c>
      <c r="F1100" s="36" t="s">
        <v>1271</v>
      </c>
      <c r="G1100" s="37" t="s">
        <v>2953</v>
      </c>
      <c r="H1100" s="37"/>
    </row>
    <row r="1101" spans="3:8" x14ac:dyDescent="0.25">
      <c r="C1101" s="38"/>
      <c r="D1101" s="37"/>
      <c r="E1101" s="36">
        <v>181</v>
      </c>
      <c r="F1101" s="36" t="s">
        <v>1272</v>
      </c>
      <c r="G1101" s="37" t="s">
        <v>2954</v>
      </c>
      <c r="H1101" s="37"/>
    </row>
    <row r="1102" spans="3:8" x14ac:dyDescent="0.25">
      <c r="C1102" s="38"/>
      <c r="D1102" s="37"/>
      <c r="E1102" s="36">
        <v>183</v>
      </c>
      <c r="F1102" s="36" t="s">
        <v>1273</v>
      </c>
      <c r="G1102" s="37" t="s">
        <v>2955</v>
      </c>
      <c r="H1102" s="37"/>
    </row>
    <row r="1103" spans="3:8" x14ac:dyDescent="0.25">
      <c r="C1103" s="38"/>
      <c r="D1103" s="37"/>
      <c r="E1103" s="36">
        <v>265</v>
      </c>
      <c r="F1103" s="36" t="s">
        <v>1274</v>
      </c>
      <c r="G1103" s="37" t="s">
        <v>2956</v>
      </c>
      <c r="H1103" s="37"/>
    </row>
    <row r="1104" spans="3:8" x14ac:dyDescent="0.25">
      <c r="C1104" s="38"/>
      <c r="D1104" s="37"/>
      <c r="E1104" s="36">
        <v>500</v>
      </c>
      <c r="F1104" s="36" t="s">
        <v>1275</v>
      </c>
      <c r="G1104" s="37" t="s">
        <v>2957</v>
      </c>
      <c r="H1104" s="37"/>
    </row>
    <row r="1105" spans="3:8" x14ac:dyDescent="0.25">
      <c r="C1105" s="38"/>
      <c r="D1105" s="37"/>
      <c r="E1105" s="36">
        <v>501</v>
      </c>
      <c r="F1105" s="36" t="s">
        <v>1276</v>
      </c>
      <c r="G1105" s="37" t="s">
        <v>2958</v>
      </c>
      <c r="H1105" s="37"/>
    </row>
    <row r="1106" spans="3:8" x14ac:dyDescent="0.25">
      <c r="C1106" s="38"/>
      <c r="D1106" s="37"/>
      <c r="E1106" s="36">
        <v>502</v>
      </c>
      <c r="F1106" s="36" t="s">
        <v>1277</v>
      </c>
      <c r="G1106" s="37" t="s">
        <v>2959</v>
      </c>
      <c r="H1106" s="37"/>
    </row>
    <row r="1107" spans="3:8" x14ac:dyDescent="0.25">
      <c r="C1107" s="38"/>
      <c r="D1107" s="37"/>
      <c r="E1107" s="36">
        <v>632</v>
      </c>
      <c r="F1107" s="36" t="s">
        <v>1278</v>
      </c>
      <c r="G1107" s="37" t="s">
        <v>2960</v>
      </c>
      <c r="H1107" s="37"/>
    </row>
    <row r="1108" spans="3:8" x14ac:dyDescent="0.25">
      <c r="C1108" s="38"/>
      <c r="D1108" s="37"/>
      <c r="E1108" s="36">
        <v>633</v>
      </c>
      <c r="F1108" s="36" t="s">
        <v>1279</v>
      </c>
      <c r="G1108" s="37" t="s">
        <v>2961</v>
      </c>
      <c r="H1108" s="37"/>
    </row>
    <row r="1109" spans="3:8" x14ac:dyDescent="0.25">
      <c r="C1109" s="38"/>
      <c r="D1109" s="37"/>
      <c r="E1109" s="36">
        <v>692</v>
      </c>
      <c r="F1109" s="36" t="s">
        <v>1280</v>
      </c>
      <c r="G1109" s="37" t="s">
        <v>2962</v>
      </c>
      <c r="H1109" s="37"/>
    </row>
    <row r="1110" spans="3:8" x14ac:dyDescent="0.25">
      <c r="C1110" s="38"/>
      <c r="D1110" s="37"/>
      <c r="E1110" s="36">
        <v>693</v>
      </c>
      <c r="F1110" s="36" t="s">
        <v>1281</v>
      </c>
      <c r="G1110" s="37" t="s">
        <v>2963</v>
      </c>
      <c r="H1110" s="37"/>
    </row>
    <row r="1111" spans="3:8" x14ac:dyDescent="0.25">
      <c r="C1111" s="38"/>
      <c r="D1111" s="37"/>
      <c r="E1111" s="36">
        <v>701</v>
      </c>
      <c r="F1111" s="36" t="s">
        <v>1282</v>
      </c>
      <c r="G1111" s="37" t="s">
        <v>2964</v>
      </c>
      <c r="H1111" s="37"/>
    </row>
    <row r="1112" spans="3:8" x14ac:dyDescent="0.25">
      <c r="C1112" s="38"/>
      <c r="D1112" s="37"/>
      <c r="E1112" s="36">
        <v>735</v>
      </c>
      <c r="F1112" s="36" t="s">
        <v>1283</v>
      </c>
      <c r="G1112" s="37" t="s">
        <v>2965</v>
      </c>
      <c r="H1112" s="37"/>
    </row>
    <row r="1113" spans="3:8" x14ac:dyDescent="0.25">
      <c r="C1113" s="38"/>
      <c r="D1113" s="37"/>
      <c r="E1113" s="36">
        <v>738</v>
      </c>
      <c r="F1113" s="36" t="s">
        <v>1284</v>
      </c>
      <c r="G1113" s="37" t="s">
        <v>2966</v>
      </c>
      <c r="H1113" s="37"/>
    </row>
    <row r="1114" spans="3:8" x14ac:dyDescent="0.25">
      <c r="C1114" s="38"/>
      <c r="D1114" s="37"/>
      <c r="E1114" s="36">
        <v>779</v>
      </c>
      <c r="F1114" s="36" t="s">
        <v>1285</v>
      </c>
      <c r="G1114" s="37" t="s">
        <v>2967</v>
      </c>
      <c r="H1114" s="37"/>
    </row>
    <row r="1115" spans="3:8" x14ac:dyDescent="0.25">
      <c r="C1115" s="38"/>
      <c r="D1115" s="37"/>
      <c r="E1115" s="36">
        <v>780</v>
      </c>
      <c r="F1115" s="36" t="s">
        <v>1286</v>
      </c>
      <c r="G1115" s="37" t="s">
        <v>2968</v>
      </c>
      <c r="H1115" s="37"/>
    </row>
    <row r="1116" spans="3:8" x14ac:dyDescent="0.25">
      <c r="C1116" s="38"/>
      <c r="D1116" s="37"/>
      <c r="E1116" s="36">
        <v>795</v>
      </c>
      <c r="F1116" s="36" t="s">
        <v>1287</v>
      </c>
      <c r="G1116" s="37" t="s">
        <v>2969</v>
      </c>
      <c r="H1116" s="37"/>
    </row>
    <row r="1117" spans="3:8" x14ac:dyDescent="0.25">
      <c r="C1117" s="38"/>
      <c r="D1117" s="37"/>
      <c r="E1117" s="36">
        <v>460</v>
      </c>
      <c r="F1117" s="36" t="s">
        <v>1288</v>
      </c>
      <c r="G1117" s="37" t="s">
        <v>2970</v>
      </c>
      <c r="H1117" s="37"/>
    </row>
    <row r="1118" spans="3:8" x14ac:dyDescent="0.25">
      <c r="C1118" s="38"/>
      <c r="D1118" s="37"/>
      <c r="E1118" s="36">
        <v>640</v>
      </c>
      <c r="F1118" s="36" t="s">
        <v>1289</v>
      </c>
      <c r="G1118" s="37" t="s">
        <v>2971</v>
      </c>
      <c r="H1118" s="37"/>
    </row>
    <row r="1119" spans="3:8" x14ac:dyDescent="0.25">
      <c r="C1119" s="38"/>
      <c r="D1119" s="37"/>
      <c r="E1119" s="36">
        <v>641</v>
      </c>
      <c r="F1119" s="36" t="s">
        <v>1290</v>
      </c>
      <c r="G1119" s="37" t="s">
        <v>2972</v>
      </c>
      <c r="H1119" s="37"/>
    </row>
    <row r="1120" spans="3:8" x14ac:dyDescent="0.25">
      <c r="C1120" s="38"/>
      <c r="D1120" s="37"/>
      <c r="E1120" s="36">
        <v>642</v>
      </c>
      <c r="F1120" s="36" t="s">
        <v>1291</v>
      </c>
      <c r="G1120" s="37" t="s">
        <v>2973</v>
      </c>
      <c r="H1120" s="37"/>
    </row>
    <row r="1121" spans="3:8" x14ac:dyDescent="0.25">
      <c r="C1121" s="38"/>
      <c r="D1121" s="37"/>
      <c r="E1121" s="36">
        <v>643</v>
      </c>
      <c r="F1121" s="36" t="s">
        <v>1292</v>
      </c>
      <c r="G1121" s="37" t="s">
        <v>2974</v>
      </c>
      <c r="H1121" s="37"/>
    </row>
    <row r="1122" spans="3:8" x14ac:dyDescent="0.25">
      <c r="C1122" s="38"/>
      <c r="D1122" s="37"/>
      <c r="E1122" s="36">
        <v>89</v>
      </c>
      <c r="F1122" s="36" t="s">
        <v>1293</v>
      </c>
      <c r="G1122" s="37" t="s">
        <v>2975</v>
      </c>
      <c r="H1122" s="37"/>
    </row>
    <row r="1123" spans="3:8" x14ac:dyDescent="0.25">
      <c r="C1123" s="38"/>
      <c r="D1123" s="37"/>
      <c r="E1123" s="36">
        <v>90</v>
      </c>
      <c r="F1123" s="36" t="s">
        <v>1294</v>
      </c>
      <c r="G1123" s="37" t="s">
        <v>2976</v>
      </c>
      <c r="H1123" s="37"/>
    </row>
    <row r="1124" spans="3:8" x14ac:dyDescent="0.25">
      <c r="C1124" s="38"/>
      <c r="D1124" s="37"/>
      <c r="E1124" s="36">
        <v>500</v>
      </c>
      <c r="F1124" s="36" t="s">
        <v>1295</v>
      </c>
      <c r="G1124" s="37" t="s">
        <v>2977</v>
      </c>
      <c r="H1124" s="37"/>
    </row>
    <row r="1125" spans="3:8" x14ac:dyDescent="0.25">
      <c r="C1125" s="38"/>
      <c r="D1125" s="37"/>
      <c r="E1125" s="36">
        <v>502</v>
      </c>
      <c r="F1125" s="36" t="s">
        <v>1296</v>
      </c>
      <c r="G1125" s="37" t="s">
        <v>2978</v>
      </c>
      <c r="H1125" s="37"/>
    </row>
    <row r="1126" spans="3:8" x14ac:dyDescent="0.25">
      <c r="C1126" s="38"/>
      <c r="D1126" s="37"/>
      <c r="E1126" s="36">
        <v>632</v>
      </c>
      <c r="F1126" s="36" t="s">
        <v>1297</v>
      </c>
      <c r="G1126" s="37" t="s">
        <v>2979</v>
      </c>
      <c r="H1126" s="37"/>
    </row>
    <row r="1127" spans="3:8" x14ac:dyDescent="0.25">
      <c r="C1127" s="38"/>
      <c r="D1127" s="37"/>
      <c r="E1127" s="36">
        <v>46</v>
      </c>
      <c r="F1127" s="36" t="s">
        <v>1298</v>
      </c>
      <c r="G1127" s="37" t="s">
        <v>2980</v>
      </c>
      <c r="H1127" s="37"/>
    </row>
    <row r="1128" spans="3:8" x14ac:dyDescent="0.25">
      <c r="C1128" s="38"/>
      <c r="D1128" s="37"/>
      <c r="E1128" s="36">
        <v>47</v>
      </c>
      <c r="F1128" s="36" t="s">
        <v>1299</v>
      </c>
      <c r="G1128" s="37" t="s">
        <v>2981</v>
      </c>
      <c r="H1128" s="37"/>
    </row>
    <row r="1129" spans="3:8" x14ac:dyDescent="0.25">
      <c r="C1129" s="38"/>
      <c r="D1129" s="37"/>
      <c r="E1129" s="36">
        <v>89</v>
      </c>
      <c r="F1129" s="36" t="s">
        <v>1300</v>
      </c>
      <c r="G1129" s="37" t="s">
        <v>2982</v>
      </c>
      <c r="H1129" s="37"/>
    </row>
    <row r="1130" spans="3:8" x14ac:dyDescent="0.25">
      <c r="C1130" s="38"/>
      <c r="D1130" s="37"/>
      <c r="E1130" s="36">
        <v>90</v>
      </c>
      <c r="F1130" s="36" t="s">
        <v>1301</v>
      </c>
      <c r="G1130" s="37" t="s">
        <v>2983</v>
      </c>
      <c r="H1130" s="37"/>
    </row>
    <row r="1131" spans="3:8" x14ac:dyDescent="0.25">
      <c r="C1131" s="38"/>
      <c r="D1131" s="37"/>
      <c r="E1131" s="36">
        <v>133</v>
      </c>
      <c r="F1131" s="36" t="s">
        <v>1302</v>
      </c>
      <c r="G1131" s="37" t="s">
        <v>2984</v>
      </c>
      <c r="H1131" s="37"/>
    </row>
    <row r="1132" spans="3:8" x14ac:dyDescent="0.25">
      <c r="C1132" s="38"/>
      <c r="D1132" s="37"/>
      <c r="E1132" s="36">
        <v>456</v>
      </c>
      <c r="F1132" s="36" t="s">
        <v>1303</v>
      </c>
      <c r="G1132" s="37" t="s">
        <v>2985</v>
      </c>
      <c r="H1132" s="37"/>
    </row>
    <row r="1133" spans="3:8" x14ac:dyDescent="0.25">
      <c r="C1133" s="38"/>
      <c r="D1133" s="37"/>
      <c r="E1133" s="36">
        <v>500</v>
      </c>
      <c r="F1133" s="36" t="s">
        <v>1304</v>
      </c>
      <c r="G1133" s="37" t="s">
        <v>2986</v>
      </c>
      <c r="H1133" s="37"/>
    </row>
    <row r="1134" spans="3:8" x14ac:dyDescent="0.25">
      <c r="C1134" s="38"/>
      <c r="D1134" s="37"/>
      <c r="E1134" s="36">
        <v>632</v>
      </c>
      <c r="F1134" s="36" t="s">
        <v>1305</v>
      </c>
      <c r="G1134" s="37" t="s">
        <v>2987</v>
      </c>
      <c r="H1134" s="37"/>
    </row>
    <row r="1135" spans="3:8" x14ac:dyDescent="0.25">
      <c r="C1135" s="38"/>
      <c r="D1135" s="37"/>
      <c r="E1135" s="36">
        <v>1</v>
      </c>
      <c r="F1135" s="36" t="s">
        <v>1306</v>
      </c>
      <c r="G1135" s="37" t="s">
        <v>2988</v>
      </c>
      <c r="H1135" s="37"/>
    </row>
    <row r="1136" spans="3:8" x14ac:dyDescent="0.25">
      <c r="C1136" s="38"/>
      <c r="D1136" s="37"/>
      <c r="E1136" s="36">
        <v>1</v>
      </c>
      <c r="F1136" s="36" t="s">
        <v>1307</v>
      </c>
      <c r="G1136" s="37" t="s">
        <v>2989</v>
      </c>
      <c r="H1136" s="37"/>
    </row>
    <row r="1137" spans="3:8" x14ac:dyDescent="0.25">
      <c r="C1137" s="38"/>
      <c r="D1137" s="37"/>
      <c r="E1137" s="36">
        <v>49</v>
      </c>
      <c r="F1137" s="36" t="s">
        <v>1308</v>
      </c>
      <c r="G1137" s="37" t="s">
        <v>2990</v>
      </c>
      <c r="H1137" s="37"/>
    </row>
    <row r="1138" spans="3:8" x14ac:dyDescent="0.25">
      <c r="C1138" s="38"/>
      <c r="D1138" s="37"/>
      <c r="E1138" s="36">
        <v>456</v>
      </c>
      <c r="F1138" s="36" t="s">
        <v>1309</v>
      </c>
      <c r="G1138" s="37" t="s">
        <v>2991</v>
      </c>
      <c r="H1138" s="37"/>
    </row>
    <row r="1139" spans="3:8" x14ac:dyDescent="0.25">
      <c r="C1139" s="38"/>
      <c r="D1139" s="37"/>
      <c r="E1139" s="36">
        <v>500</v>
      </c>
      <c r="F1139" s="36" t="s">
        <v>1310</v>
      </c>
      <c r="G1139" s="37" t="s">
        <v>2992</v>
      </c>
      <c r="H1139" s="37"/>
    </row>
    <row r="1140" spans="3:8" x14ac:dyDescent="0.25">
      <c r="C1140" s="38"/>
      <c r="D1140" s="37"/>
      <c r="E1140" s="36">
        <v>735</v>
      </c>
      <c r="F1140" s="36" t="s">
        <v>1311</v>
      </c>
      <c r="G1140" s="37" t="s">
        <v>2993</v>
      </c>
      <c r="H1140" s="37"/>
    </row>
    <row r="1141" spans="3:8" x14ac:dyDescent="0.25">
      <c r="C1141" s="38"/>
      <c r="D1141" s="37"/>
      <c r="E1141" s="36">
        <v>736</v>
      </c>
      <c r="F1141" s="36" t="s">
        <v>1312</v>
      </c>
      <c r="G1141" s="37" t="s">
        <v>2994</v>
      </c>
      <c r="H1141" s="37"/>
    </row>
    <row r="1142" spans="3:8" x14ac:dyDescent="0.25">
      <c r="C1142" s="38"/>
      <c r="D1142" s="37"/>
      <c r="E1142" s="36">
        <v>779</v>
      </c>
      <c r="F1142" s="36" t="s">
        <v>1313</v>
      </c>
      <c r="G1142" s="37" t="s">
        <v>2995</v>
      </c>
      <c r="H1142" s="37"/>
    </row>
    <row r="1143" spans="3:8" x14ac:dyDescent="0.25">
      <c r="C1143" s="38"/>
      <c r="D1143" s="37"/>
      <c r="E1143" s="36">
        <v>1</v>
      </c>
      <c r="F1143" s="36" t="s">
        <v>1314</v>
      </c>
      <c r="G1143" s="37" t="s">
        <v>2996</v>
      </c>
      <c r="H1143" s="37"/>
    </row>
    <row r="1144" spans="3:8" x14ac:dyDescent="0.25">
      <c r="C1144" s="38"/>
      <c r="D1144" s="37"/>
      <c r="E1144" s="36">
        <v>2</v>
      </c>
      <c r="F1144" s="36" t="s">
        <v>1315</v>
      </c>
      <c r="G1144" s="37" t="s">
        <v>2997</v>
      </c>
      <c r="H1144" s="37"/>
    </row>
    <row r="1145" spans="3:8" x14ac:dyDescent="0.25">
      <c r="C1145" s="38"/>
      <c r="D1145" s="37"/>
      <c r="E1145" s="36">
        <v>3</v>
      </c>
      <c r="F1145" s="36" t="s">
        <v>1316</v>
      </c>
      <c r="G1145" s="37" t="s">
        <v>2998</v>
      </c>
      <c r="H1145" s="37"/>
    </row>
    <row r="1146" spans="3:8" x14ac:dyDescent="0.25">
      <c r="C1146" s="38"/>
      <c r="D1146" s="37"/>
      <c r="E1146" s="36">
        <v>89</v>
      </c>
      <c r="F1146" s="36" t="s">
        <v>1317</v>
      </c>
      <c r="G1146" s="37" t="s">
        <v>2999</v>
      </c>
      <c r="H1146" s="37"/>
    </row>
    <row r="1147" spans="3:8" x14ac:dyDescent="0.25">
      <c r="C1147" s="38"/>
      <c r="D1147" s="37"/>
      <c r="E1147" s="36">
        <v>265</v>
      </c>
      <c r="F1147" s="36" t="s">
        <v>1318</v>
      </c>
      <c r="G1147" s="37" t="s">
        <v>3000</v>
      </c>
      <c r="H1147" s="37"/>
    </row>
    <row r="1148" spans="3:8" x14ac:dyDescent="0.25">
      <c r="C1148" s="38"/>
      <c r="D1148" s="37"/>
      <c r="E1148" s="36">
        <v>266</v>
      </c>
      <c r="F1148" s="36" t="s">
        <v>1319</v>
      </c>
      <c r="G1148" s="37" t="s">
        <v>3001</v>
      </c>
      <c r="H1148" s="37"/>
    </row>
    <row r="1149" spans="3:8" x14ac:dyDescent="0.25">
      <c r="C1149" s="38"/>
      <c r="D1149" s="37"/>
      <c r="E1149" s="36">
        <v>588</v>
      </c>
      <c r="F1149" s="36" t="s">
        <v>1320</v>
      </c>
      <c r="G1149" s="37" t="s">
        <v>3002</v>
      </c>
      <c r="H1149" s="37"/>
    </row>
    <row r="1150" spans="3:8" x14ac:dyDescent="0.25">
      <c r="C1150" s="38"/>
      <c r="D1150" s="37"/>
      <c r="E1150" s="36">
        <v>632</v>
      </c>
      <c r="F1150" s="36" t="s">
        <v>1321</v>
      </c>
      <c r="G1150" s="37" t="s">
        <v>3003</v>
      </c>
      <c r="H1150" s="37"/>
    </row>
    <row r="1151" spans="3:8" x14ac:dyDescent="0.25">
      <c r="C1151" s="38"/>
      <c r="D1151" s="37"/>
      <c r="E1151" s="36">
        <v>676</v>
      </c>
      <c r="F1151" s="36" t="s">
        <v>1322</v>
      </c>
      <c r="G1151" s="37" t="s">
        <v>3004</v>
      </c>
      <c r="H1151" s="37"/>
    </row>
    <row r="1152" spans="3:8" x14ac:dyDescent="0.25">
      <c r="C1152" s="38"/>
      <c r="D1152" s="37"/>
      <c r="E1152" s="36">
        <v>45</v>
      </c>
      <c r="F1152" s="36" t="s">
        <v>1323</v>
      </c>
      <c r="G1152" s="37" t="s">
        <v>3005</v>
      </c>
      <c r="H1152" s="37"/>
    </row>
    <row r="1153" spans="3:8" x14ac:dyDescent="0.25">
      <c r="C1153" s="38"/>
      <c r="D1153" s="37"/>
      <c r="E1153" s="36">
        <v>89</v>
      </c>
      <c r="F1153" s="36" t="s">
        <v>1324</v>
      </c>
      <c r="G1153" s="37" t="s">
        <v>3006</v>
      </c>
      <c r="H1153" s="37"/>
    </row>
    <row r="1154" spans="3:8" x14ac:dyDescent="0.25">
      <c r="C1154" s="38"/>
      <c r="D1154" s="37"/>
      <c r="E1154" s="36">
        <v>353</v>
      </c>
      <c r="F1154" s="36" t="s">
        <v>1325</v>
      </c>
      <c r="G1154" s="37" t="s">
        <v>3007</v>
      </c>
      <c r="H1154" s="37"/>
    </row>
    <row r="1155" spans="3:8" x14ac:dyDescent="0.25">
      <c r="C1155" s="38"/>
      <c r="D1155" s="37"/>
      <c r="E1155" s="36">
        <v>1</v>
      </c>
      <c r="F1155" s="36" t="s">
        <v>1326</v>
      </c>
      <c r="G1155" s="37" t="s">
        <v>3008</v>
      </c>
      <c r="H1155" s="37"/>
    </row>
    <row r="1156" spans="3:8" x14ac:dyDescent="0.25">
      <c r="C1156" s="38"/>
      <c r="D1156" s="37"/>
      <c r="E1156" s="36">
        <v>5</v>
      </c>
      <c r="F1156" s="36" t="s">
        <v>1327</v>
      </c>
      <c r="G1156" s="37" t="s">
        <v>3009</v>
      </c>
      <c r="H1156" s="37"/>
    </row>
    <row r="1157" spans="3:8" x14ac:dyDescent="0.25">
      <c r="C1157" s="38"/>
      <c r="D1157" s="37"/>
      <c r="E1157" s="36">
        <v>89</v>
      </c>
      <c r="F1157" s="36" t="s">
        <v>1328</v>
      </c>
      <c r="G1157" s="37" t="s">
        <v>3010</v>
      </c>
      <c r="H1157" s="37"/>
    </row>
    <row r="1158" spans="3:8" x14ac:dyDescent="0.25">
      <c r="C1158" s="38"/>
      <c r="D1158" s="37"/>
      <c r="E1158" s="36">
        <v>177</v>
      </c>
      <c r="F1158" s="36" t="s">
        <v>1329</v>
      </c>
      <c r="G1158" s="37" t="s">
        <v>3011</v>
      </c>
      <c r="H1158" s="37"/>
    </row>
    <row r="1159" spans="3:8" x14ac:dyDescent="0.25">
      <c r="C1159" s="38"/>
      <c r="D1159" s="37"/>
      <c r="E1159" s="36">
        <v>178</v>
      </c>
      <c r="F1159" s="36" t="s">
        <v>1330</v>
      </c>
      <c r="G1159" s="37" t="s">
        <v>3012</v>
      </c>
      <c r="H1159" s="37"/>
    </row>
    <row r="1160" spans="3:8" x14ac:dyDescent="0.25">
      <c r="C1160" s="38"/>
      <c r="D1160" s="37"/>
      <c r="E1160" s="36">
        <v>179</v>
      </c>
      <c r="F1160" s="36" t="s">
        <v>1331</v>
      </c>
      <c r="G1160" s="37" t="s">
        <v>3013</v>
      </c>
      <c r="H1160" s="37"/>
    </row>
    <row r="1161" spans="3:8" x14ac:dyDescent="0.25">
      <c r="C1161" s="38"/>
      <c r="D1161" s="37"/>
      <c r="E1161" s="36">
        <v>180</v>
      </c>
      <c r="F1161" s="36" t="s">
        <v>1332</v>
      </c>
      <c r="G1161" s="37" t="s">
        <v>3014</v>
      </c>
      <c r="H1161" s="37"/>
    </row>
    <row r="1162" spans="3:8" x14ac:dyDescent="0.25">
      <c r="C1162" s="38"/>
      <c r="D1162" s="37"/>
      <c r="E1162" s="36">
        <v>265</v>
      </c>
      <c r="F1162" s="36" t="s">
        <v>1333</v>
      </c>
      <c r="G1162" s="37" t="s">
        <v>3015</v>
      </c>
      <c r="H1162" s="37"/>
    </row>
    <row r="1163" spans="3:8" x14ac:dyDescent="0.25">
      <c r="C1163" s="38"/>
      <c r="D1163" s="37"/>
      <c r="E1163" s="36">
        <v>500</v>
      </c>
      <c r="F1163" s="36" t="s">
        <v>1334</v>
      </c>
      <c r="G1163" s="37" t="s">
        <v>3016</v>
      </c>
      <c r="H1163" s="37"/>
    </row>
    <row r="1164" spans="3:8" x14ac:dyDescent="0.25">
      <c r="C1164" s="38"/>
      <c r="D1164" s="37"/>
      <c r="E1164" s="36">
        <v>632</v>
      </c>
      <c r="F1164" s="36" t="s">
        <v>1335</v>
      </c>
      <c r="G1164" s="37" t="s">
        <v>3017</v>
      </c>
      <c r="H1164" s="37"/>
    </row>
    <row r="1165" spans="3:8" x14ac:dyDescent="0.25">
      <c r="C1165" s="38"/>
      <c r="D1165" s="37"/>
      <c r="E1165" s="36">
        <v>635</v>
      </c>
      <c r="F1165" s="36" t="s">
        <v>1336</v>
      </c>
      <c r="G1165" s="37" t="s">
        <v>3018</v>
      </c>
      <c r="H1165" s="37"/>
    </row>
    <row r="1166" spans="3:8" x14ac:dyDescent="0.25">
      <c r="C1166" s="38"/>
      <c r="D1166" s="37"/>
      <c r="E1166" s="36">
        <v>89</v>
      </c>
      <c r="F1166" s="36" t="s">
        <v>1337</v>
      </c>
      <c r="G1166" s="37" t="s">
        <v>3019</v>
      </c>
      <c r="H1166" s="37"/>
    </row>
    <row r="1167" spans="3:8" x14ac:dyDescent="0.25">
      <c r="C1167" s="38"/>
      <c r="D1167" s="37"/>
      <c r="E1167" s="36">
        <v>90</v>
      </c>
      <c r="F1167" s="36" t="s">
        <v>1338</v>
      </c>
      <c r="G1167" s="37" t="s">
        <v>3020</v>
      </c>
      <c r="H1167" s="37"/>
    </row>
    <row r="1168" spans="3:8" x14ac:dyDescent="0.25">
      <c r="C1168" s="38"/>
      <c r="D1168" s="37"/>
      <c r="E1168" s="36">
        <v>91</v>
      </c>
      <c r="F1168" s="36" t="s">
        <v>1339</v>
      </c>
      <c r="G1168" s="37" t="s">
        <v>3021</v>
      </c>
      <c r="H1168" s="37"/>
    </row>
    <row r="1169" spans="3:8" x14ac:dyDescent="0.25">
      <c r="C1169" s="38"/>
      <c r="D1169" s="37"/>
      <c r="E1169" s="36">
        <v>92</v>
      </c>
      <c r="F1169" s="36" t="s">
        <v>1340</v>
      </c>
      <c r="G1169" s="37" t="s">
        <v>3022</v>
      </c>
      <c r="H1169" s="37"/>
    </row>
    <row r="1170" spans="3:8" x14ac:dyDescent="0.25">
      <c r="C1170" s="38"/>
      <c r="D1170" s="37"/>
      <c r="E1170" s="36">
        <v>456</v>
      </c>
      <c r="F1170" s="36" t="s">
        <v>1341</v>
      </c>
      <c r="G1170" s="37" t="s">
        <v>3023</v>
      </c>
      <c r="H1170" s="37"/>
    </row>
    <row r="1171" spans="3:8" x14ac:dyDescent="0.25">
      <c r="C1171" s="38"/>
      <c r="D1171" s="37"/>
      <c r="E1171" s="36">
        <v>632</v>
      </c>
      <c r="F1171" s="36" t="s">
        <v>1342</v>
      </c>
      <c r="G1171" s="37" t="s">
        <v>3024</v>
      </c>
      <c r="H1171" s="37"/>
    </row>
    <row r="1172" spans="3:8" x14ac:dyDescent="0.25">
      <c r="C1172" s="38"/>
      <c r="D1172" s="37"/>
      <c r="E1172" s="36">
        <v>633</v>
      </c>
      <c r="F1172" s="36" t="s">
        <v>1343</v>
      </c>
      <c r="G1172" s="37" t="s">
        <v>3025</v>
      </c>
      <c r="H1172" s="37"/>
    </row>
    <row r="1173" spans="3:8" x14ac:dyDescent="0.25">
      <c r="C1173" s="38"/>
      <c r="D1173" s="37"/>
      <c r="E1173" s="36">
        <v>635</v>
      </c>
      <c r="F1173" s="36" t="s">
        <v>1344</v>
      </c>
      <c r="G1173" s="37" t="s">
        <v>3026</v>
      </c>
      <c r="H1173" s="37"/>
    </row>
    <row r="1174" spans="3:8" x14ac:dyDescent="0.25">
      <c r="C1174" s="38"/>
      <c r="D1174" s="37"/>
      <c r="E1174" s="36">
        <v>735</v>
      </c>
      <c r="F1174" s="36" t="s">
        <v>1345</v>
      </c>
      <c r="G1174" s="37" t="s">
        <v>3027</v>
      </c>
      <c r="H1174" s="37"/>
    </row>
    <row r="1175" spans="3:8" x14ac:dyDescent="0.25">
      <c r="C1175" s="38"/>
      <c r="D1175" s="37"/>
      <c r="E1175" s="36">
        <v>779</v>
      </c>
      <c r="F1175" s="36" t="s">
        <v>1346</v>
      </c>
      <c r="G1175" s="37" t="s">
        <v>3028</v>
      </c>
      <c r="H1175" s="37"/>
    </row>
    <row r="1176" spans="3:8" x14ac:dyDescent="0.25">
      <c r="C1176" s="38"/>
      <c r="D1176" s="37"/>
      <c r="E1176" s="36">
        <v>95</v>
      </c>
      <c r="F1176" s="36" t="s">
        <v>1347</v>
      </c>
      <c r="G1176" s="37" t="s">
        <v>3029</v>
      </c>
      <c r="H1176" s="37"/>
    </row>
    <row r="1177" spans="3:8" x14ac:dyDescent="0.25">
      <c r="C1177" s="38"/>
      <c r="D1177" s="37"/>
      <c r="E1177" s="36">
        <v>225</v>
      </c>
      <c r="F1177" s="36" t="s">
        <v>1348</v>
      </c>
      <c r="G1177" s="37" t="s">
        <v>3030</v>
      </c>
      <c r="H1177" s="37"/>
    </row>
    <row r="1178" spans="3:8" x14ac:dyDescent="0.25">
      <c r="C1178" s="38"/>
      <c r="D1178" s="37"/>
      <c r="E1178" s="36">
        <v>226</v>
      </c>
      <c r="F1178" s="36" t="s">
        <v>1349</v>
      </c>
      <c r="G1178" s="37" t="s">
        <v>3031</v>
      </c>
      <c r="H1178" s="37"/>
    </row>
    <row r="1179" spans="3:8" x14ac:dyDescent="0.25">
      <c r="C1179" s="38"/>
      <c r="D1179" s="37"/>
      <c r="E1179" s="36">
        <v>460</v>
      </c>
      <c r="F1179" s="36" t="s">
        <v>1350</v>
      </c>
      <c r="G1179" s="37" t="s">
        <v>3032</v>
      </c>
      <c r="H1179" s="37"/>
    </row>
    <row r="1180" spans="3:8" x14ac:dyDescent="0.25">
      <c r="C1180" s="38"/>
      <c r="D1180" s="37"/>
      <c r="E1180" s="36">
        <v>632</v>
      </c>
      <c r="F1180" s="36" t="s">
        <v>1351</v>
      </c>
      <c r="G1180" s="37" t="s">
        <v>3033</v>
      </c>
      <c r="H1180" s="37"/>
    </row>
    <row r="1181" spans="3:8" x14ac:dyDescent="0.25">
      <c r="C1181" s="38"/>
      <c r="D1181" s="37"/>
      <c r="E1181" s="36">
        <v>640</v>
      </c>
      <c r="F1181" s="36" t="s">
        <v>1291</v>
      </c>
      <c r="G1181" s="37" t="s">
        <v>3034</v>
      </c>
      <c r="H1181" s="37"/>
    </row>
    <row r="1182" spans="3:8" x14ac:dyDescent="0.25">
      <c r="C1182" s="38"/>
      <c r="D1182" s="37"/>
      <c r="E1182" s="36">
        <v>641</v>
      </c>
      <c r="F1182" s="36" t="s">
        <v>1292</v>
      </c>
      <c r="G1182" s="37" t="s">
        <v>3035</v>
      </c>
      <c r="H1182" s="37"/>
    </row>
    <row r="1183" spans="3:8" x14ac:dyDescent="0.25">
      <c r="C1183" s="38"/>
      <c r="D1183" s="37"/>
      <c r="E1183" s="36">
        <v>456</v>
      </c>
      <c r="F1183" s="36" t="s">
        <v>1352</v>
      </c>
      <c r="G1183" s="37" t="s">
        <v>3036</v>
      </c>
      <c r="H1183" s="37"/>
    </row>
    <row r="1184" spans="3:8" x14ac:dyDescent="0.25">
      <c r="C1184" s="38"/>
      <c r="D1184" s="37"/>
      <c r="E1184" s="36">
        <v>632</v>
      </c>
      <c r="F1184" s="36" t="s">
        <v>1344</v>
      </c>
      <c r="G1184" s="37" t="s">
        <v>3037</v>
      </c>
      <c r="H1184" s="37"/>
    </row>
    <row r="1185" spans="3:8" x14ac:dyDescent="0.25">
      <c r="C1185" s="38"/>
      <c r="D1185" s="37"/>
      <c r="E1185" s="36">
        <v>735</v>
      </c>
      <c r="F1185" s="36" t="s">
        <v>1353</v>
      </c>
      <c r="G1185" s="37" t="s">
        <v>3038</v>
      </c>
      <c r="H1185" s="37"/>
    </row>
    <row r="1186" spans="3:8" x14ac:dyDescent="0.25">
      <c r="C1186" s="38"/>
      <c r="D1186" s="37"/>
      <c r="E1186" s="36">
        <v>779</v>
      </c>
      <c r="F1186" s="36" t="s">
        <v>1346</v>
      </c>
      <c r="G1186" s="37" t="s">
        <v>3039</v>
      </c>
      <c r="H1186" s="37"/>
    </row>
    <row r="1187" spans="3:8" x14ac:dyDescent="0.25">
      <c r="C1187" s="38"/>
      <c r="D1187" s="37"/>
      <c r="E1187" s="36">
        <v>221</v>
      </c>
      <c r="F1187" s="36" t="s">
        <v>1354</v>
      </c>
      <c r="G1187" s="37" t="s">
        <v>3040</v>
      </c>
      <c r="H1187" s="37"/>
    </row>
    <row r="1188" spans="3:8" x14ac:dyDescent="0.25">
      <c r="C1188" s="38"/>
      <c r="D1188" s="37"/>
      <c r="E1188" s="36">
        <v>309</v>
      </c>
      <c r="F1188" s="36" t="s">
        <v>1355</v>
      </c>
      <c r="G1188" s="37" t="s">
        <v>3041</v>
      </c>
      <c r="H1188" s="37"/>
    </row>
    <row r="1189" spans="3:8" x14ac:dyDescent="0.25">
      <c r="C1189" s="38"/>
      <c r="D1189" s="37"/>
      <c r="E1189" s="36">
        <v>632</v>
      </c>
      <c r="F1189" s="36" t="s">
        <v>1351</v>
      </c>
      <c r="G1189" s="37" t="s">
        <v>3042</v>
      </c>
      <c r="H1189" s="37"/>
    </row>
    <row r="1190" spans="3:8" x14ac:dyDescent="0.25">
      <c r="C1190" s="38"/>
      <c r="D1190" s="37"/>
      <c r="E1190" s="36">
        <v>133</v>
      </c>
      <c r="F1190" s="36" t="s">
        <v>1356</v>
      </c>
      <c r="G1190" s="37" t="s">
        <v>3043</v>
      </c>
      <c r="H1190" s="37"/>
    </row>
    <row r="1191" spans="3:8" x14ac:dyDescent="0.25">
      <c r="C1191" s="38"/>
      <c r="D1191" s="37"/>
      <c r="E1191" s="36">
        <v>456</v>
      </c>
      <c r="F1191" s="36" t="s">
        <v>1357</v>
      </c>
      <c r="G1191" s="37" t="s">
        <v>3044</v>
      </c>
      <c r="H1191" s="37"/>
    </row>
    <row r="1192" spans="3:8" x14ac:dyDescent="0.25">
      <c r="C1192" s="38"/>
      <c r="D1192" s="37"/>
      <c r="E1192" s="36">
        <v>500</v>
      </c>
      <c r="F1192" s="36" t="s">
        <v>1358</v>
      </c>
      <c r="G1192" s="37" t="s">
        <v>3045</v>
      </c>
      <c r="H1192" s="37"/>
    </row>
    <row r="1193" spans="3:8" x14ac:dyDescent="0.25">
      <c r="C1193" s="38"/>
      <c r="D1193" s="37"/>
      <c r="E1193" s="36">
        <v>676</v>
      </c>
      <c r="F1193" s="36" t="s">
        <v>1359</v>
      </c>
      <c r="G1193" s="37" t="s">
        <v>3046</v>
      </c>
      <c r="H1193" s="37"/>
    </row>
    <row r="1194" spans="3:8" x14ac:dyDescent="0.25">
      <c r="C1194" s="38"/>
      <c r="D1194" s="37"/>
      <c r="E1194" s="36">
        <v>700</v>
      </c>
      <c r="F1194" s="36" t="s">
        <v>1360</v>
      </c>
      <c r="G1194" s="37" t="s">
        <v>3047</v>
      </c>
      <c r="H1194" s="37"/>
    </row>
    <row r="1195" spans="3:8" x14ac:dyDescent="0.25">
      <c r="C1195" s="38"/>
      <c r="D1195" s="37"/>
      <c r="E1195" s="36">
        <v>1</v>
      </c>
      <c r="F1195" s="36" t="s">
        <v>1361</v>
      </c>
      <c r="G1195" s="37" t="s">
        <v>3048</v>
      </c>
      <c r="H1195" s="37"/>
    </row>
    <row r="1196" spans="3:8" x14ac:dyDescent="0.25">
      <c r="C1196" s="38"/>
      <c r="D1196" s="37"/>
      <c r="E1196" s="36">
        <v>2</v>
      </c>
      <c r="F1196" s="36" t="s">
        <v>1362</v>
      </c>
      <c r="G1196" s="37" t="s">
        <v>3049</v>
      </c>
      <c r="H1196" s="37"/>
    </row>
    <row r="1197" spans="3:8" x14ac:dyDescent="0.25">
      <c r="C1197" s="38"/>
      <c r="D1197" s="37"/>
      <c r="E1197" s="36">
        <v>3</v>
      </c>
      <c r="F1197" s="36" t="s">
        <v>1363</v>
      </c>
      <c r="G1197" s="37" t="s">
        <v>3050</v>
      </c>
      <c r="H1197" s="37"/>
    </row>
    <row r="1198" spans="3:8" x14ac:dyDescent="0.25">
      <c r="C1198" s="38"/>
      <c r="D1198" s="37"/>
      <c r="E1198" s="36">
        <v>4</v>
      </c>
      <c r="F1198" s="36" t="s">
        <v>1364</v>
      </c>
      <c r="G1198" s="37" t="s">
        <v>3051</v>
      </c>
      <c r="H1198" s="37"/>
    </row>
    <row r="1199" spans="3:8" x14ac:dyDescent="0.25">
      <c r="C1199" s="38"/>
      <c r="D1199" s="37"/>
      <c r="E1199" s="36">
        <v>5</v>
      </c>
      <c r="F1199" s="36" t="s">
        <v>1365</v>
      </c>
      <c r="G1199" s="37" t="s">
        <v>3052</v>
      </c>
      <c r="H1199" s="37"/>
    </row>
    <row r="1200" spans="3:8" x14ac:dyDescent="0.25">
      <c r="C1200" s="38"/>
      <c r="D1200" s="37"/>
      <c r="E1200" s="36">
        <v>6</v>
      </c>
      <c r="F1200" s="36" t="s">
        <v>1366</v>
      </c>
      <c r="G1200" s="37" t="s">
        <v>3053</v>
      </c>
      <c r="H1200" s="37"/>
    </row>
    <row r="1201" spans="3:8" x14ac:dyDescent="0.25">
      <c r="C1201" s="38"/>
      <c r="D1201" s="37"/>
      <c r="E1201" s="36">
        <v>89</v>
      </c>
      <c r="F1201" s="36" t="s">
        <v>1367</v>
      </c>
      <c r="G1201" s="37" t="s">
        <v>3054</v>
      </c>
      <c r="H1201" s="37"/>
    </row>
    <row r="1202" spans="3:8" x14ac:dyDescent="0.25">
      <c r="C1202" s="38"/>
      <c r="D1202" s="37"/>
      <c r="E1202" s="36">
        <v>90</v>
      </c>
      <c r="F1202" s="36" t="s">
        <v>1368</v>
      </c>
      <c r="G1202" s="37" t="s">
        <v>3055</v>
      </c>
      <c r="H1202" s="37"/>
    </row>
    <row r="1203" spans="3:8" x14ac:dyDescent="0.25">
      <c r="C1203" s="38"/>
      <c r="D1203" s="37"/>
      <c r="E1203" s="36">
        <v>91</v>
      </c>
      <c r="F1203" s="36" t="s">
        <v>1369</v>
      </c>
      <c r="G1203" s="37" t="s">
        <v>3056</v>
      </c>
      <c r="H1203" s="37"/>
    </row>
    <row r="1204" spans="3:8" x14ac:dyDescent="0.25">
      <c r="C1204" s="38"/>
      <c r="D1204" s="37"/>
      <c r="E1204" s="36">
        <v>92</v>
      </c>
      <c r="F1204" s="36" t="s">
        <v>1370</v>
      </c>
      <c r="G1204" s="37" t="s">
        <v>3057</v>
      </c>
      <c r="H1204" s="37"/>
    </row>
    <row r="1205" spans="3:8" x14ac:dyDescent="0.25">
      <c r="C1205" s="38"/>
      <c r="D1205" s="37"/>
      <c r="E1205" s="36">
        <v>93</v>
      </c>
      <c r="F1205" s="36" t="s">
        <v>1371</v>
      </c>
      <c r="G1205" s="37" t="s">
        <v>3058</v>
      </c>
      <c r="H1205" s="37"/>
    </row>
    <row r="1206" spans="3:8" x14ac:dyDescent="0.25">
      <c r="C1206" s="38"/>
      <c r="D1206" s="37"/>
      <c r="E1206" s="36">
        <v>94</v>
      </c>
      <c r="F1206" s="36" t="s">
        <v>1372</v>
      </c>
      <c r="G1206" s="37" t="s">
        <v>3059</v>
      </c>
      <c r="H1206" s="37"/>
    </row>
    <row r="1207" spans="3:8" x14ac:dyDescent="0.25">
      <c r="C1207" s="38"/>
      <c r="D1207" s="37"/>
      <c r="E1207" s="36">
        <v>133</v>
      </c>
      <c r="F1207" s="36" t="s">
        <v>1373</v>
      </c>
      <c r="G1207" s="37" t="s">
        <v>3060</v>
      </c>
      <c r="H1207" s="37"/>
    </row>
    <row r="1208" spans="3:8" x14ac:dyDescent="0.25">
      <c r="C1208" s="38"/>
      <c r="D1208" s="37"/>
      <c r="E1208" s="36">
        <v>221</v>
      </c>
      <c r="F1208" s="36" t="s">
        <v>1374</v>
      </c>
      <c r="G1208" s="37" t="s">
        <v>3061</v>
      </c>
      <c r="H1208" s="37"/>
    </row>
    <row r="1209" spans="3:8" x14ac:dyDescent="0.25">
      <c r="C1209" s="38"/>
      <c r="D1209" s="37"/>
      <c r="E1209" s="36">
        <v>222</v>
      </c>
      <c r="F1209" s="36" t="s">
        <v>1375</v>
      </c>
      <c r="G1209" s="37" t="s">
        <v>3062</v>
      </c>
      <c r="H1209" s="37"/>
    </row>
    <row r="1210" spans="3:8" x14ac:dyDescent="0.25">
      <c r="C1210" s="38"/>
      <c r="D1210" s="37"/>
      <c r="E1210" s="36">
        <v>223</v>
      </c>
      <c r="F1210" s="36" t="s">
        <v>1376</v>
      </c>
      <c r="G1210" s="37" t="s">
        <v>3063</v>
      </c>
      <c r="H1210" s="37"/>
    </row>
    <row r="1211" spans="3:8" x14ac:dyDescent="0.25">
      <c r="C1211" s="38"/>
      <c r="D1211" s="37"/>
      <c r="E1211" s="36">
        <v>265</v>
      </c>
      <c r="F1211" s="36" t="s">
        <v>1377</v>
      </c>
      <c r="G1211" s="37" t="s">
        <v>3064</v>
      </c>
      <c r="H1211" s="37"/>
    </row>
    <row r="1212" spans="3:8" x14ac:dyDescent="0.25">
      <c r="C1212" s="38"/>
      <c r="D1212" s="37"/>
      <c r="E1212" s="36">
        <v>500</v>
      </c>
      <c r="F1212" s="36" t="s">
        <v>1378</v>
      </c>
      <c r="G1212" s="37" t="s">
        <v>3065</v>
      </c>
      <c r="H1212" s="37"/>
    </row>
    <row r="1213" spans="3:8" x14ac:dyDescent="0.25">
      <c r="C1213" s="38"/>
      <c r="D1213" s="37"/>
      <c r="E1213" s="36">
        <v>501</v>
      </c>
      <c r="F1213" s="36" t="s">
        <v>1379</v>
      </c>
      <c r="G1213" s="37" t="s">
        <v>3066</v>
      </c>
      <c r="H1213" s="37"/>
    </row>
    <row r="1214" spans="3:8" x14ac:dyDescent="0.25">
      <c r="C1214" s="38"/>
      <c r="D1214" s="37"/>
      <c r="E1214" s="36">
        <v>588</v>
      </c>
      <c r="F1214" s="36" t="s">
        <v>1380</v>
      </c>
      <c r="G1214" s="37" t="s">
        <v>3067</v>
      </c>
      <c r="H1214" s="37"/>
    </row>
    <row r="1215" spans="3:8" x14ac:dyDescent="0.25">
      <c r="C1215" s="38"/>
      <c r="D1215" s="37"/>
      <c r="E1215" s="36">
        <v>632</v>
      </c>
      <c r="F1215" s="36" t="s">
        <v>1381</v>
      </c>
      <c r="G1215" s="37" t="s">
        <v>3068</v>
      </c>
      <c r="H1215" s="37"/>
    </row>
    <row r="1216" spans="3:8" x14ac:dyDescent="0.25">
      <c r="C1216" s="38"/>
      <c r="D1216" s="37"/>
      <c r="E1216" s="36">
        <v>633</v>
      </c>
      <c r="F1216" s="36" t="s">
        <v>1351</v>
      </c>
      <c r="G1216" s="37" t="s">
        <v>3069</v>
      </c>
      <c r="H1216" s="37"/>
    </row>
    <row r="1217" spans="3:8" x14ac:dyDescent="0.25">
      <c r="C1217" s="38"/>
      <c r="D1217" s="37"/>
      <c r="E1217" s="36">
        <v>735</v>
      </c>
      <c r="F1217" s="36" t="s">
        <v>1382</v>
      </c>
      <c r="G1217" s="37" t="s">
        <v>3070</v>
      </c>
      <c r="H1217" s="37"/>
    </row>
    <row r="1218" spans="3:8" x14ac:dyDescent="0.25">
      <c r="C1218" s="38"/>
      <c r="D1218" s="37"/>
      <c r="E1218" s="36">
        <v>737</v>
      </c>
      <c r="F1218" s="36" t="s">
        <v>1383</v>
      </c>
      <c r="G1218" s="37" t="s">
        <v>3071</v>
      </c>
      <c r="H1218" s="37"/>
    </row>
    <row r="1219" spans="3:8" x14ac:dyDescent="0.25">
      <c r="C1219" s="38"/>
      <c r="D1219" s="37"/>
      <c r="E1219" s="36">
        <v>739</v>
      </c>
      <c r="F1219" s="36" t="s">
        <v>1384</v>
      </c>
      <c r="G1219" s="37" t="s">
        <v>3072</v>
      </c>
      <c r="H1219" s="37"/>
    </row>
    <row r="1220" spans="3:8" x14ac:dyDescent="0.25">
      <c r="C1220" s="38"/>
      <c r="D1220" s="37"/>
      <c r="E1220" s="36">
        <v>867</v>
      </c>
      <c r="F1220" s="36" t="s">
        <v>1385</v>
      </c>
      <c r="G1220" s="37" t="s">
        <v>3073</v>
      </c>
      <c r="H1220" s="37"/>
    </row>
    <row r="1221" spans="3:8" x14ac:dyDescent="0.25">
      <c r="C1221" s="38"/>
      <c r="D1221" s="37"/>
      <c r="E1221" s="36">
        <v>45</v>
      </c>
      <c r="F1221" s="36" t="s">
        <v>1386</v>
      </c>
      <c r="G1221" s="37" t="s">
        <v>3074</v>
      </c>
      <c r="H1221" s="37"/>
    </row>
    <row r="1222" spans="3:8" x14ac:dyDescent="0.25">
      <c r="C1222" s="38"/>
      <c r="D1222" s="37"/>
      <c r="E1222" s="36">
        <v>89</v>
      </c>
      <c r="F1222" s="36" t="s">
        <v>1387</v>
      </c>
      <c r="G1222" s="37" t="s">
        <v>3075</v>
      </c>
      <c r="H1222" s="37"/>
    </row>
    <row r="1223" spans="3:8" x14ac:dyDescent="0.25">
      <c r="C1223" s="38"/>
      <c r="D1223" s="37"/>
      <c r="E1223" s="36">
        <v>133</v>
      </c>
      <c r="F1223" s="36" t="s">
        <v>1388</v>
      </c>
      <c r="G1223" s="37" t="s">
        <v>3076</v>
      </c>
      <c r="H1223" s="37"/>
    </row>
    <row r="1224" spans="3:8" x14ac:dyDescent="0.25">
      <c r="C1224" s="38"/>
      <c r="D1224" s="37"/>
      <c r="E1224" s="36">
        <v>632</v>
      </c>
      <c r="F1224" s="36" t="s">
        <v>1389</v>
      </c>
      <c r="G1224" s="37" t="s">
        <v>3077</v>
      </c>
      <c r="H1224" s="37"/>
    </row>
    <row r="1225" spans="3:8" x14ac:dyDescent="0.25">
      <c r="C1225" s="38"/>
      <c r="D1225" s="37"/>
      <c r="E1225" s="36">
        <v>89</v>
      </c>
      <c r="F1225" s="36" t="s">
        <v>1390</v>
      </c>
      <c r="G1225" s="37" t="s">
        <v>3078</v>
      </c>
      <c r="H1225" s="37"/>
    </row>
    <row r="1226" spans="3:8" x14ac:dyDescent="0.25">
      <c r="C1226" s="38"/>
      <c r="D1226" s="37"/>
      <c r="E1226" s="36">
        <v>133</v>
      </c>
      <c r="F1226" s="36" t="s">
        <v>1391</v>
      </c>
      <c r="G1226" s="37" t="s">
        <v>3079</v>
      </c>
      <c r="H1226" s="37"/>
    </row>
    <row r="1227" spans="3:8" x14ac:dyDescent="0.25">
      <c r="C1227" s="38"/>
      <c r="D1227" s="37"/>
      <c r="E1227" s="36">
        <v>45</v>
      </c>
      <c r="F1227" s="36" t="s">
        <v>1386</v>
      </c>
      <c r="G1227" s="37" t="s">
        <v>3080</v>
      </c>
      <c r="H1227" s="37"/>
    </row>
    <row r="1228" spans="3:8" x14ac:dyDescent="0.25">
      <c r="C1228" s="38"/>
      <c r="D1228" s="37"/>
      <c r="E1228" s="36">
        <v>89</v>
      </c>
      <c r="F1228" s="36" t="s">
        <v>1392</v>
      </c>
      <c r="G1228" s="37" t="s">
        <v>3081</v>
      </c>
      <c r="H1228" s="37"/>
    </row>
    <row r="1229" spans="3:8" x14ac:dyDescent="0.25">
      <c r="C1229" s="38"/>
      <c r="D1229" s="37"/>
      <c r="E1229" s="36">
        <v>133</v>
      </c>
      <c r="F1229" s="36" t="s">
        <v>1388</v>
      </c>
      <c r="G1229" s="37" t="s">
        <v>3082</v>
      </c>
      <c r="H1229" s="37"/>
    </row>
    <row r="1230" spans="3:8" x14ac:dyDescent="0.25">
      <c r="C1230" s="38"/>
      <c r="D1230" s="37"/>
      <c r="E1230" s="36">
        <v>225</v>
      </c>
      <c r="F1230" s="36" t="s">
        <v>1393</v>
      </c>
      <c r="G1230" s="37" t="s">
        <v>3083</v>
      </c>
      <c r="H1230" s="37"/>
    </row>
    <row r="1231" spans="3:8" x14ac:dyDescent="0.25">
      <c r="C1231" s="38"/>
      <c r="D1231" s="37"/>
      <c r="E1231" s="36">
        <v>460</v>
      </c>
      <c r="F1231" s="36" t="s">
        <v>1394</v>
      </c>
      <c r="G1231" s="37" t="s">
        <v>3084</v>
      </c>
      <c r="H1231" s="37"/>
    </row>
    <row r="1232" spans="3:8" x14ac:dyDescent="0.25">
      <c r="C1232" s="38"/>
      <c r="D1232" s="37"/>
      <c r="E1232" s="36">
        <v>632</v>
      </c>
      <c r="F1232" s="36" t="s">
        <v>1395</v>
      </c>
      <c r="G1232" s="37" t="s">
        <v>3085</v>
      </c>
      <c r="H1232" s="37"/>
    </row>
    <row r="1233" spans="3:8" x14ac:dyDescent="0.25">
      <c r="C1233" s="38"/>
      <c r="D1233" s="37"/>
      <c r="E1233" s="36">
        <v>177</v>
      </c>
      <c r="F1233" s="36" t="s">
        <v>1396</v>
      </c>
      <c r="G1233" s="37" t="s">
        <v>3086</v>
      </c>
      <c r="H1233" s="37"/>
    </row>
    <row r="1234" spans="3:8" x14ac:dyDescent="0.25">
      <c r="C1234" s="38"/>
      <c r="D1234" s="37"/>
      <c r="E1234" s="36">
        <v>265</v>
      </c>
      <c r="F1234" s="36" t="s">
        <v>1397</v>
      </c>
      <c r="G1234" s="37" t="s">
        <v>3087</v>
      </c>
      <c r="H1234" s="37"/>
    </row>
    <row r="1235" spans="3:8" x14ac:dyDescent="0.25">
      <c r="C1235" s="38"/>
      <c r="D1235" s="37"/>
      <c r="E1235" s="36">
        <v>353</v>
      </c>
      <c r="F1235" s="36" t="s">
        <v>1398</v>
      </c>
      <c r="G1235" s="37" t="s">
        <v>3088</v>
      </c>
      <c r="H1235" s="37"/>
    </row>
    <row r="1236" spans="3:8" x14ac:dyDescent="0.25">
      <c r="C1236" s="38"/>
      <c r="D1236" s="37"/>
      <c r="E1236" s="36">
        <v>177</v>
      </c>
      <c r="F1236" s="36" t="s">
        <v>1399</v>
      </c>
      <c r="G1236" s="37" t="s">
        <v>3089</v>
      </c>
      <c r="H1236" s="37"/>
    </row>
    <row r="1237" spans="3:8" x14ac:dyDescent="0.25">
      <c r="C1237" s="38"/>
      <c r="D1237" s="37"/>
      <c r="E1237" s="36">
        <v>502</v>
      </c>
      <c r="F1237" s="36" t="s">
        <v>1400</v>
      </c>
      <c r="G1237" s="37" t="s">
        <v>3090</v>
      </c>
      <c r="H1237" s="37"/>
    </row>
    <row r="1238" spans="3:8" x14ac:dyDescent="0.25">
      <c r="C1238" s="38"/>
      <c r="D1238" s="37"/>
      <c r="E1238" s="36">
        <v>503</v>
      </c>
      <c r="F1238" s="36" t="s">
        <v>1401</v>
      </c>
      <c r="G1238" s="37" t="s">
        <v>3091</v>
      </c>
      <c r="H1238" s="37"/>
    </row>
    <row r="1239" spans="3:8" x14ac:dyDescent="0.25">
      <c r="C1239" s="38"/>
      <c r="D1239" s="37"/>
      <c r="E1239" s="36">
        <v>633</v>
      </c>
      <c r="F1239" s="36" t="s">
        <v>1402</v>
      </c>
      <c r="G1239" s="37" t="s">
        <v>3092</v>
      </c>
      <c r="H1239" s="37"/>
    </row>
    <row r="1240" spans="3:8" x14ac:dyDescent="0.25">
      <c r="C1240" s="38"/>
      <c r="D1240" s="37"/>
      <c r="E1240" s="36">
        <v>635</v>
      </c>
      <c r="F1240" s="36" t="s">
        <v>1403</v>
      </c>
      <c r="G1240" s="37" t="s">
        <v>3093</v>
      </c>
      <c r="H1240" s="37"/>
    </row>
    <row r="1241" spans="3:8" x14ac:dyDescent="0.25">
      <c r="C1241" s="38"/>
      <c r="D1241" s="37"/>
      <c r="E1241" s="36">
        <v>7</v>
      </c>
      <c r="F1241" s="36" t="s">
        <v>1404</v>
      </c>
      <c r="G1241" s="37" t="s">
        <v>3094</v>
      </c>
      <c r="H1241" s="37"/>
    </row>
    <row r="1242" spans="3:8" x14ac:dyDescent="0.25">
      <c r="C1242" s="38"/>
      <c r="D1242" s="37"/>
      <c r="E1242" s="36">
        <v>8</v>
      </c>
      <c r="F1242" s="36" t="s">
        <v>1405</v>
      </c>
      <c r="G1242" s="37" t="s">
        <v>3095</v>
      </c>
      <c r="H1242" s="37"/>
    </row>
    <row r="1243" spans="3:8" x14ac:dyDescent="0.25">
      <c r="C1243" s="38"/>
      <c r="D1243" s="37"/>
      <c r="E1243" s="36">
        <v>10</v>
      </c>
      <c r="F1243" s="36" t="s">
        <v>1406</v>
      </c>
      <c r="G1243" s="37" t="s">
        <v>3096</v>
      </c>
      <c r="H1243" s="37"/>
    </row>
    <row r="1244" spans="3:8" x14ac:dyDescent="0.25">
      <c r="C1244" s="38"/>
      <c r="D1244" s="37"/>
      <c r="E1244" s="36">
        <v>11</v>
      </c>
      <c r="F1244" s="36" t="s">
        <v>1407</v>
      </c>
      <c r="G1244" s="37" t="s">
        <v>3097</v>
      </c>
      <c r="H1244" s="37"/>
    </row>
    <row r="1245" spans="3:8" x14ac:dyDescent="0.25">
      <c r="C1245" s="38"/>
      <c r="D1245" s="37"/>
      <c r="E1245" s="36">
        <v>102</v>
      </c>
      <c r="F1245" s="36" t="s">
        <v>1408</v>
      </c>
      <c r="G1245" s="37" t="s">
        <v>3098</v>
      </c>
      <c r="H1245" s="37"/>
    </row>
    <row r="1246" spans="3:8" x14ac:dyDescent="0.25">
      <c r="C1246" s="38"/>
      <c r="D1246" s="37"/>
      <c r="E1246" s="36">
        <v>103</v>
      </c>
      <c r="F1246" s="36" t="s">
        <v>1409</v>
      </c>
      <c r="G1246" s="37" t="s">
        <v>3099</v>
      </c>
      <c r="H1246" s="37"/>
    </row>
    <row r="1247" spans="3:8" x14ac:dyDescent="0.25">
      <c r="C1247" s="38"/>
      <c r="D1247" s="37"/>
      <c r="E1247" s="36">
        <v>180</v>
      </c>
      <c r="F1247" s="36" t="s">
        <v>1410</v>
      </c>
      <c r="G1247" s="37" t="s">
        <v>3100</v>
      </c>
      <c r="H1247" s="37"/>
    </row>
    <row r="1248" spans="3:8" x14ac:dyDescent="0.25">
      <c r="C1248" s="38"/>
      <c r="D1248" s="37"/>
      <c r="E1248" s="36">
        <v>183</v>
      </c>
      <c r="F1248" s="36" t="s">
        <v>1411</v>
      </c>
      <c r="G1248" s="37" t="s">
        <v>3101</v>
      </c>
      <c r="H1248" s="37"/>
    </row>
    <row r="1249" spans="3:8" x14ac:dyDescent="0.25">
      <c r="C1249" s="38"/>
      <c r="D1249" s="37"/>
      <c r="E1249" s="36">
        <v>441</v>
      </c>
      <c r="F1249" s="36" t="s">
        <v>1412</v>
      </c>
      <c r="G1249" s="37" t="s">
        <v>3102</v>
      </c>
      <c r="H1249" s="37"/>
    </row>
    <row r="1250" spans="3:8" x14ac:dyDescent="0.25">
      <c r="C1250" s="38"/>
      <c r="D1250" s="37"/>
      <c r="E1250" s="36">
        <v>507</v>
      </c>
      <c r="F1250" s="36" t="s">
        <v>1413</v>
      </c>
      <c r="G1250" s="37" t="s">
        <v>3103</v>
      </c>
      <c r="H1250" s="37"/>
    </row>
    <row r="1251" spans="3:8" x14ac:dyDescent="0.25">
      <c r="C1251" s="38"/>
      <c r="D1251" s="37"/>
      <c r="E1251" s="36">
        <v>508</v>
      </c>
      <c r="F1251" s="36" t="s">
        <v>1414</v>
      </c>
      <c r="G1251" s="37" t="s">
        <v>3104</v>
      </c>
      <c r="H1251" s="37"/>
    </row>
    <row r="1252" spans="3:8" x14ac:dyDescent="0.25">
      <c r="C1252" s="38"/>
      <c r="D1252" s="37"/>
      <c r="E1252" s="36">
        <v>555</v>
      </c>
      <c r="F1252" s="36" t="s">
        <v>1415</v>
      </c>
      <c r="G1252" s="37" t="s">
        <v>3105</v>
      </c>
      <c r="H1252" s="37"/>
    </row>
    <row r="1253" spans="3:8" x14ac:dyDescent="0.25">
      <c r="C1253" s="38"/>
      <c r="D1253" s="37"/>
      <c r="E1253" s="36">
        <v>636</v>
      </c>
      <c r="F1253" s="36" t="s">
        <v>1416</v>
      </c>
      <c r="G1253" s="37" t="s">
        <v>3106</v>
      </c>
      <c r="H1253" s="37"/>
    </row>
    <row r="1254" spans="3:8" x14ac:dyDescent="0.25">
      <c r="C1254" s="38"/>
      <c r="D1254" s="37"/>
      <c r="E1254" s="36">
        <v>637</v>
      </c>
      <c r="F1254" s="36" t="s">
        <v>1417</v>
      </c>
      <c r="G1254" s="37" t="s">
        <v>3107</v>
      </c>
      <c r="H1254" s="37"/>
    </row>
    <row r="1255" spans="3:8" x14ac:dyDescent="0.25">
      <c r="C1255" s="38"/>
      <c r="D1255" s="37"/>
      <c r="E1255" s="36">
        <v>638</v>
      </c>
      <c r="F1255" s="36" t="s">
        <v>1418</v>
      </c>
      <c r="G1255" s="37" t="s">
        <v>3108</v>
      </c>
      <c r="H1255" s="37"/>
    </row>
    <row r="1256" spans="3:8" x14ac:dyDescent="0.25">
      <c r="C1256" s="38"/>
      <c r="D1256" s="37"/>
      <c r="E1256" s="36">
        <v>750</v>
      </c>
      <c r="F1256" s="36" t="s">
        <v>1419</v>
      </c>
      <c r="G1256" s="37" t="s">
        <v>3109</v>
      </c>
      <c r="H1256" s="37"/>
    </row>
    <row r="1257" spans="3:8" x14ac:dyDescent="0.25">
      <c r="C1257" s="38"/>
      <c r="D1257" s="37"/>
      <c r="E1257" s="36">
        <v>868</v>
      </c>
      <c r="F1257" s="36" t="s">
        <v>1420</v>
      </c>
      <c r="G1257" s="37" t="s">
        <v>3110</v>
      </c>
      <c r="H1257" s="37"/>
    </row>
    <row r="1258" spans="3:8" x14ac:dyDescent="0.25">
      <c r="C1258" s="38"/>
      <c r="D1258" s="37"/>
      <c r="E1258" s="36">
        <v>1</v>
      </c>
      <c r="F1258" s="36" t="s">
        <v>179</v>
      </c>
      <c r="G1258" s="37" t="s">
        <v>3111</v>
      </c>
      <c r="H1258" s="37"/>
    </row>
    <row r="1259" spans="3:8" x14ac:dyDescent="0.25">
      <c r="C1259" s="38"/>
      <c r="D1259" s="37"/>
      <c r="E1259" s="36">
        <v>133</v>
      </c>
      <c r="F1259" s="36" t="s">
        <v>42</v>
      </c>
      <c r="G1259" s="37" t="s">
        <v>3112</v>
      </c>
      <c r="H1259" s="37"/>
    </row>
    <row r="1260" spans="3:8" x14ac:dyDescent="0.25">
      <c r="C1260" s="38"/>
      <c r="D1260" s="37"/>
      <c r="E1260" s="36">
        <v>500</v>
      </c>
      <c r="F1260" s="36" t="s">
        <v>180</v>
      </c>
      <c r="G1260" s="37" t="s">
        <v>3113</v>
      </c>
      <c r="H1260" s="37"/>
    </row>
    <row r="1261" spans="3:8" x14ac:dyDescent="0.25">
      <c r="C1261" s="38"/>
      <c r="D1261" s="37"/>
      <c r="E1261" s="36">
        <v>1</v>
      </c>
      <c r="F1261" s="36" t="s">
        <v>181</v>
      </c>
      <c r="G1261" s="37" t="s">
        <v>3114</v>
      </c>
      <c r="H1261" s="37"/>
    </row>
    <row r="1262" spans="3:8" x14ac:dyDescent="0.25">
      <c r="C1262" s="38"/>
      <c r="D1262" s="37"/>
      <c r="E1262" s="36">
        <v>2</v>
      </c>
      <c r="F1262" s="36" t="s">
        <v>182</v>
      </c>
      <c r="G1262" s="37" t="s">
        <v>3115</v>
      </c>
      <c r="H1262" s="37"/>
    </row>
    <row r="1263" spans="3:8" x14ac:dyDescent="0.25">
      <c r="C1263" s="38"/>
      <c r="D1263" s="37"/>
      <c r="E1263" s="36">
        <v>3</v>
      </c>
      <c r="F1263" s="36" t="s">
        <v>183</v>
      </c>
      <c r="G1263" s="37" t="s">
        <v>3116</v>
      </c>
      <c r="H1263" s="37"/>
    </row>
    <row r="1264" spans="3:8" x14ac:dyDescent="0.25">
      <c r="C1264" s="38"/>
      <c r="D1264" s="37"/>
      <c r="E1264" s="36">
        <v>4</v>
      </c>
      <c r="F1264" s="36" t="s">
        <v>1421</v>
      </c>
      <c r="G1264" s="37" t="s">
        <v>3117</v>
      </c>
      <c r="H1264" s="37"/>
    </row>
    <row r="1265" spans="3:8" x14ac:dyDescent="0.25">
      <c r="C1265" s="38"/>
      <c r="D1265" s="37"/>
      <c r="E1265" s="36">
        <v>5</v>
      </c>
      <c r="F1265" s="36" t="s">
        <v>1422</v>
      </c>
      <c r="G1265" s="37" t="s">
        <v>3118</v>
      </c>
      <c r="H1265" s="37"/>
    </row>
    <row r="1266" spans="3:8" x14ac:dyDescent="0.25">
      <c r="C1266" s="38"/>
      <c r="D1266" s="37"/>
      <c r="E1266" s="36">
        <v>6</v>
      </c>
      <c r="F1266" s="36" t="s">
        <v>1423</v>
      </c>
      <c r="G1266" s="37" t="s">
        <v>3119</v>
      </c>
      <c r="H1266" s="37"/>
    </row>
    <row r="1267" spans="3:8" x14ac:dyDescent="0.25">
      <c r="C1267" s="38"/>
      <c r="D1267" s="37"/>
      <c r="E1267" s="36">
        <v>7</v>
      </c>
      <c r="F1267" s="36" t="s">
        <v>1424</v>
      </c>
      <c r="G1267" s="37" t="s">
        <v>3120</v>
      </c>
      <c r="H1267" s="37"/>
    </row>
    <row r="1268" spans="3:8" x14ac:dyDescent="0.25">
      <c r="C1268" s="38"/>
      <c r="D1268" s="37"/>
      <c r="E1268" s="36">
        <v>8</v>
      </c>
      <c r="F1268" s="36" t="s">
        <v>1425</v>
      </c>
      <c r="G1268" s="37" t="s">
        <v>3121</v>
      </c>
      <c r="H1268" s="37"/>
    </row>
    <row r="1269" spans="3:8" x14ac:dyDescent="0.25">
      <c r="C1269" s="38"/>
      <c r="D1269" s="37"/>
      <c r="E1269" s="36">
        <v>9</v>
      </c>
      <c r="F1269" s="36" t="s">
        <v>1426</v>
      </c>
      <c r="G1269" s="37" t="s">
        <v>3122</v>
      </c>
      <c r="H1269" s="37"/>
    </row>
    <row r="1270" spans="3:8" x14ac:dyDescent="0.25">
      <c r="C1270" s="38"/>
      <c r="D1270" s="37"/>
      <c r="E1270" s="36">
        <v>10</v>
      </c>
      <c r="F1270" s="36" t="s">
        <v>1427</v>
      </c>
      <c r="G1270" s="37" t="s">
        <v>3123</v>
      </c>
      <c r="H1270" s="37"/>
    </row>
    <row r="1271" spans="3:8" x14ac:dyDescent="0.25">
      <c r="C1271" s="38"/>
      <c r="D1271" s="37"/>
      <c r="E1271" s="36">
        <v>45</v>
      </c>
      <c r="F1271" s="36" t="s">
        <v>890</v>
      </c>
      <c r="G1271" s="37" t="s">
        <v>3124</v>
      </c>
      <c r="H1271" s="37"/>
    </row>
    <row r="1272" spans="3:8" x14ac:dyDescent="0.25">
      <c r="C1272" s="38"/>
      <c r="D1272" s="37"/>
      <c r="E1272" s="36">
        <v>46</v>
      </c>
      <c r="F1272" s="36" t="s">
        <v>829</v>
      </c>
      <c r="G1272" s="37" t="s">
        <v>3125</v>
      </c>
      <c r="H1272" s="37"/>
    </row>
    <row r="1273" spans="3:8" x14ac:dyDescent="0.25">
      <c r="C1273" s="38"/>
      <c r="D1273" s="37"/>
      <c r="E1273" s="36">
        <v>47</v>
      </c>
      <c r="F1273" s="36" t="s">
        <v>1428</v>
      </c>
      <c r="G1273" s="37" t="s">
        <v>3126</v>
      </c>
      <c r="H1273" s="37"/>
    </row>
    <row r="1274" spans="3:8" x14ac:dyDescent="0.25">
      <c r="C1274" s="38"/>
      <c r="D1274" s="37"/>
      <c r="E1274" s="36">
        <v>48</v>
      </c>
      <c r="F1274" s="36" t="s">
        <v>1429</v>
      </c>
      <c r="G1274" s="37" t="s">
        <v>3127</v>
      </c>
      <c r="H1274" s="37"/>
    </row>
    <row r="1275" spans="3:8" x14ac:dyDescent="0.25">
      <c r="C1275" s="38"/>
      <c r="D1275" s="37"/>
      <c r="E1275" s="36">
        <v>49</v>
      </c>
      <c r="F1275" s="36" t="s">
        <v>1430</v>
      </c>
      <c r="G1275" s="37" t="s">
        <v>3128</v>
      </c>
      <c r="H1275" s="37"/>
    </row>
    <row r="1276" spans="3:8" x14ac:dyDescent="0.25">
      <c r="C1276" s="38"/>
      <c r="D1276" s="37"/>
      <c r="E1276" s="36">
        <v>50</v>
      </c>
      <c r="F1276" s="36" t="s">
        <v>1431</v>
      </c>
      <c r="G1276" s="37" t="s">
        <v>3129</v>
      </c>
      <c r="H1276" s="37"/>
    </row>
    <row r="1277" spans="3:8" x14ac:dyDescent="0.25">
      <c r="C1277" s="38"/>
      <c r="D1277" s="37"/>
      <c r="E1277" s="36">
        <v>51</v>
      </c>
      <c r="F1277" s="36" t="s">
        <v>1432</v>
      </c>
      <c r="G1277" s="37" t="s">
        <v>3130</v>
      </c>
      <c r="H1277" s="37"/>
    </row>
    <row r="1278" spans="3:8" x14ac:dyDescent="0.25">
      <c r="C1278" s="38"/>
      <c r="D1278" s="37"/>
      <c r="E1278" s="36">
        <v>52</v>
      </c>
      <c r="F1278" s="36" t="s">
        <v>1433</v>
      </c>
      <c r="G1278" s="37" t="s">
        <v>3131</v>
      </c>
      <c r="H1278" s="37"/>
    </row>
    <row r="1279" spans="3:8" x14ac:dyDescent="0.25">
      <c r="C1279" s="38"/>
      <c r="D1279" s="37"/>
      <c r="E1279" s="36">
        <v>53</v>
      </c>
      <c r="F1279" s="36" t="s">
        <v>1434</v>
      </c>
      <c r="G1279" s="37" t="s">
        <v>3132</v>
      </c>
      <c r="H1279" s="37"/>
    </row>
    <row r="1280" spans="3:8" x14ac:dyDescent="0.25">
      <c r="C1280" s="38"/>
      <c r="D1280" s="37"/>
      <c r="E1280" s="36">
        <v>54</v>
      </c>
      <c r="F1280" s="36" t="s">
        <v>1435</v>
      </c>
      <c r="G1280" s="37" t="s">
        <v>3133</v>
      </c>
      <c r="H1280" s="37"/>
    </row>
    <row r="1281" spans="3:8" x14ac:dyDescent="0.25">
      <c r="C1281" s="38"/>
      <c r="D1281" s="37"/>
      <c r="E1281" s="36">
        <v>55</v>
      </c>
      <c r="F1281" s="36" t="s">
        <v>1436</v>
      </c>
      <c r="G1281" s="37" t="s">
        <v>3134</v>
      </c>
      <c r="H1281" s="37"/>
    </row>
    <row r="1282" spans="3:8" x14ac:dyDescent="0.25">
      <c r="C1282" s="38"/>
      <c r="D1282" s="37"/>
      <c r="E1282" s="36">
        <v>60</v>
      </c>
      <c r="F1282" s="36" t="s">
        <v>1298</v>
      </c>
      <c r="G1282" s="37" t="s">
        <v>3135</v>
      </c>
      <c r="H1282" s="37"/>
    </row>
    <row r="1283" spans="3:8" x14ac:dyDescent="0.25">
      <c r="C1283" s="38"/>
      <c r="D1283" s="37"/>
      <c r="E1283" s="36">
        <v>65</v>
      </c>
      <c r="F1283" s="36" t="s">
        <v>1437</v>
      </c>
      <c r="G1283" s="37" t="s">
        <v>3136</v>
      </c>
      <c r="H1283" s="37"/>
    </row>
    <row r="1284" spans="3:8" x14ac:dyDescent="0.25">
      <c r="C1284" s="38"/>
      <c r="D1284" s="37"/>
      <c r="E1284" s="36">
        <v>89</v>
      </c>
      <c r="F1284" s="36" t="s">
        <v>1438</v>
      </c>
      <c r="G1284" s="37" t="s">
        <v>3137</v>
      </c>
      <c r="H1284" s="37"/>
    </row>
    <row r="1285" spans="3:8" x14ac:dyDescent="0.25">
      <c r="C1285" s="38"/>
      <c r="D1285" s="37"/>
      <c r="E1285" s="36">
        <v>90</v>
      </c>
      <c r="F1285" s="36" t="s">
        <v>1439</v>
      </c>
      <c r="G1285" s="37" t="s">
        <v>3138</v>
      </c>
      <c r="H1285" s="37"/>
    </row>
    <row r="1286" spans="3:8" x14ac:dyDescent="0.25">
      <c r="C1286" s="38"/>
      <c r="D1286" s="37"/>
      <c r="E1286" s="36">
        <v>91</v>
      </c>
      <c r="F1286" s="36" t="s">
        <v>1440</v>
      </c>
      <c r="G1286" s="37" t="s">
        <v>3139</v>
      </c>
      <c r="H1286" s="37"/>
    </row>
    <row r="1287" spans="3:8" x14ac:dyDescent="0.25">
      <c r="C1287" s="38"/>
      <c r="D1287" s="37"/>
      <c r="E1287" s="36">
        <v>93</v>
      </c>
      <c r="F1287" s="36" t="s">
        <v>1441</v>
      </c>
      <c r="G1287" s="37" t="s">
        <v>3140</v>
      </c>
      <c r="H1287" s="37"/>
    </row>
    <row r="1288" spans="3:8" x14ac:dyDescent="0.25">
      <c r="C1288" s="38"/>
      <c r="D1288" s="37"/>
      <c r="E1288" s="36">
        <v>94</v>
      </c>
      <c r="F1288" s="36" t="s">
        <v>1442</v>
      </c>
      <c r="G1288" s="37" t="s">
        <v>3141</v>
      </c>
      <c r="H1288" s="37"/>
    </row>
    <row r="1289" spans="3:8" x14ac:dyDescent="0.25">
      <c r="C1289" s="38"/>
      <c r="D1289" s="37"/>
      <c r="E1289" s="36">
        <v>95</v>
      </c>
      <c r="F1289" s="36" t="s">
        <v>1443</v>
      </c>
      <c r="G1289" s="37" t="s">
        <v>3142</v>
      </c>
      <c r="H1289" s="37"/>
    </row>
    <row r="1290" spans="3:8" x14ac:dyDescent="0.25">
      <c r="C1290" s="38"/>
      <c r="D1290" s="37"/>
      <c r="E1290" s="36">
        <v>96</v>
      </c>
      <c r="F1290" s="36" t="s">
        <v>1444</v>
      </c>
      <c r="G1290" s="37" t="s">
        <v>3143</v>
      </c>
      <c r="H1290" s="37"/>
    </row>
    <row r="1291" spans="3:8" x14ac:dyDescent="0.25">
      <c r="C1291" s="38"/>
      <c r="D1291" s="37"/>
      <c r="E1291" s="36">
        <v>97</v>
      </c>
      <c r="F1291" s="36" t="s">
        <v>1445</v>
      </c>
      <c r="G1291" s="37" t="s">
        <v>3144</v>
      </c>
      <c r="H1291" s="37"/>
    </row>
    <row r="1292" spans="3:8" x14ac:dyDescent="0.25">
      <c r="C1292" s="38"/>
      <c r="D1292" s="37"/>
      <c r="E1292" s="36">
        <v>98</v>
      </c>
      <c r="F1292" s="36" t="s">
        <v>1446</v>
      </c>
      <c r="G1292" s="37" t="s">
        <v>3145</v>
      </c>
      <c r="H1292" s="37"/>
    </row>
    <row r="1293" spans="3:8" x14ac:dyDescent="0.25">
      <c r="C1293" s="38"/>
      <c r="D1293" s="37"/>
      <c r="E1293" s="36">
        <v>99</v>
      </c>
      <c r="F1293" s="36" t="s">
        <v>1447</v>
      </c>
      <c r="G1293" s="37" t="s">
        <v>3146</v>
      </c>
      <c r="H1293" s="37"/>
    </row>
    <row r="1294" spans="3:8" x14ac:dyDescent="0.25">
      <c r="C1294" s="38"/>
      <c r="D1294" s="37"/>
      <c r="E1294" s="36">
        <v>100</v>
      </c>
      <c r="F1294" s="36" t="s">
        <v>1448</v>
      </c>
      <c r="G1294" s="37" t="s">
        <v>3147</v>
      </c>
      <c r="H1294" s="37"/>
    </row>
    <row r="1295" spans="3:8" x14ac:dyDescent="0.25">
      <c r="C1295" s="38"/>
      <c r="D1295" s="37"/>
      <c r="E1295" s="36">
        <v>101</v>
      </c>
      <c r="F1295" s="36" t="s">
        <v>1449</v>
      </c>
      <c r="G1295" s="37" t="s">
        <v>3148</v>
      </c>
      <c r="H1295" s="37"/>
    </row>
    <row r="1296" spans="3:8" x14ac:dyDescent="0.25">
      <c r="C1296" s="38"/>
      <c r="D1296" s="37"/>
      <c r="E1296" s="36">
        <v>102</v>
      </c>
      <c r="F1296" s="36" t="s">
        <v>1450</v>
      </c>
      <c r="G1296" s="37" t="s">
        <v>3149</v>
      </c>
      <c r="H1296" s="37"/>
    </row>
    <row r="1297" spans="3:8" x14ac:dyDescent="0.25">
      <c r="C1297" s="38"/>
      <c r="D1297" s="37"/>
      <c r="E1297" s="36">
        <v>103</v>
      </c>
      <c r="F1297" s="36" t="s">
        <v>1451</v>
      </c>
      <c r="G1297" s="37" t="s">
        <v>3150</v>
      </c>
      <c r="H1297" s="37"/>
    </row>
    <row r="1298" spans="3:8" x14ac:dyDescent="0.25">
      <c r="C1298" s="38"/>
      <c r="D1298" s="37"/>
      <c r="E1298" s="36">
        <v>104</v>
      </c>
      <c r="F1298" s="36" t="s">
        <v>1452</v>
      </c>
      <c r="G1298" s="37" t="s">
        <v>3151</v>
      </c>
      <c r="H1298" s="37"/>
    </row>
    <row r="1299" spans="3:8" x14ac:dyDescent="0.25">
      <c r="C1299" s="38"/>
      <c r="D1299" s="37"/>
      <c r="E1299" s="36">
        <v>105</v>
      </c>
      <c r="F1299" s="36" t="s">
        <v>1453</v>
      </c>
      <c r="G1299" s="37" t="s">
        <v>3152</v>
      </c>
      <c r="H1299" s="37"/>
    </row>
    <row r="1300" spans="3:8" x14ac:dyDescent="0.25">
      <c r="C1300" s="38"/>
      <c r="D1300" s="37"/>
      <c r="E1300" s="36">
        <v>106</v>
      </c>
      <c r="F1300" s="36" t="s">
        <v>1454</v>
      </c>
      <c r="G1300" s="37" t="s">
        <v>3153</v>
      </c>
      <c r="H1300" s="37"/>
    </row>
    <row r="1301" spans="3:8" x14ac:dyDescent="0.25">
      <c r="C1301" s="38"/>
      <c r="D1301" s="37"/>
      <c r="E1301" s="36">
        <v>133</v>
      </c>
      <c r="F1301" s="36" t="s">
        <v>1455</v>
      </c>
      <c r="G1301" s="37" t="s">
        <v>3154</v>
      </c>
      <c r="H1301" s="37"/>
    </row>
    <row r="1302" spans="3:8" x14ac:dyDescent="0.25">
      <c r="C1302" s="38"/>
      <c r="D1302" s="37"/>
      <c r="E1302" s="36">
        <v>134</v>
      </c>
      <c r="F1302" s="36" t="s">
        <v>1456</v>
      </c>
      <c r="G1302" s="37" t="s">
        <v>3155</v>
      </c>
      <c r="H1302" s="37"/>
    </row>
    <row r="1303" spans="3:8" x14ac:dyDescent="0.25">
      <c r="C1303" s="38"/>
      <c r="D1303" s="37"/>
      <c r="E1303" s="36">
        <v>135</v>
      </c>
      <c r="F1303" s="36" t="s">
        <v>1457</v>
      </c>
      <c r="G1303" s="37" t="s">
        <v>3156</v>
      </c>
      <c r="H1303" s="37"/>
    </row>
    <row r="1304" spans="3:8" x14ac:dyDescent="0.25">
      <c r="C1304" s="38"/>
      <c r="D1304" s="37"/>
      <c r="E1304" s="36">
        <v>136</v>
      </c>
      <c r="F1304" s="36" t="s">
        <v>1458</v>
      </c>
      <c r="G1304" s="37" t="s">
        <v>3157</v>
      </c>
      <c r="H1304" s="37"/>
    </row>
    <row r="1305" spans="3:8" x14ac:dyDescent="0.25">
      <c r="C1305" s="38"/>
      <c r="D1305" s="37"/>
      <c r="E1305" s="36">
        <v>177</v>
      </c>
      <c r="F1305" s="36" t="s">
        <v>1459</v>
      </c>
      <c r="G1305" s="37" t="s">
        <v>3158</v>
      </c>
      <c r="H1305" s="37"/>
    </row>
    <row r="1306" spans="3:8" x14ac:dyDescent="0.25">
      <c r="C1306" s="38"/>
      <c r="D1306" s="37"/>
      <c r="E1306" s="36">
        <v>178</v>
      </c>
      <c r="F1306" s="36" t="s">
        <v>1460</v>
      </c>
      <c r="G1306" s="37" t="s">
        <v>3159</v>
      </c>
      <c r="H1306" s="37"/>
    </row>
    <row r="1307" spans="3:8" x14ac:dyDescent="0.25">
      <c r="C1307" s="38"/>
      <c r="D1307" s="37"/>
      <c r="E1307" s="36">
        <v>179</v>
      </c>
      <c r="F1307" s="36" t="s">
        <v>1461</v>
      </c>
      <c r="G1307" s="37" t="s">
        <v>3160</v>
      </c>
      <c r="H1307" s="37"/>
    </row>
    <row r="1308" spans="3:8" x14ac:dyDescent="0.25">
      <c r="C1308" s="38"/>
      <c r="D1308" s="37"/>
      <c r="E1308" s="36">
        <v>180</v>
      </c>
      <c r="F1308" s="36" t="s">
        <v>1462</v>
      </c>
      <c r="G1308" s="37" t="s">
        <v>3161</v>
      </c>
      <c r="H1308" s="37"/>
    </row>
    <row r="1309" spans="3:8" x14ac:dyDescent="0.25">
      <c r="C1309" s="38"/>
      <c r="D1309" s="37"/>
      <c r="E1309" s="36">
        <v>181</v>
      </c>
      <c r="F1309" s="36" t="s">
        <v>1463</v>
      </c>
      <c r="G1309" s="37" t="s">
        <v>3162</v>
      </c>
      <c r="H1309" s="37"/>
    </row>
    <row r="1310" spans="3:8" x14ac:dyDescent="0.25">
      <c r="C1310" s="38"/>
      <c r="D1310" s="37"/>
      <c r="E1310" s="36">
        <v>182</v>
      </c>
      <c r="F1310" s="36" t="s">
        <v>1464</v>
      </c>
      <c r="G1310" s="37" t="s">
        <v>3163</v>
      </c>
      <c r="H1310" s="37"/>
    </row>
    <row r="1311" spans="3:8" x14ac:dyDescent="0.25">
      <c r="C1311" s="38"/>
      <c r="D1311" s="37"/>
      <c r="E1311" s="36">
        <v>183</v>
      </c>
      <c r="F1311" s="36" t="s">
        <v>1465</v>
      </c>
      <c r="G1311" s="37" t="s">
        <v>3164</v>
      </c>
      <c r="H1311" s="37"/>
    </row>
    <row r="1312" spans="3:8" x14ac:dyDescent="0.25">
      <c r="C1312" s="38"/>
      <c r="D1312" s="37"/>
      <c r="E1312" s="36">
        <v>184</v>
      </c>
      <c r="F1312" s="36" t="s">
        <v>1466</v>
      </c>
      <c r="G1312" s="37" t="s">
        <v>3165</v>
      </c>
      <c r="H1312" s="37"/>
    </row>
    <row r="1313" spans="3:8" x14ac:dyDescent="0.25">
      <c r="C1313" s="38"/>
      <c r="D1313" s="37"/>
      <c r="E1313" s="36">
        <v>185</v>
      </c>
      <c r="F1313" s="36" t="s">
        <v>1467</v>
      </c>
      <c r="G1313" s="37" t="s">
        <v>3166</v>
      </c>
      <c r="H1313" s="37"/>
    </row>
    <row r="1314" spans="3:8" x14ac:dyDescent="0.25">
      <c r="C1314" s="38"/>
      <c r="D1314" s="37"/>
      <c r="E1314" s="36">
        <v>186</v>
      </c>
      <c r="F1314" s="36" t="s">
        <v>1468</v>
      </c>
      <c r="G1314" s="37" t="s">
        <v>3167</v>
      </c>
      <c r="H1314" s="37"/>
    </row>
    <row r="1315" spans="3:8" x14ac:dyDescent="0.25">
      <c r="C1315" s="38"/>
      <c r="D1315" s="37"/>
      <c r="E1315" s="36">
        <v>187</v>
      </c>
      <c r="F1315" s="36" t="s">
        <v>1469</v>
      </c>
      <c r="G1315" s="37" t="s">
        <v>3168</v>
      </c>
      <c r="H1315" s="37"/>
    </row>
    <row r="1316" spans="3:8" x14ac:dyDescent="0.25">
      <c r="C1316" s="38"/>
      <c r="D1316" s="37"/>
      <c r="E1316" s="36">
        <v>188</v>
      </c>
      <c r="F1316" s="36" t="s">
        <v>1470</v>
      </c>
      <c r="G1316" s="37" t="s">
        <v>3169</v>
      </c>
      <c r="H1316" s="37"/>
    </row>
    <row r="1317" spans="3:8" x14ac:dyDescent="0.25">
      <c r="C1317" s="38"/>
      <c r="D1317" s="37"/>
      <c r="E1317" s="36">
        <v>189</v>
      </c>
      <c r="F1317" s="36" t="s">
        <v>1332</v>
      </c>
      <c r="G1317" s="37" t="s">
        <v>3170</v>
      </c>
      <c r="H1317" s="37"/>
    </row>
    <row r="1318" spans="3:8" x14ac:dyDescent="0.25">
      <c r="C1318" s="38"/>
      <c r="D1318" s="37"/>
      <c r="E1318" s="36">
        <v>190</v>
      </c>
      <c r="F1318" s="36" t="s">
        <v>1471</v>
      </c>
      <c r="G1318" s="37" t="s">
        <v>3171</v>
      </c>
      <c r="H1318" s="37"/>
    </row>
    <row r="1319" spans="3:8" x14ac:dyDescent="0.25">
      <c r="C1319" s="38"/>
      <c r="D1319" s="37"/>
      <c r="E1319" s="36">
        <v>191</v>
      </c>
      <c r="F1319" s="36" t="s">
        <v>1472</v>
      </c>
      <c r="G1319" s="37" t="s">
        <v>3172</v>
      </c>
      <c r="H1319" s="37"/>
    </row>
    <row r="1320" spans="3:8" x14ac:dyDescent="0.25">
      <c r="C1320" s="38"/>
      <c r="D1320" s="37"/>
      <c r="E1320" s="36">
        <v>192</v>
      </c>
      <c r="F1320" s="36" t="s">
        <v>1473</v>
      </c>
      <c r="G1320" s="37" t="s">
        <v>3173</v>
      </c>
      <c r="H1320" s="37"/>
    </row>
    <row r="1321" spans="3:8" x14ac:dyDescent="0.25">
      <c r="C1321" s="38"/>
      <c r="D1321" s="37"/>
      <c r="E1321" s="36">
        <v>221</v>
      </c>
      <c r="F1321" s="36" t="s">
        <v>1474</v>
      </c>
      <c r="G1321" s="37" t="s">
        <v>3174</v>
      </c>
      <c r="H1321" s="37"/>
    </row>
    <row r="1322" spans="3:8" x14ac:dyDescent="0.25">
      <c r="C1322" s="38"/>
      <c r="D1322" s="37"/>
      <c r="E1322" s="36">
        <v>222</v>
      </c>
      <c r="F1322" s="36" t="s">
        <v>1475</v>
      </c>
      <c r="G1322" s="37" t="s">
        <v>3175</v>
      </c>
      <c r="H1322" s="37"/>
    </row>
    <row r="1323" spans="3:8" x14ac:dyDescent="0.25">
      <c r="C1323" s="38"/>
      <c r="D1323" s="37"/>
      <c r="E1323" s="36">
        <v>223</v>
      </c>
      <c r="F1323" s="36" t="s">
        <v>1476</v>
      </c>
      <c r="G1323" s="37" t="s">
        <v>3176</v>
      </c>
      <c r="H1323" s="37"/>
    </row>
    <row r="1324" spans="3:8" x14ac:dyDescent="0.25">
      <c r="C1324" s="38"/>
      <c r="D1324" s="37"/>
      <c r="E1324" s="36">
        <v>224</v>
      </c>
      <c r="F1324" s="36" t="s">
        <v>1477</v>
      </c>
      <c r="G1324" s="37" t="s">
        <v>3177</v>
      </c>
      <c r="H1324" s="37"/>
    </row>
    <row r="1325" spans="3:8" x14ac:dyDescent="0.25">
      <c r="C1325" s="38"/>
      <c r="D1325" s="37"/>
      <c r="E1325" s="36">
        <v>265</v>
      </c>
      <c r="F1325" s="36" t="s">
        <v>1478</v>
      </c>
      <c r="G1325" s="37" t="s">
        <v>3178</v>
      </c>
      <c r="H1325" s="37"/>
    </row>
    <row r="1326" spans="3:8" x14ac:dyDescent="0.25">
      <c r="C1326" s="38"/>
      <c r="D1326" s="37"/>
      <c r="E1326" s="36">
        <v>266</v>
      </c>
      <c r="F1326" s="36" t="s">
        <v>1479</v>
      </c>
      <c r="G1326" s="37" t="s">
        <v>3179</v>
      </c>
      <c r="H1326" s="37"/>
    </row>
    <row r="1327" spans="3:8" x14ac:dyDescent="0.25">
      <c r="C1327" s="38"/>
      <c r="D1327" s="37"/>
      <c r="E1327" s="36">
        <v>267</v>
      </c>
      <c r="F1327" s="36" t="s">
        <v>1480</v>
      </c>
      <c r="G1327" s="37" t="s">
        <v>3180</v>
      </c>
      <c r="H1327" s="37"/>
    </row>
    <row r="1328" spans="3:8" x14ac:dyDescent="0.25">
      <c r="C1328" s="38"/>
      <c r="D1328" s="37"/>
      <c r="E1328" s="36">
        <v>268</v>
      </c>
      <c r="F1328" s="36" t="s">
        <v>1481</v>
      </c>
      <c r="G1328" s="37" t="s">
        <v>3181</v>
      </c>
      <c r="H1328" s="37"/>
    </row>
    <row r="1329" spans="3:8" x14ac:dyDescent="0.25">
      <c r="C1329" s="38"/>
      <c r="D1329" s="37"/>
      <c r="E1329" s="36">
        <v>269</v>
      </c>
      <c r="F1329" s="36" t="s">
        <v>1482</v>
      </c>
      <c r="G1329" s="37" t="s">
        <v>3182</v>
      </c>
      <c r="H1329" s="37"/>
    </row>
    <row r="1330" spans="3:8" x14ac:dyDescent="0.25">
      <c r="C1330" s="38"/>
      <c r="D1330" s="37"/>
      <c r="E1330" s="36">
        <v>309</v>
      </c>
      <c r="F1330" s="36" t="s">
        <v>1483</v>
      </c>
      <c r="G1330" s="37" t="s">
        <v>3183</v>
      </c>
      <c r="H1330" s="37"/>
    </row>
    <row r="1331" spans="3:8" x14ac:dyDescent="0.25">
      <c r="C1331" s="38"/>
      <c r="D1331" s="37"/>
      <c r="E1331" s="36">
        <v>310</v>
      </c>
      <c r="F1331" s="36" t="s">
        <v>1484</v>
      </c>
      <c r="G1331" s="37" t="s">
        <v>3184</v>
      </c>
      <c r="H1331" s="37"/>
    </row>
    <row r="1332" spans="3:8" x14ac:dyDescent="0.25">
      <c r="C1332" s="38"/>
      <c r="D1332" s="37"/>
      <c r="E1332" s="36">
        <v>353</v>
      </c>
      <c r="F1332" s="36" t="s">
        <v>1485</v>
      </c>
      <c r="G1332" s="37" t="s">
        <v>3185</v>
      </c>
      <c r="H1332" s="37"/>
    </row>
    <row r="1333" spans="3:8" x14ac:dyDescent="0.25">
      <c r="C1333" s="38"/>
      <c r="D1333" s="37"/>
      <c r="E1333" s="36">
        <v>354</v>
      </c>
      <c r="F1333" s="36" t="s">
        <v>1486</v>
      </c>
      <c r="G1333" s="37" t="s">
        <v>3186</v>
      </c>
      <c r="H1333" s="37"/>
    </row>
    <row r="1334" spans="3:8" x14ac:dyDescent="0.25">
      <c r="C1334" s="38"/>
      <c r="D1334" s="37"/>
      <c r="E1334" s="36">
        <v>355</v>
      </c>
      <c r="F1334" s="36" t="s">
        <v>1487</v>
      </c>
      <c r="G1334" s="37" t="s">
        <v>3187</v>
      </c>
      <c r="H1334" s="37"/>
    </row>
    <row r="1335" spans="3:8" x14ac:dyDescent="0.25">
      <c r="C1335" s="38"/>
      <c r="D1335" s="37"/>
      <c r="E1335" s="36">
        <v>441</v>
      </c>
      <c r="F1335" s="36" t="s">
        <v>1488</v>
      </c>
      <c r="G1335" s="37" t="s">
        <v>3188</v>
      </c>
      <c r="H1335" s="37"/>
    </row>
    <row r="1336" spans="3:8" x14ac:dyDescent="0.25">
      <c r="C1336" s="38"/>
      <c r="D1336" s="37"/>
      <c r="E1336" s="36">
        <v>456</v>
      </c>
      <c r="F1336" s="36" t="s">
        <v>1489</v>
      </c>
      <c r="G1336" s="37" t="s">
        <v>3189</v>
      </c>
      <c r="H1336" s="37"/>
    </row>
    <row r="1337" spans="3:8" x14ac:dyDescent="0.25">
      <c r="C1337" s="38"/>
      <c r="D1337" s="37"/>
      <c r="E1337" s="36">
        <v>457</v>
      </c>
      <c r="F1337" s="36" t="s">
        <v>1490</v>
      </c>
      <c r="G1337" s="37" t="s">
        <v>3190</v>
      </c>
      <c r="H1337" s="37"/>
    </row>
    <row r="1338" spans="3:8" x14ac:dyDescent="0.25">
      <c r="C1338" s="38"/>
      <c r="D1338" s="37"/>
      <c r="E1338" s="36">
        <v>458</v>
      </c>
      <c r="F1338" s="36" t="s">
        <v>1491</v>
      </c>
      <c r="G1338" s="37" t="s">
        <v>3191</v>
      </c>
      <c r="H1338" s="37"/>
    </row>
    <row r="1339" spans="3:8" x14ac:dyDescent="0.25">
      <c r="C1339" s="38"/>
      <c r="D1339" s="37"/>
      <c r="E1339" s="36">
        <v>459</v>
      </c>
      <c r="F1339" s="36" t="s">
        <v>1492</v>
      </c>
      <c r="G1339" s="37" t="s">
        <v>3192</v>
      </c>
      <c r="H1339" s="37"/>
    </row>
    <row r="1340" spans="3:8" x14ac:dyDescent="0.25">
      <c r="C1340" s="38"/>
      <c r="D1340" s="37"/>
      <c r="E1340" s="36">
        <v>460</v>
      </c>
      <c r="F1340" s="36" t="s">
        <v>1493</v>
      </c>
      <c r="G1340" s="37" t="s">
        <v>3193</v>
      </c>
      <c r="H1340" s="37"/>
    </row>
    <row r="1341" spans="3:8" x14ac:dyDescent="0.25">
      <c r="C1341" s="38"/>
      <c r="D1341" s="37"/>
      <c r="E1341" s="36">
        <v>461</v>
      </c>
      <c r="F1341" s="36" t="s">
        <v>1494</v>
      </c>
      <c r="G1341" s="37" t="s">
        <v>3194</v>
      </c>
      <c r="H1341" s="37"/>
    </row>
    <row r="1342" spans="3:8" x14ac:dyDescent="0.25">
      <c r="C1342" s="38"/>
      <c r="D1342" s="37"/>
      <c r="E1342" s="36">
        <v>500</v>
      </c>
      <c r="F1342" s="36" t="s">
        <v>1495</v>
      </c>
      <c r="G1342" s="37" t="s">
        <v>3195</v>
      </c>
      <c r="H1342" s="37"/>
    </row>
    <row r="1343" spans="3:8" x14ac:dyDescent="0.25">
      <c r="C1343" s="38"/>
      <c r="D1343" s="37"/>
      <c r="E1343" s="36">
        <v>501</v>
      </c>
      <c r="F1343" s="36" t="s">
        <v>1496</v>
      </c>
      <c r="G1343" s="37" t="s">
        <v>3196</v>
      </c>
      <c r="H1343" s="37"/>
    </row>
    <row r="1344" spans="3:8" x14ac:dyDescent="0.25">
      <c r="C1344" s="38"/>
      <c r="D1344" s="37"/>
      <c r="E1344" s="36">
        <v>503</v>
      </c>
      <c r="F1344" s="36" t="s">
        <v>1497</v>
      </c>
      <c r="G1344" s="37" t="s">
        <v>3197</v>
      </c>
      <c r="H1344" s="37"/>
    </row>
    <row r="1345" spans="3:8" x14ac:dyDescent="0.25">
      <c r="C1345" s="38"/>
      <c r="D1345" s="37"/>
      <c r="E1345" s="36">
        <v>504</v>
      </c>
      <c r="F1345" s="36" t="s">
        <v>1498</v>
      </c>
      <c r="G1345" s="37" t="s">
        <v>3198</v>
      </c>
      <c r="H1345" s="37"/>
    </row>
    <row r="1346" spans="3:8" x14ac:dyDescent="0.25">
      <c r="C1346" s="38"/>
      <c r="D1346" s="37"/>
      <c r="E1346" s="36">
        <v>505</v>
      </c>
      <c r="F1346" s="36" t="s">
        <v>867</v>
      </c>
      <c r="G1346" s="37" t="s">
        <v>3199</v>
      </c>
      <c r="H1346" s="37"/>
    </row>
    <row r="1347" spans="3:8" x14ac:dyDescent="0.25">
      <c r="C1347" s="38"/>
      <c r="D1347" s="37"/>
      <c r="E1347" s="36">
        <v>506</v>
      </c>
      <c r="F1347" s="36" t="s">
        <v>1499</v>
      </c>
      <c r="G1347" s="37" t="s">
        <v>3200</v>
      </c>
      <c r="H1347" s="37"/>
    </row>
    <row r="1348" spans="3:8" x14ac:dyDescent="0.25">
      <c r="C1348" s="38"/>
      <c r="D1348" s="37"/>
      <c r="E1348" s="36">
        <v>507</v>
      </c>
      <c r="F1348" s="36" t="s">
        <v>1500</v>
      </c>
      <c r="G1348" s="37" t="s">
        <v>3201</v>
      </c>
      <c r="H1348" s="37"/>
    </row>
    <row r="1349" spans="3:8" x14ac:dyDescent="0.25">
      <c r="C1349" s="38"/>
      <c r="D1349" s="37"/>
      <c r="E1349" s="36">
        <v>508</v>
      </c>
      <c r="F1349" s="36" t="s">
        <v>1501</v>
      </c>
      <c r="G1349" s="37" t="s">
        <v>3202</v>
      </c>
      <c r="H1349" s="37"/>
    </row>
    <row r="1350" spans="3:8" x14ac:dyDescent="0.25">
      <c r="C1350" s="38"/>
      <c r="D1350" s="37"/>
      <c r="E1350" s="36">
        <v>509</v>
      </c>
      <c r="F1350" s="36" t="s">
        <v>1502</v>
      </c>
      <c r="G1350" s="37" t="s">
        <v>3203</v>
      </c>
      <c r="H1350" s="37"/>
    </row>
    <row r="1351" spans="3:8" x14ac:dyDescent="0.25">
      <c r="C1351" s="38"/>
      <c r="D1351" s="37"/>
      <c r="E1351" s="36">
        <v>510</v>
      </c>
      <c r="F1351" s="36" t="s">
        <v>1503</v>
      </c>
      <c r="G1351" s="37" t="s">
        <v>3204</v>
      </c>
      <c r="H1351" s="37"/>
    </row>
    <row r="1352" spans="3:8" x14ac:dyDescent="0.25">
      <c r="C1352" s="38"/>
      <c r="D1352" s="37"/>
      <c r="E1352" s="36">
        <v>544</v>
      </c>
      <c r="F1352" s="36" t="s">
        <v>1504</v>
      </c>
      <c r="G1352" s="37" t="s">
        <v>3205</v>
      </c>
      <c r="H1352" s="37"/>
    </row>
    <row r="1353" spans="3:8" x14ac:dyDescent="0.25">
      <c r="C1353" s="38"/>
      <c r="D1353" s="37"/>
      <c r="E1353" s="36">
        <v>588</v>
      </c>
      <c r="F1353" s="36" t="s">
        <v>1505</v>
      </c>
      <c r="G1353" s="37" t="s">
        <v>3206</v>
      </c>
      <c r="H1353" s="37"/>
    </row>
    <row r="1354" spans="3:8" x14ac:dyDescent="0.25">
      <c r="C1354" s="38"/>
      <c r="D1354" s="37"/>
      <c r="E1354" s="36">
        <v>589</v>
      </c>
      <c r="F1354" s="36" t="s">
        <v>1506</v>
      </c>
      <c r="G1354" s="37" t="s">
        <v>3207</v>
      </c>
      <c r="H1354" s="37"/>
    </row>
    <row r="1355" spans="3:8" x14ac:dyDescent="0.25">
      <c r="C1355" s="38"/>
      <c r="D1355" s="37"/>
      <c r="E1355" s="36">
        <v>590</v>
      </c>
      <c r="F1355" s="36" t="s">
        <v>1507</v>
      </c>
      <c r="G1355" s="37" t="s">
        <v>3208</v>
      </c>
      <c r="H1355" s="37"/>
    </row>
    <row r="1356" spans="3:8" x14ac:dyDescent="0.25">
      <c r="C1356" s="38"/>
      <c r="D1356" s="37"/>
      <c r="E1356" s="36">
        <v>591</v>
      </c>
      <c r="F1356" s="36" t="s">
        <v>1508</v>
      </c>
      <c r="G1356" s="37" t="s">
        <v>3209</v>
      </c>
      <c r="H1356" s="37"/>
    </row>
    <row r="1357" spans="3:8" x14ac:dyDescent="0.25">
      <c r="C1357" s="38"/>
      <c r="D1357" s="37"/>
      <c r="E1357" s="36">
        <v>592</v>
      </c>
      <c r="F1357" s="36" t="s">
        <v>1509</v>
      </c>
      <c r="G1357" s="37" t="s">
        <v>3210</v>
      </c>
      <c r="H1357" s="37"/>
    </row>
    <row r="1358" spans="3:8" x14ac:dyDescent="0.25">
      <c r="C1358" s="38"/>
      <c r="D1358" s="37"/>
      <c r="E1358" s="36">
        <v>593</v>
      </c>
      <c r="F1358" s="36" t="s">
        <v>1510</v>
      </c>
      <c r="G1358" s="37" t="s">
        <v>3211</v>
      </c>
      <c r="H1358" s="37"/>
    </row>
    <row r="1359" spans="3:8" x14ac:dyDescent="0.25">
      <c r="C1359" s="38"/>
      <c r="D1359" s="37"/>
      <c r="E1359" s="36">
        <v>632</v>
      </c>
      <c r="F1359" s="36" t="s">
        <v>1511</v>
      </c>
      <c r="G1359" s="37" t="s">
        <v>3212</v>
      </c>
      <c r="H1359" s="37"/>
    </row>
    <row r="1360" spans="3:8" x14ac:dyDescent="0.25">
      <c r="C1360" s="38"/>
      <c r="D1360" s="37"/>
      <c r="E1360" s="36">
        <v>633</v>
      </c>
      <c r="F1360" s="36" t="s">
        <v>976</v>
      </c>
      <c r="G1360" s="37" t="s">
        <v>3213</v>
      </c>
      <c r="H1360" s="37"/>
    </row>
    <row r="1361" spans="3:8" x14ac:dyDescent="0.25">
      <c r="C1361" s="38"/>
      <c r="D1361" s="37"/>
      <c r="E1361" s="36">
        <v>634</v>
      </c>
      <c r="F1361" s="36" t="s">
        <v>1512</v>
      </c>
      <c r="G1361" s="37" t="s">
        <v>3214</v>
      </c>
      <c r="H1361" s="37"/>
    </row>
    <row r="1362" spans="3:8" x14ac:dyDescent="0.25">
      <c r="C1362" s="38"/>
      <c r="D1362" s="37"/>
      <c r="E1362" s="36">
        <v>635</v>
      </c>
      <c r="F1362" s="36" t="s">
        <v>1513</v>
      </c>
      <c r="G1362" s="37" t="s">
        <v>3215</v>
      </c>
      <c r="H1362" s="37"/>
    </row>
    <row r="1363" spans="3:8" x14ac:dyDescent="0.25">
      <c r="C1363" s="38"/>
      <c r="D1363" s="37"/>
      <c r="E1363" s="36">
        <v>636</v>
      </c>
      <c r="F1363" s="36" t="s">
        <v>1514</v>
      </c>
      <c r="G1363" s="37" t="s">
        <v>3216</v>
      </c>
      <c r="H1363" s="37"/>
    </row>
    <row r="1364" spans="3:8" x14ac:dyDescent="0.25">
      <c r="C1364" s="38"/>
      <c r="D1364" s="37"/>
      <c r="E1364" s="36">
        <v>637</v>
      </c>
      <c r="F1364" s="36" t="s">
        <v>1515</v>
      </c>
      <c r="G1364" s="37" t="s">
        <v>3217</v>
      </c>
      <c r="H1364" s="37"/>
    </row>
    <row r="1365" spans="3:8" x14ac:dyDescent="0.25">
      <c r="C1365" s="38"/>
      <c r="D1365" s="37"/>
      <c r="E1365" s="36">
        <v>638</v>
      </c>
      <c r="F1365" s="36" t="s">
        <v>1516</v>
      </c>
      <c r="G1365" s="37" t="s">
        <v>3218</v>
      </c>
      <c r="H1365" s="37"/>
    </row>
    <row r="1366" spans="3:8" x14ac:dyDescent="0.25">
      <c r="C1366" s="38"/>
      <c r="D1366" s="37"/>
      <c r="E1366" s="36">
        <v>691</v>
      </c>
      <c r="F1366" s="36" t="s">
        <v>1517</v>
      </c>
      <c r="G1366" s="37" t="s">
        <v>3219</v>
      </c>
      <c r="H1366" s="37"/>
    </row>
    <row r="1367" spans="3:8" x14ac:dyDescent="0.25">
      <c r="C1367" s="38"/>
      <c r="D1367" s="37"/>
      <c r="E1367" s="36">
        <v>692</v>
      </c>
      <c r="F1367" s="36" t="s">
        <v>1518</v>
      </c>
      <c r="G1367" s="37" t="s">
        <v>3220</v>
      </c>
      <c r="H1367" s="37"/>
    </row>
    <row r="1368" spans="3:8" x14ac:dyDescent="0.25">
      <c r="C1368" s="38"/>
      <c r="D1368" s="37"/>
      <c r="E1368" s="36">
        <v>693</v>
      </c>
      <c r="F1368" s="36" t="s">
        <v>1519</v>
      </c>
      <c r="G1368" s="37" t="s">
        <v>3221</v>
      </c>
      <c r="H1368" s="37"/>
    </row>
    <row r="1369" spans="3:8" x14ac:dyDescent="0.25">
      <c r="C1369" s="38"/>
      <c r="D1369" s="37"/>
      <c r="E1369" s="36">
        <v>694</v>
      </c>
      <c r="F1369" s="36" t="s">
        <v>1520</v>
      </c>
      <c r="G1369" s="37" t="s">
        <v>3222</v>
      </c>
      <c r="H1369" s="37"/>
    </row>
    <row r="1370" spans="3:8" x14ac:dyDescent="0.25">
      <c r="C1370" s="38"/>
      <c r="D1370" s="37"/>
      <c r="E1370" s="36">
        <v>695</v>
      </c>
      <c r="F1370" s="36" t="s">
        <v>1521</v>
      </c>
      <c r="G1370" s="37" t="s">
        <v>3223</v>
      </c>
      <c r="H1370" s="37"/>
    </row>
    <row r="1371" spans="3:8" x14ac:dyDescent="0.25">
      <c r="C1371" s="38"/>
      <c r="D1371" s="37"/>
      <c r="E1371" s="36">
        <v>696</v>
      </c>
      <c r="F1371" s="36" t="s">
        <v>1522</v>
      </c>
      <c r="G1371" s="37" t="s">
        <v>3224</v>
      </c>
      <c r="H1371" s="37"/>
    </row>
    <row r="1372" spans="3:8" x14ac:dyDescent="0.25">
      <c r="C1372" s="38"/>
      <c r="D1372" s="37"/>
      <c r="E1372" s="36">
        <v>700</v>
      </c>
      <c r="F1372" s="36" t="s">
        <v>1523</v>
      </c>
      <c r="G1372" s="37" t="s">
        <v>3225</v>
      </c>
      <c r="H1372" s="37"/>
    </row>
    <row r="1373" spans="3:8" x14ac:dyDescent="0.25">
      <c r="C1373" s="38"/>
      <c r="D1373" s="37"/>
      <c r="E1373" s="36">
        <v>702</v>
      </c>
      <c r="F1373" s="36" t="s">
        <v>1524</v>
      </c>
      <c r="G1373" s="37" t="s">
        <v>3226</v>
      </c>
      <c r="H1373" s="37"/>
    </row>
    <row r="1374" spans="3:8" x14ac:dyDescent="0.25">
      <c r="C1374" s="38"/>
      <c r="D1374" s="37"/>
      <c r="E1374" s="36">
        <v>735</v>
      </c>
      <c r="F1374" s="36" t="s">
        <v>1525</v>
      </c>
      <c r="G1374" s="37" t="s">
        <v>3227</v>
      </c>
      <c r="H1374" s="37"/>
    </row>
    <row r="1375" spans="3:8" x14ac:dyDescent="0.25">
      <c r="C1375" s="38"/>
      <c r="D1375" s="37"/>
      <c r="E1375" s="36">
        <v>736</v>
      </c>
      <c r="F1375" s="36" t="s">
        <v>1002</v>
      </c>
      <c r="G1375" s="37" t="s">
        <v>3228</v>
      </c>
      <c r="H1375" s="37"/>
    </row>
    <row r="1376" spans="3:8" x14ac:dyDescent="0.25">
      <c r="C1376" s="38"/>
      <c r="D1376" s="37"/>
      <c r="E1376" s="36">
        <v>737</v>
      </c>
      <c r="F1376" s="36" t="s">
        <v>1526</v>
      </c>
      <c r="G1376" s="37" t="s">
        <v>3229</v>
      </c>
      <c r="H1376" s="37"/>
    </row>
    <row r="1377" spans="3:8" x14ac:dyDescent="0.25">
      <c r="C1377" s="38"/>
      <c r="D1377" s="37"/>
      <c r="E1377" s="36">
        <v>738</v>
      </c>
      <c r="F1377" s="36" t="s">
        <v>1527</v>
      </c>
      <c r="G1377" s="37" t="s">
        <v>3230</v>
      </c>
      <c r="H1377" s="37"/>
    </row>
    <row r="1378" spans="3:8" x14ac:dyDescent="0.25">
      <c r="C1378" s="38"/>
      <c r="D1378" s="37"/>
      <c r="E1378" s="36">
        <v>739</v>
      </c>
      <c r="F1378" s="36" t="s">
        <v>1528</v>
      </c>
      <c r="G1378" s="37" t="s">
        <v>3231</v>
      </c>
      <c r="H1378" s="37"/>
    </row>
    <row r="1379" spans="3:8" x14ac:dyDescent="0.25">
      <c r="C1379" s="38"/>
      <c r="D1379" s="37"/>
      <c r="E1379" s="36">
        <v>740</v>
      </c>
      <c r="F1379" s="36" t="s">
        <v>1529</v>
      </c>
      <c r="G1379" s="37" t="s">
        <v>3232</v>
      </c>
      <c r="H1379" s="37"/>
    </row>
    <row r="1380" spans="3:8" x14ac:dyDescent="0.25">
      <c r="C1380" s="38"/>
      <c r="D1380" s="37"/>
      <c r="E1380" s="36">
        <v>779</v>
      </c>
      <c r="F1380" s="36" t="s">
        <v>1530</v>
      </c>
      <c r="G1380" s="37" t="s">
        <v>3233</v>
      </c>
      <c r="H1380" s="37"/>
    </row>
    <row r="1381" spans="3:8" x14ac:dyDescent="0.25">
      <c r="C1381" s="38"/>
      <c r="D1381" s="37"/>
      <c r="E1381" s="36">
        <v>781</v>
      </c>
      <c r="F1381" s="36" t="s">
        <v>1531</v>
      </c>
      <c r="G1381" s="37" t="s">
        <v>3234</v>
      </c>
      <c r="H1381" s="37"/>
    </row>
    <row r="1382" spans="3:8" x14ac:dyDescent="0.25">
      <c r="C1382" s="38"/>
      <c r="D1382" s="37"/>
      <c r="E1382" s="36">
        <v>782</v>
      </c>
      <c r="F1382" s="36" t="s">
        <v>1532</v>
      </c>
      <c r="G1382" s="37" t="s">
        <v>3235</v>
      </c>
      <c r="H1382" s="37"/>
    </row>
    <row r="1383" spans="3:8" x14ac:dyDescent="0.25">
      <c r="C1383" s="38"/>
      <c r="D1383" s="37"/>
      <c r="E1383" s="36">
        <v>783</v>
      </c>
      <c r="F1383" s="36" t="s">
        <v>1533</v>
      </c>
      <c r="G1383" s="37" t="s">
        <v>3236</v>
      </c>
      <c r="H1383" s="37"/>
    </row>
    <row r="1384" spans="3:8" x14ac:dyDescent="0.25">
      <c r="C1384" s="38"/>
      <c r="D1384" s="37"/>
      <c r="E1384" s="36">
        <v>784</v>
      </c>
      <c r="F1384" s="36" t="s">
        <v>1534</v>
      </c>
      <c r="G1384" s="37" t="s">
        <v>3237</v>
      </c>
      <c r="H1384" s="37"/>
    </row>
    <row r="1385" spans="3:8" x14ac:dyDescent="0.25">
      <c r="C1385" s="38"/>
      <c r="D1385" s="37"/>
      <c r="E1385" s="36">
        <v>825</v>
      </c>
      <c r="F1385" s="36" t="s">
        <v>1535</v>
      </c>
      <c r="G1385" s="37" t="s">
        <v>3238</v>
      </c>
      <c r="H1385" s="37"/>
    </row>
    <row r="1386" spans="3:8" x14ac:dyDescent="0.25">
      <c r="C1386" s="38"/>
      <c r="D1386" s="37"/>
      <c r="E1386" s="36">
        <v>867</v>
      </c>
      <c r="F1386" s="36" t="s">
        <v>930</v>
      </c>
      <c r="G1386" s="37" t="s">
        <v>3239</v>
      </c>
      <c r="H1386" s="37"/>
    </row>
    <row r="1387" spans="3:8" x14ac:dyDescent="0.25">
      <c r="C1387" s="38"/>
      <c r="D1387" s="37"/>
      <c r="E1387" s="36">
        <v>868</v>
      </c>
      <c r="F1387" s="36" t="s">
        <v>1536</v>
      </c>
      <c r="G1387" s="37" t="s">
        <v>3240</v>
      </c>
      <c r="H1387" s="37"/>
    </row>
    <row r="1388" spans="3:8" x14ac:dyDescent="0.25">
      <c r="C1388" s="38"/>
      <c r="D1388" s="37"/>
      <c r="E1388" s="36">
        <v>869</v>
      </c>
      <c r="F1388" s="36" t="s">
        <v>1537</v>
      </c>
      <c r="G1388" s="37" t="s">
        <v>3241</v>
      </c>
      <c r="H1388" s="37"/>
    </row>
    <row r="1389" spans="3:8" x14ac:dyDescent="0.25">
      <c r="C1389" s="38"/>
      <c r="D1389" s="37"/>
      <c r="E1389" s="36">
        <v>1</v>
      </c>
      <c r="F1389" s="36" t="s">
        <v>1538</v>
      </c>
      <c r="G1389" s="37" t="s">
        <v>3242</v>
      </c>
      <c r="H1389" s="37"/>
    </row>
    <row r="1390" spans="3:8" x14ac:dyDescent="0.25">
      <c r="C1390" s="38"/>
      <c r="D1390" s="37"/>
      <c r="E1390" s="36">
        <v>2</v>
      </c>
      <c r="F1390" s="36" t="s">
        <v>1539</v>
      </c>
      <c r="G1390" s="37" t="s">
        <v>3243</v>
      </c>
      <c r="H1390" s="37"/>
    </row>
    <row r="1391" spans="3:8" x14ac:dyDescent="0.25">
      <c r="C1391" s="38"/>
      <c r="D1391" s="37"/>
      <c r="E1391" s="36">
        <v>3</v>
      </c>
      <c r="F1391" s="36" t="s">
        <v>1540</v>
      </c>
      <c r="G1391" s="37" t="s">
        <v>3244</v>
      </c>
      <c r="H1391" s="37"/>
    </row>
    <row r="1392" spans="3:8" x14ac:dyDescent="0.25">
      <c r="C1392" s="38"/>
      <c r="D1392" s="37"/>
      <c r="E1392" s="36">
        <v>4</v>
      </c>
      <c r="F1392" s="36" t="s">
        <v>1541</v>
      </c>
      <c r="G1392" s="37" t="s">
        <v>3245</v>
      </c>
      <c r="H1392" s="37"/>
    </row>
    <row r="1393" spans="3:8" x14ac:dyDescent="0.25">
      <c r="C1393" s="38"/>
      <c r="D1393" s="37"/>
      <c r="E1393" s="36">
        <v>5</v>
      </c>
      <c r="F1393" s="36" t="s">
        <v>1542</v>
      </c>
      <c r="G1393" s="37" t="s">
        <v>3246</v>
      </c>
      <c r="H1393" s="37"/>
    </row>
    <row r="1394" spans="3:8" x14ac:dyDescent="0.25">
      <c r="C1394" s="38"/>
      <c r="D1394" s="37"/>
      <c r="E1394" s="36">
        <v>6</v>
      </c>
      <c r="F1394" s="36" t="s">
        <v>1543</v>
      </c>
      <c r="G1394" s="37" t="s">
        <v>3247</v>
      </c>
      <c r="H1394" s="37"/>
    </row>
    <row r="1395" spans="3:8" x14ac:dyDescent="0.25">
      <c r="C1395" s="38"/>
      <c r="D1395" s="37"/>
      <c r="E1395" s="36">
        <v>7</v>
      </c>
      <c r="F1395" s="36" t="s">
        <v>1544</v>
      </c>
      <c r="G1395" s="37" t="s">
        <v>3248</v>
      </c>
      <c r="H1395" s="37"/>
    </row>
    <row r="1396" spans="3:8" x14ac:dyDescent="0.25">
      <c r="C1396" s="38"/>
      <c r="D1396" s="37"/>
      <c r="E1396" s="36">
        <v>8</v>
      </c>
      <c r="F1396" s="36" t="s">
        <v>1545</v>
      </c>
      <c r="G1396" s="37" t="s">
        <v>3249</v>
      </c>
      <c r="H1396" s="37"/>
    </row>
    <row r="1397" spans="3:8" x14ac:dyDescent="0.25">
      <c r="C1397" s="38"/>
      <c r="D1397" s="37"/>
      <c r="E1397" s="36">
        <v>9</v>
      </c>
      <c r="F1397" s="36" t="s">
        <v>1546</v>
      </c>
      <c r="G1397" s="37" t="s">
        <v>3250</v>
      </c>
      <c r="H1397" s="37"/>
    </row>
    <row r="1398" spans="3:8" x14ac:dyDescent="0.25">
      <c r="C1398" s="38"/>
      <c r="D1398" s="37"/>
      <c r="E1398" s="36">
        <v>10</v>
      </c>
      <c r="F1398" s="36" t="s">
        <v>1547</v>
      </c>
      <c r="G1398" s="37" t="s">
        <v>3251</v>
      </c>
      <c r="H1398" s="37"/>
    </row>
    <row r="1399" spans="3:8" x14ac:dyDescent="0.25">
      <c r="C1399" s="38"/>
      <c r="D1399" s="37"/>
      <c r="E1399" s="36">
        <v>11</v>
      </c>
      <c r="F1399" s="36" t="s">
        <v>1548</v>
      </c>
      <c r="G1399" s="37" t="s">
        <v>3252</v>
      </c>
      <c r="H1399" s="37"/>
    </row>
    <row r="1400" spans="3:8" x14ac:dyDescent="0.25">
      <c r="C1400" s="38"/>
      <c r="D1400" s="37"/>
      <c r="E1400" s="36">
        <v>12</v>
      </c>
      <c r="F1400" s="36" t="s">
        <v>1549</v>
      </c>
      <c r="G1400" s="37" t="s">
        <v>3253</v>
      </c>
      <c r="H1400" s="37"/>
    </row>
    <row r="1401" spans="3:8" x14ac:dyDescent="0.25">
      <c r="C1401" s="38"/>
      <c r="D1401" s="37"/>
      <c r="E1401" s="36">
        <v>13</v>
      </c>
      <c r="F1401" s="36" t="s">
        <v>1550</v>
      </c>
      <c r="G1401" s="37" t="s">
        <v>3254</v>
      </c>
      <c r="H1401" s="37"/>
    </row>
    <row r="1402" spans="3:8" x14ac:dyDescent="0.25">
      <c r="C1402" s="38"/>
      <c r="D1402" s="37"/>
      <c r="E1402" s="36">
        <v>14</v>
      </c>
      <c r="F1402" s="36" t="s">
        <v>1551</v>
      </c>
      <c r="G1402" s="37" t="s">
        <v>3255</v>
      </c>
      <c r="H1402" s="37"/>
    </row>
    <row r="1403" spans="3:8" x14ac:dyDescent="0.25">
      <c r="C1403" s="38"/>
      <c r="D1403" s="37"/>
      <c r="E1403" s="36">
        <v>15</v>
      </c>
      <c r="F1403" s="36" t="s">
        <v>1552</v>
      </c>
      <c r="G1403" s="37" t="s">
        <v>3256</v>
      </c>
      <c r="H1403" s="37"/>
    </row>
    <row r="1404" spans="3:8" x14ac:dyDescent="0.25">
      <c r="C1404" s="38"/>
      <c r="D1404" s="37"/>
      <c r="E1404" s="36">
        <v>16</v>
      </c>
      <c r="F1404" s="36" t="s">
        <v>1553</v>
      </c>
      <c r="G1404" s="37" t="s">
        <v>3257</v>
      </c>
      <c r="H1404" s="37"/>
    </row>
    <row r="1405" spans="3:8" x14ac:dyDescent="0.25">
      <c r="C1405" s="38"/>
      <c r="D1405" s="37"/>
      <c r="E1405" s="36">
        <v>17</v>
      </c>
      <c r="F1405" s="36" t="s">
        <v>1554</v>
      </c>
      <c r="G1405" s="37" t="s">
        <v>3258</v>
      </c>
      <c r="H1405" s="37"/>
    </row>
    <row r="1406" spans="3:8" x14ac:dyDescent="0.25">
      <c r="C1406" s="38"/>
      <c r="D1406" s="37"/>
      <c r="E1406" s="36">
        <v>18</v>
      </c>
      <c r="F1406" s="36" t="s">
        <v>1555</v>
      </c>
      <c r="G1406" s="37" t="s">
        <v>3259</v>
      </c>
      <c r="H1406" s="37"/>
    </row>
    <row r="1407" spans="3:8" x14ac:dyDescent="0.25">
      <c r="C1407" s="38"/>
      <c r="D1407" s="37"/>
      <c r="E1407" s="36">
        <v>19</v>
      </c>
      <c r="F1407" s="36" t="s">
        <v>1556</v>
      </c>
      <c r="G1407" s="37" t="s">
        <v>3260</v>
      </c>
      <c r="H1407" s="37"/>
    </row>
    <row r="1408" spans="3:8" x14ac:dyDescent="0.25">
      <c r="C1408" s="38"/>
      <c r="D1408" s="37"/>
      <c r="E1408" s="36">
        <v>20</v>
      </c>
      <c r="F1408" s="36" t="s">
        <v>1557</v>
      </c>
      <c r="G1408" s="37" t="s">
        <v>3261</v>
      </c>
      <c r="H1408" s="37"/>
    </row>
    <row r="1409" spans="3:8" x14ac:dyDescent="0.25">
      <c r="C1409" s="38"/>
      <c r="D1409" s="37"/>
      <c r="E1409" s="36">
        <v>21</v>
      </c>
      <c r="F1409" s="36" t="s">
        <v>1558</v>
      </c>
      <c r="G1409" s="37" t="s">
        <v>3262</v>
      </c>
      <c r="H1409" s="37"/>
    </row>
    <row r="1410" spans="3:8" x14ac:dyDescent="0.25">
      <c r="C1410" s="38"/>
      <c r="D1410" s="37"/>
      <c r="E1410" s="36">
        <v>22</v>
      </c>
      <c r="F1410" s="36" t="s">
        <v>1559</v>
      </c>
      <c r="G1410" s="37" t="s">
        <v>3263</v>
      </c>
      <c r="H1410" s="37"/>
    </row>
    <row r="1411" spans="3:8" x14ac:dyDescent="0.25">
      <c r="C1411" s="38"/>
      <c r="D1411" s="37"/>
      <c r="E1411" s="36">
        <v>23</v>
      </c>
      <c r="F1411" s="36" t="s">
        <v>1560</v>
      </c>
      <c r="G1411" s="37" t="s">
        <v>3264</v>
      </c>
      <c r="H1411" s="37"/>
    </row>
    <row r="1412" spans="3:8" x14ac:dyDescent="0.25">
      <c r="C1412" s="38"/>
      <c r="D1412" s="37"/>
      <c r="E1412" s="36">
        <v>24</v>
      </c>
      <c r="F1412" s="36" t="s">
        <v>1561</v>
      </c>
      <c r="G1412" s="37" t="s">
        <v>3265</v>
      </c>
      <c r="H1412" s="37"/>
    </row>
    <row r="1413" spans="3:8" x14ac:dyDescent="0.25">
      <c r="C1413" s="38"/>
      <c r="D1413" s="37"/>
      <c r="E1413" s="36">
        <v>25</v>
      </c>
      <c r="F1413" s="36" t="s">
        <v>1562</v>
      </c>
      <c r="G1413" s="37" t="s">
        <v>3266</v>
      </c>
      <c r="H1413" s="37"/>
    </row>
    <row r="1414" spans="3:8" x14ac:dyDescent="0.25">
      <c r="C1414" s="38"/>
      <c r="D1414" s="37"/>
      <c r="E1414" s="36">
        <v>26</v>
      </c>
      <c r="F1414" s="36" t="s">
        <v>1563</v>
      </c>
      <c r="G1414" s="37" t="s">
        <v>3267</v>
      </c>
      <c r="H1414" s="37"/>
    </row>
    <row r="1415" spans="3:8" x14ac:dyDescent="0.25">
      <c r="C1415" s="38"/>
      <c r="D1415" s="37"/>
      <c r="E1415" s="36">
        <v>27</v>
      </c>
      <c r="F1415" s="36" t="s">
        <v>1564</v>
      </c>
      <c r="G1415" s="37" t="s">
        <v>3268</v>
      </c>
      <c r="H1415" s="37"/>
    </row>
    <row r="1416" spans="3:8" x14ac:dyDescent="0.25">
      <c r="C1416" s="38"/>
      <c r="D1416" s="37"/>
      <c r="E1416" s="36">
        <v>28</v>
      </c>
      <c r="F1416" s="36" t="s">
        <v>1565</v>
      </c>
      <c r="G1416" s="37" t="s">
        <v>3269</v>
      </c>
      <c r="H1416" s="37"/>
    </row>
    <row r="1417" spans="3:8" x14ac:dyDescent="0.25">
      <c r="C1417" s="38"/>
      <c r="D1417" s="37"/>
      <c r="E1417" s="36">
        <v>29</v>
      </c>
      <c r="F1417" s="36" t="s">
        <v>1566</v>
      </c>
      <c r="G1417" s="37" t="s">
        <v>3270</v>
      </c>
      <c r="H1417" s="37"/>
    </row>
    <row r="1418" spans="3:8" x14ac:dyDescent="0.25">
      <c r="C1418" s="38"/>
      <c r="D1418" s="37"/>
      <c r="E1418" s="36">
        <v>30</v>
      </c>
      <c r="F1418" s="36" t="s">
        <v>1567</v>
      </c>
      <c r="G1418" s="37" t="s">
        <v>3271</v>
      </c>
      <c r="H1418" s="37"/>
    </row>
    <row r="1419" spans="3:8" x14ac:dyDescent="0.25">
      <c r="C1419" s="38"/>
      <c r="D1419" s="37"/>
      <c r="E1419" s="36">
        <v>31</v>
      </c>
      <c r="F1419" s="36" t="s">
        <v>1568</v>
      </c>
      <c r="G1419" s="37" t="s">
        <v>3272</v>
      </c>
      <c r="H1419" s="37"/>
    </row>
    <row r="1420" spans="3:8" x14ac:dyDescent="0.25">
      <c r="C1420" s="38"/>
      <c r="D1420" s="37"/>
      <c r="E1420" s="36">
        <v>32</v>
      </c>
      <c r="F1420" s="36" t="s">
        <v>1569</v>
      </c>
      <c r="G1420" s="37" t="s">
        <v>3273</v>
      </c>
      <c r="H1420" s="37"/>
    </row>
    <row r="1421" spans="3:8" x14ac:dyDescent="0.25">
      <c r="C1421" s="38"/>
      <c r="D1421" s="37"/>
      <c r="E1421" s="36">
        <v>33</v>
      </c>
      <c r="F1421" s="36" t="s">
        <v>1570</v>
      </c>
      <c r="G1421" s="37" t="s">
        <v>3274</v>
      </c>
      <c r="H1421" s="37"/>
    </row>
    <row r="1422" spans="3:8" x14ac:dyDescent="0.25">
      <c r="C1422" s="38"/>
      <c r="D1422" s="37"/>
      <c r="E1422" s="36">
        <v>34</v>
      </c>
      <c r="F1422" s="36" t="s">
        <v>1571</v>
      </c>
      <c r="G1422" s="37" t="s">
        <v>3275</v>
      </c>
      <c r="H1422" s="37"/>
    </row>
    <row r="1423" spans="3:8" x14ac:dyDescent="0.25">
      <c r="C1423" s="38"/>
      <c r="D1423" s="37"/>
      <c r="E1423" s="36">
        <v>35</v>
      </c>
      <c r="F1423" s="36" t="s">
        <v>1572</v>
      </c>
      <c r="G1423" s="37" t="s">
        <v>3276</v>
      </c>
      <c r="H1423" s="37"/>
    </row>
    <row r="1424" spans="3:8" x14ac:dyDescent="0.25">
      <c r="C1424" s="38"/>
      <c r="D1424" s="37"/>
      <c r="E1424" s="36">
        <v>36</v>
      </c>
      <c r="F1424" s="36" t="s">
        <v>1573</v>
      </c>
      <c r="G1424" s="37" t="s">
        <v>3277</v>
      </c>
      <c r="H1424" s="37"/>
    </row>
    <row r="1425" spans="3:8" x14ac:dyDescent="0.25">
      <c r="C1425" s="38"/>
      <c r="D1425" s="37"/>
      <c r="E1425" s="36">
        <v>37</v>
      </c>
      <c r="F1425" s="36" t="s">
        <v>1574</v>
      </c>
      <c r="G1425" s="37" t="s">
        <v>3278</v>
      </c>
      <c r="H1425" s="37"/>
    </row>
    <row r="1426" spans="3:8" x14ac:dyDescent="0.25">
      <c r="C1426" s="38"/>
      <c r="D1426" s="37"/>
      <c r="E1426" s="36">
        <v>38</v>
      </c>
      <c r="F1426" s="36" t="s">
        <v>1575</v>
      </c>
      <c r="G1426" s="37" t="s">
        <v>3279</v>
      </c>
      <c r="H1426" s="37"/>
    </row>
    <row r="1427" spans="3:8" x14ac:dyDescent="0.25">
      <c r="C1427" s="38"/>
      <c r="D1427" s="37"/>
      <c r="E1427" s="36">
        <v>39</v>
      </c>
      <c r="F1427" s="36" t="s">
        <v>1576</v>
      </c>
      <c r="G1427" s="37" t="s">
        <v>3280</v>
      </c>
      <c r="H1427" s="37"/>
    </row>
    <row r="1428" spans="3:8" x14ac:dyDescent="0.25">
      <c r="C1428" s="38"/>
      <c r="D1428" s="37"/>
      <c r="E1428" s="36">
        <v>40</v>
      </c>
      <c r="F1428" s="36" t="s">
        <v>1577</v>
      </c>
      <c r="G1428" s="37" t="s">
        <v>3281</v>
      </c>
      <c r="H1428" s="37"/>
    </row>
    <row r="1429" spans="3:8" x14ac:dyDescent="0.25">
      <c r="C1429" s="38"/>
      <c r="D1429" s="37"/>
      <c r="E1429" s="36">
        <v>41</v>
      </c>
      <c r="F1429" s="36" t="s">
        <v>1578</v>
      </c>
      <c r="G1429" s="37" t="s">
        <v>3282</v>
      </c>
      <c r="H1429" s="37"/>
    </row>
    <row r="1430" spans="3:8" x14ac:dyDescent="0.25">
      <c r="C1430" s="38"/>
      <c r="D1430" s="37"/>
      <c r="E1430" s="36">
        <v>42</v>
      </c>
      <c r="F1430" s="36" t="s">
        <v>1579</v>
      </c>
      <c r="G1430" s="37" t="s">
        <v>3283</v>
      </c>
      <c r="H1430" s="37"/>
    </row>
    <row r="1431" spans="3:8" x14ac:dyDescent="0.25">
      <c r="C1431" s="38"/>
      <c r="D1431" s="37"/>
      <c r="E1431" s="36">
        <v>45</v>
      </c>
      <c r="F1431" s="36" t="s">
        <v>1580</v>
      </c>
      <c r="G1431" s="37" t="s">
        <v>3284</v>
      </c>
      <c r="H1431" s="37"/>
    </row>
    <row r="1432" spans="3:8" x14ac:dyDescent="0.25">
      <c r="C1432" s="38"/>
      <c r="D1432" s="37"/>
      <c r="E1432" s="36">
        <v>46</v>
      </c>
      <c r="F1432" s="36" t="s">
        <v>1581</v>
      </c>
      <c r="G1432" s="37" t="s">
        <v>3285</v>
      </c>
      <c r="H1432" s="37"/>
    </row>
    <row r="1433" spans="3:8" x14ac:dyDescent="0.25">
      <c r="C1433" s="38"/>
      <c r="D1433" s="37"/>
      <c r="E1433" s="36">
        <v>49</v>
      </c>
      <c r="F1433" s="36" t="s">
        <v>1582</v>
      </c>
      <c r="G1433" s="37" t="s">
        <v>3286</v>
      </c>
      <c r="H1433" s="37"/>
    </row>
    <row r="1434" spans="3:8" x14ac:dyDescent="0.25">
      <c r="C1434" s="38"/>
      <c r="D1434" s="37"/>
      <c r="E1434" s="36">
        <v>89</v>
      </c>
      <c r="F1434" s="36" t="s">
        <v>1583</v>
      </c>
      <c r="G1434" s="37" t="s">
        <v>3287</v>
      </c>
      <c r="H1434" s="37"/>
    </row>
    <row r="1435" spans="3:8" x14ac:dyDescent="0.25">
      <c r="C1435" s="38"/>
      <c r="D1435" s="37"/>
      <c r="E1435" s="36">
        <v>90</v>
      </c>
      <c r="F1435" s="36" t="s">
        <v>1584</v>
      </c>
      <c r="G1435" s="37" t="s">
        <v>3288</v>
      </c>
      <c r="H1435" s="37"/>
    </row>
    <row r="1436" spans="3:8" x14ac:dyDescent="0.25">
      <c r="C1436" s="38"/>
      <c r="D1436" s="37"/>
      <c r="E1436" s="36">
        <v>91</v>
      </c>
      <c r="F1436" s="36" t="s">
        <v>1585</v>
      </c>
      <c r="G1436" s="37" t="s">
        <v>3289</v>
      </c>
      <c r="H1436" s="37"/>
    </row>
    <row r="1437" spans="3:8" x14ac:dyDescent="0.25">
      <c r="C1437" s="38"/>
      <c r="D1437" s="37"/>
      <c r="E1437" s="36">
        <v>92</v>
      </c>
      <c r="F1437" s="36" t="s">
        <v>1586</v>
      </c>
      <c r="G1437" s="37" t="s">
        <v>3290</v>
      </c>
      <c r="H1437" s="37"/>
    </row>
    <row r="1438" spans="3:8" x14ac:dyDescent="0.25">
      <c r="C1438" s="38"/>
      <c r="D1438" s="37"/>
      <c r="E1438" s="36">
        <v>93</v>
      </c>
      <c r="F1438" s="36" t="s">
        <v>1587</v>
      </c>
      <c r="G1438" s="37" t="s">
        <v>3291</v>
      </c>
      <c r="H1438" s="37"/>
    </row>
    <row r="1439" spans="3:8" x14ac:dyDescent="0.25">
      <c r="C1439" s="38"/>
      <c r="D1439" s="37"/>
      <c r="E1439" s="36">
        <v>133</v>
      </c>
      <c r="F1439" s="36" t="s">
        <v>1588</v>
      </c>
      <c r="G1439" s="37" t="s">
        <v>3292</v>
      </c>
      <c r="H1439" s="37"/>
    </row>
    <row r="1440" spans="3:8" x14ac:dyDescent="0.25">
      <c r="C1440" s="38"/>
      <c r="D1440" s="37"/>
      <c r="E1440" s="36">
        <v>134</v>
      </c>
      <c r="F1440" s="36" t="s">
        <v>1589</v>
      </c>
      <c r="G1440" s="37" t="s">
        <v>3293</v>
      </c>
      <c r="H1440" s="37"/>
    </row>
    <row r="1441" spans="3:8" x14ac:dyDescent="0.25">
      <c r="C1441" s="38"/>
      <c r="D1441" s="37"/>
      <c r="E1441" s="36">
        <v>176</v>
      </c>
      <c r="F1441" s="36" t="s">
        <v>1590</v>
      </c>
      <c r="G1441" s="37" t="s">
        <v>3294</v>
      </c>
      <c r="H1441" s="37"/>
    </row>
    <row r="1442" spans="3:8" x14ac:dyDescent="0.25">
      <c r="C1442" s="38"/>
      <c r="D1442" s="37"/>
      <c r="E1442" s="36">
        <v>177</v>
      </c>
      <c r="F1442" s="36" t="s">
        <v>1591</v>
      </c>
      <c r="G1442" s="37" t="s">
        <v>3295</v>
      </c>
      <c r="H1442" s="37"/>
    </row>
    <row r="1443" spans="3:8" x14ac:dyDescent="0.25">
      <c r="C1443" s="38"/>
      <c r="D1443" s="37"/>
      <c r="E1443" s="36">
        <v>178</v>
      </c>
      <c r="F1443" s="36" t="s">
        <v>1592</v>
      </c>
      <c r="G1443" s="37" t="s">
        <v>3296</v>
      </c>
      <c r="H1443" s="37"/>
    </row>
    <row r="1444" spans="3:8" x14ac:dyDescent="0.25">
      <c r="C1444" s="38"/>
      <c r="D1444" s="37"/>
      <c r="E1444" s="36">
        <v>179</v>
      </c>
      <c r="F1444" s="36" t="s">
        <v>1593</v>
      </c>
      <c r="G1444" s="37" t="s">
        <v>3297</v>
      </c>
      <c r="H1444" s="37"/>
    </row>
    <row r="1445" spans="3:8" x14ac:dyDescent="0.25">
      <c r="C1445" s="38"/>
      <c r="D1445" s="37"/>
      <c r="E1445" s="36">
        <v>180</v>
      </c>
      <c r="F1445" s="36" t="s">
        <v>1594</v>
      </c>
      <c r="G1445" s="37" t="s">
        <v>3298</v>
      </c>
      <c r="H1445" s="37"/>
    </row>
    <row r="1446" spans="3:8" x14ac:dyDescent="0.25">
      <c r="C1446" s="38"/>
      <c r="D1446" s="37"/>
      <c r="E1446" s="36">
        <v>181</v>
      </c>
      <c r="F1446" s="36" t="s">
        <v>1595</v>
      </c>
      <c r="G1446" s="37" t="s">
        <v>3299</v>
      </c>
      <c r="H1446" s="37"/>
    </row>
    <row r="1447" spans="3:8" x14ac:dyDescent="0.25">
      <c r="C1447" s="38"/>
      <c r="D1447" s="37"/>
      <c r="E1447" s="36">
        <v>182</v>
      </c>
      <c r="F1447" s="36" t="s">
        <v>1596</v>
      </c>
      <c r="G1447" s="37" t="s">
        <v>3300</v>
      </c>
      <c r="H1447" s="37"/>
    </row>
    <row r="1448" spans="3:8" x14ac:dyDescent="0.25">
      <c r="C1448" s="38"/>
      <c r="D1448" s="37"/>
      <c r="E1448" s="36">
        <v>309</v>
      </c>
      <c r="F1448" s="36" t="s">
        <v>1597</v>
      </c>
      <c r="G1448" s="37" t="s">
        <v>3301</v>
      </c>
      <c r="H1448" s="37"/>
    </row>
    <row r="1449" spans="3:8" x14ac:dyDescent="0.25">
      <c r="C1449" s="38"/>
      <c r="D1449" s="37"/>
      <c r="E1449" s="36">
        <v>310</v>
      </c>
      <c r="F1449" s="36" t="s">
        <v>1598</v>
      </c>
      <c r="G1449" s="37" t="s">
        <v>3302</v>
      </c>
      <c r="H1449" s="37"/>
    </row>
    <row r="1450" spans="3:8" x14ac:dyDescent="0.25">
      <c r="C1450" s="38"/>
      <c r="D1450" s="37"/>
      <c r="E1450" s="36">
        <v>311</v>
      </c>
      <c r="F1450" s="36" t="s">
        <v>1599</v>
      </c>
      <c r="G1450" s="37" t="s">
        <v>3303</v>
      </c>
      <c r="H1450" s="37"/>
    </row>
    <row r="1451" spans="3:8" x14ac:dyDescent="0.25">
      <c r="C1451" s="38"/>
      <c r="D1451" s="37"/>
      <c r="E1451" s="36">
        <v>313</v>
      </c>
      <c r="F1451" s="36" t="s">
        <v>1600</v>
      </c>
      <c r="G1451" s="37" t="s">
        <v>3304</v>
      </c>
      <c r="H1451" s="37"/>
    </row>
    <row r="1452" spans="3:8" x14ac:dyDescent="0.25">
      <c r="C1452" s="38"/>
      <c r="D1452" s="37"/>
      <c r="E1452" s="36">
        <v>315</v>
      </c>
      <c r="F1452" s="36" t="s">
        <v>1601</v>
      </c>
      <c r="G1452" s="37" t="s">
        <v>3305</v>
      </c>
      <c r="H1452" s="37"/>
    </row>
    <row r="1453" spans="3:8" x14ac:dyDescent="0.25">
      <c r="C1453" s="38"/>
      <c r="D1453" s="37"/>
      <c r="E1453" s="36">
        <v>353</v>
      </c>
      <c r="F1453" s="36" t="s">
        <v>1602</v>
      </c>
      <c r="G1453" s="37" t="s">
        <v>3306</v>
      </c>
      <c r="H1453" s="37"/>
    </row>
    <row r="1454" spans="3:8" x14ac:dyDescent="0.25">
      <c r="C1454" s="38"/>
      <c r="D1454" s="37"/>
      <c r="E1454" s="36">
        <v>354</v>
      </c>
      <c r="F1454" s="36" t="s">
        <v>1603</v>
      </c>
      <c r="G1454" s="37" t="s">
        <v>3307</v>
      </c>
      <c r="H1454" s="37"/>
    </row>
    <row r="1455" spans="3:8" x14ac:dyDescent="0.25">
      <c r="C1455" s="38"/>
      <c r="D1455" s="37"/>
      <c r="E1455" s="36">
        <v>355</v>
      </c>
      <c r="F1455" s="36" t="s">
        <v>1604</v>
      </c>
      <c r="G1455" s="37" t="s">
        <v>3308</v>
      </c>
      <c r="H1455" s="37"/>
    </row>
    <row r="1456" spans="3:8" x14ac:dyDescent="0.25">
      <c r="C1456" s="38"/>
      <c r="D1456" s="37"/>
      <c r="E1456" s="36">
        <v>356</v>
      </c>
      <c r="F1456" s="36" t="s">
        <v>1605</v>
      </c>
      <c r="G1456" s="37" t="s">
        <v>3309</v>
      </c>
      <c r="H1456" s="37"/>
    </row>
    <row r="1457" spans="3:8" x14ac:dyDescent="0.25">
      <c r="C1457" s="38"/>
      <c r="D1457" s="37"/>
      <c r="E1457" s="36">
        <v>357</v>
      </c>
      <c r="F1457" s="36" t="s">
        <v>1606</v>
      </c>
      <c r="G1457" s="37" t="s">
        <v>3310</v>
      </c>
      <c r="H1457" s="37"/>
    </row>
    <row r="1458" spans="3:8" x14ac:dyDescent="0.25">
      <c r="C1458" s="38"/>
      <c r="D1458" s="37"/>
      <c r="E1458" s="36">
        <v>358</v>
      </c>
      <c r="F1458" s="36" t="s">
        <v>1607</v>
      </c>
      <c r="G1458" s="37" t="s">
        <v>3311</v>
      </c>
      <c r="H1458" s="37"/>
    </row>
    <row r="1459" spans="3:8" x14ac:dyDescent="0.25">
      <c r="C1459" s="38"/>
      <c r="D1459" s="37"/>
      <c r="E1459" s="36">
        <v>359</v>
      </c>
      <c r="F1459" s="36" t="s">
        <v>1608</v>
      </c>
      <c r="G1459" s="37" t="s">
        <v>3312</v>
      </c>
      <c r="H1459" s="37"/>
    </row>
    <row r="1460" spans="3:8" x14ac:dyDescent="0.25">
      <c r="C1460" s="38"/>
      <c r="D1460" s="37"/>
      <c r="E1460" s="36">
        <v>456</v>
      </c>
      <c r="F1460" s="36" t="s">
        <v>1609</v>
      </c>
      <c r="G1460" s="37" t="s">
        <v>3313</v>
      </c>
      <c r="H1460" s="37"/>
    </row>
    <row r="1461" spans="3:8" x14ac:dyDescent="0.25">
      <c r="C1461" s="38"/>
      <c r="D1461" s="37"/>
      <c r="E1461" s="36">
        <v>500</v>
      </c>
      <c r="F1461" s="36" t="s">
        <v>1610</v>
      </c>
      <c r="G1461" s="37" t="s">
        <v>3314</v>
      </c>
      <c r="H1461" s="37"/>
    </row>
    <row r="1462" spans="3:8" x14ac:dyDescent="0.25">
      <c r="C1462" s="38"/>
      <c r="D1462" s="37"/>
      <c r="E1462" s="36">
        <v>544</v>
      </c>
      <c r="F1462" s="36" t="s">
        <v>1611</v>
      </c>
      <c r="G1462" s="37" t="s">
        <v>3315</v>
      </c>
      <c r="H1462" s="37"/>
    </row>
    <row r="1463" spans="3:8" x14ac:dyDescent="0.25">
      <c r="C1463" s="38"/>
      <c r="D1463" s="37"/>
      <c r="E1463" s="36">
        <v>588</v>
      </c>
      <c r="F1463" s="36" t="s">
        <v>1612</v>
      </c>
      <c r="G1463" s="37" t="s">
        <v>3316</v>
      </c>
      <c r="H1463" s="37"/>
    </row>
    <row r="1464" spans="3:8" x14ac:dyDescent="0.25">
      <c r="C1464" s="38"/>
      <c r="D1464" s="37"/>
      <c r="E1464" s="36">
        <v>589</v>
      </c>
      <c r="F1464" s="36" t="s">
        <v>1613</v>
      </c>
      <c r="G1464" s="37" t="s">
        <v>3317</v>
      </c>
      <c r="H1464" s="37"/>
    </row>
    <row r="1465" spans="3:8" x14ac:dyDescent="0.25">
      <c r="C1465" s="38"/>
      <c r="D1465" s="37"/>
      <c r="E1465" s="36">
        <v>590</v>
      </c>
      <c r="F1465" s="36" t="s">
        <v>1614</v>
      </c>
      <c r="G1465" s="37" t="s">
        <v>3318</v>
      </c>
      <c r="H1465" s="37"/>
    </row>
    <row r="1466" spans="3:8" x14ac:dyDescent="0.25">
      <c r="C1466" s="38"/>
      <c r="D1466" s="37"/>
      <c r="E1466" s="36">
        <v>632</v>
      </c>
      <c r="F1466" s="36" t="s">
        <v>1615</v>
      </c>
      <c r="G1466" s="37" t="s">
        <v>3319</v>
      </c>
      <c r="H1466" s="37"/>
    </row>
    <row r="1467" spans="3:8" x14ac:dyDescent="0.25">
      <c r="C1467" s="38"/>
      <c r="D1467" s="37"/>
      <c r="E1467" s="36">
        <v>633</v>
      </c>
      <c r="F1467" s="36" t="s">
        <v>1616</v>
      </c>
      <c r="G1467" s="37" t="s">
        <v>3320</v>
      </c>
      <c r="H1467" s="37"/>
    </row>
    <row r="1468" spans="3:8" x14ac:dyDescent="0.25">
      <c r="C1468" s="38"/>
      <c r="D1468" s="37"/>
      <c r="E1468" s="36">
        <v>634</v>
      </c>
      <c r="F1468" s="36" t="s">
        <v>1617</v>
      </c>
      <c r="G1468" s="37" t="s">
        <v>3321</v>
      </c>
      <c r="H1468" s="37"/>
    </row>
    <row r="1469" spans="3:8" x14ac:dyDescent="0.25">
      <c r="C1469" s="38"/>
      <c r="D1469" s="37"/>
      <c r="E1469" s="36">
        <v>635</v>
      </c>
      <c r="F1469" s="36" t="s">
        <v>1618</v>
      </c>
      <c r="G1469" s="37" t="s">
        <v>3322</v>
      </c>
      <c r="H1469" s="37"/>
    </row>
    <row r="1470" spans="3:8" x14ac:dyDescent="0.25">
      <c r="C1470" s="38"/>
      <c r="D1470" s="37"/>
      <c r="E1470" s="36">
        <v>676</v>
      </c>
      <c r="F1470" s="36" t="s">
        <v>1619</v>
      </c>
      <c r="G1470" s="37" t="s">
        <v>3323</v>
      </c>
      <c r="H1470" s="37"/>
    </row>
    <row r="1471" spans="3:8" x14ac:dyDescent="0.25">
      <c r="C1471" s="38"/>
      <c r="D1471" s="37"/>
      <c r="E1471" s="36">
        <v>691</v>
      </c>
      <c r="F1471" s="36" t="s">
        <v>1620</v>
      </c>
      <c r="G1471" s="37" t="s">
        <v>3324</v>
      </c>
      <c r="H1471" s="37"/>
    </row>
    <row r="1472" spans="3:8" x14ac:dyDescent="0.25">
      <c r="C1472" s="38"/>
      <c r="D1472" s="37"/>
      <c r="E1472" s="36">
        <v>692</v>
      </c>
      <c r="F1472" s="36" t="s">
        <v>1621</v>
      </c>
      <c r="G1472" s="37" t="s">
        <v>3325</v>
      </c>
      <c r="H1472" s="37"/>
    </row>
    <row r="1473" spans="3:8" x14ac:dyDescent="0.25">
      <c r="C1473" s="38"/>
      <c r="D1473" s="37"/>
      <c r="E1473" s="36">
        <v>693</v>
      </c>
      <c r="F1473" s="36" t="s">
        <v>1622</v>
      </c>
      <c r="G1473" s="37" t="s">
        <v>3326</v>
      </c>
      <c r="H1473" s="37"/>
    </row>
    <row r="1474" spans="3:8" x14ac:dyDescent="0.25">
      <c r="C1474" s="38"/>
      <c r="D1474" s="37"/>
      <c r="E1474" s="36">
        <v>720</v>
      </c>
      <c r="F1474" s="36" t="s">
        <v>1623</v>
      </c>
      <c r="G1474" s="37" t="s">
        <v>3327</v>
      </c>
      <c r="H1474" s="37"/>
    </row>
    <row r="1475" spans="3:8" x14ac:dyDescent="0.25">
      <c r="C1475" s="38"/>
      <c r="D1475" s="37"/>
      <c r="E1475" s="36">
        <v>734</v>
      </c>
      <c r="F1475" s="36" t="s">
        <v>1624</v>
      </c>
      <c r="G1475" s="37" t="s">
        <v>3328</v>
      </c>
      <c r="H1475" s="37"/>
    </row>
    <row r="1476" spans="3:8" x14ac:dyDescent="0.25">
      <c r="C1476" s="38"/>
      <c r="D1476" s="37"/>
      <c r="E1476" s="36">
        <v>735</v>
      </c>
      <c r="F1476" s="36" t="s">
        <v>1625</v>
      </c>
      <c r="G1476" s="37" t="s">
        <v>3329</v>
      </c>
      <c r="H1476" s="37"/>
    </row>
    <row r="1477" spans="3:8" x14ac:dyDescent="0.25">
      <c r="C1477" s="38"/>
      <c r="D1477" s="37"/>
      <c r="E1477" s="36">
        <v>736</v>
      </c>
      <c r="F1477" s="36" t="s">
        <v>1626</v>
      </c>
      <c r="G1477" s="37" t="s">
        <v>3330</v>
      </c>
      <c r="H1477" s="37"/>
    </row>
    <row r="1478" spans="3:8" x14ac:dyDescent="0.25">
      <c r="C1478" s="38"/>
      <c r="D1478" s="37"/>
      <c r="E1478" s="36">
        <v>760</v>
      </c>
      <c r="F1478" s="36" t="s">
        <v>1627</v>
      </c>
      <c r="G1478" s="37" t="s">
        <v>3331</v>
      </c>
      <c r="H1478" s="37"/>
    </row>
    <row r="1479" spans="3:8" x14ac:dyDescent="0.25">
      <c r="C1479" s="38"/>
      <c r="D1479" s="37"/>
      <c r="E1479" s="36">
        <v>779</v>
      </c>
      <c r="F1479" s="36" t="s">
        <v>1628</v>
      </c>
      <c r="G1479" s="37" t="s">
        <v>3332</v>
      </c>
      <c r="H1479" s="37"/>
    </row>
    <row r="1480" spans="3:8" x14ac:dyDescent="0.25">
      <c r="C1480" s="38"/>
      <c r="D1480" s="37"/>
      <c r="E1480" s="36">
        <v>867</v>
      </c>
      <c r="F1480" s="36" t="s">
        <v>1629</v>
      </c>
      <c r="G1480" s="37" t="s">
        <v>3333</v>
      </c>
      <c r="H1480" s="37"/>
    </row>
    <row r="1481" spans="3:8" x14ac:dyDescent="0.25">
      <c r="C1481" s="38"/>
      <c r="D1481" s="37"/>
      <c r="E1481" s="36">
        <v>868</v>
      </c>
      <c r="F1481" s="36" t="s">
        <v>1630</v>
      </c>
      <c r="G1481" s="37" t="s">
        <v>3334</v>
      </c>
      <c r="H1481" s="37"/>
    </row>
    <row r="1482" spans="3:8" x14ac:dyDescent="0.25">
      <c r="C1482" s="38"/>
      <c r="D1482" s="37"/>
      <c r="E1482" s="36">
        <v>869</v>
      </c>
      <c r="F1482" s="36" t="s">
        <v>1631</v>
      </c>
      <c r="G1482" s="37" t="s">
        <v>3335</v>
      </c>
      <c r="H1482" s="37"/>
    </row>
    <row r="1483" spans="3:8" x14ac:dyDescent="0.25">
      <c r="C1483" s="38"/>
      <c r="D1483" s="37"/>
      <c r="E1483" s="36">
        <v>870</v>
      </c>
      <c r="F1483" s="36" t="s">
        <v>3802</v>
      </c>
      <c r="G1483" s="37" t="s">
        <v>3336</v>
      </c>
      <c r="H1483" s="37"/>
    </row>
    <row r="1484" spans="3:8" x14ac:dyDescent="0.25">
      <c r="C1484" s="38"/>
      <c r="D1484" s="37"/>
      <c r="E1484" s="36">
        <v>871</v>
      </c>
      <c r="F1484" s="36" t="s">
        <v>3803</v>
      </c>
      <c r="G1484" s="37" t="s">
        <v>3337</v>
      </c>
      <c r="H1484" s="37"/>
    </row>
    <row r="1485" spans="3:8" x14ac:dyDescent="0.25">
      <c r="C1485" s="38"/>
      <c r="D1485" s="37"/>
      <c r="E1485" s="36">
        <v>872</v>
      </c>
      <c r="F1485" s="36" t="s">
        <v>3804</v>
      </c>
      <c r="G1485" s="37" t="s">
        <v>3338</v>
      </c>
      <c r="H1485" s="37"/>
    </row>
    <row r="1486" spans="3:8" x14ac:dyDescent="0.25">
      <c r="C1486" s="38"/>
      <c r="D1486" s="37"/>
      <c r="E1486" s="36">
        <v>873</v>
      </c>
      <c r="F1486" s="36" t="s">
        <v>3805</v>
      </c>
      <c r="G1486" s="37" t="s">
        <v>3339</v>
      </c>
      <c r="H1486" s="37"/>
    </row>
    <row r="1487" spans="3:8" x14ac:dyDescent="0.25">
      <c r="C1487" s="38"/>
      <c r="D1487" s="37"/>
      <c r="E1487" s="36">
        <v>874</v>
      </c>
      <c r="F1487" s="36" t="s">
        <v>3788</v>
      </c>
      <c r="G1487" s="37" t="s">
        <v>3340</v>
      </c>
      <c r="H1487" s="37"/>
    </row>
    <row r="1488" spans="3:8" x14ac:dyDescent="0.25">
      <c r="C1488" s="38"/>
      <c r="D1488" s="37"/>
      <c r="E1488" s="36">
        <v>875</v>
      </c>
      <c r="F1488" s="36" t="s">
        <v>1632</v>
      </c>
      <c r="G1488" s="37" t="s">
        <v>3341</v>
      </c>
      <c r="H1488" s="37"/>
    </row>
    <row r="1489" spans="3:8" x14ac:dyDescent="0.25">
      <c r="C1489" s="38"/>
      <c r="D1489" s="37"/>
      <c r="E1489" s="36">
        <v>876</v>
      </c>
      <c r="F1489" s="36" t="s">
        <v>1633</v>
      </c>
      <c r="G1489" s="37" t="s">
        <v>3342</v>
      </c>
      <c r="H1489" s="37"/>
    </row>
    <row r="1490" spans="3:8" x14ac:dyDescent="0.25">
      <c r="C1490" s="38"/>
      <c r="D1490" s="37"/>
      <c r="E1490" s="36">
        <v>877</v>
      </c>
      <c r="F1490" s="36" t="s">
        <v>1634</v>
      </c>
      <c r="G1490" s="37" t="s">
        <v>3343</v>
      </c>
      <c r="H1490" s="37"/>
    </row>
    <row r="1491" spans="3:8" x14ac:dyDescent="0.25">
      <c r="C1491" s="38"/>
      <c r="D1491" s="37"/>
      <c r="E1491" s="36">
        <v>878</v>
      </c>
      <c r="F1491" s="36" t="s">
        <v>1635</v>
      </c>
      <c r="G1491" s="37" t="s">
        <v>3344</v>
      </c>
      <c r="H1491" s="37"/>
    </row>
    <row r="1492" spans="3:8" x14ac:dyDescent="0.25">
      <c r="C1492" s="38"/>
      <c r="D1492" s="37"/>
      <c r="E1492" s="36">
        <v>879</v>
      </c>
      <c r="F1492" s="36" t="s">
        <v>3789</v>
      </c>
      <c r="G1492" s="37" t="s">
        <v>3345</v>
      </c>
      <c r="H1492" s="37"/>
    </row>
    <row r="1493" spans="3:8" x14ac:dyDescent="0.25">
      <c r="C1493" s="38"/>
      <c r="D1493" s="37"/>
      <c r="E1493" s="36">
        <v>880</v>
      </c>
      <c r="F1493" s="36" t="s">
        <v>3790</v>
      </c>
      <c r="G1493" s="37" t="s">
        <v>3346</v>
      </c>
      <c r="H1493" s="37"/>
    </row>
    <row r="1494" spans="3:8" x14ac:dyDescent="0.25">
      <c r="C1494" s="38"/>
      <c r="D1494" s="37"/>
      <c r="E1494" s="36">
        <v>881</v>
      </c>
      <c r="F1494" s="36" t="s">
        <v>1636</v>
      </c>
      <c r="G1494" s="37" t="s">
        <v>3347</v>
      </c>
      <c r="H1494" s="37"/>
    </row>
    <row r="1495" spans="3:8" x14ac:dyDescent="0.25">
      <c r="C1495" s="38"/>
      <c r="D1495" s="37"/>
      <c r="E1495" s="36">
        <v>883</v>
      </c>
      <c r="F1495" s="36" t="s">
        <v>3791</v>
      </c>
      <c r="G1495" s="37" t="s">
        <v>3348</v>
      </c>
      <c r="H1495" s="37"/>
    </row>
    <row r="1496" spans="3:8" x14ac:dyDescent="0.25">
      <c r="C1496" s="38"/>
      <c r="D1496" s="37"/>
      <c r="E1496" s="36">
        <v>884</v>
      </c>
      <c r="F1496" s="36" t="s">
        <v>1637</v>
      </c>
      <c r="G1496" s="37" t="s">
        <v>3349</v>
      </c>
      <c r="H1496" s="37"/>
    </row>
    <row r="1497" spans="3:8" x14ac:dyDescent="0.25">
      <c r="C1497" s="38"/>
      <c r="D1497" s="37"/>
      <c r="E1497" s="36">
        <v>885</v>
      </c>
      <c r="F1497" s="36" t="s">
        <v>1638</v>
      </c>
      <c r="G1497" s="37" t="s">
        <v>3350</v>
      </c>
      <c r="H1497" s="37"/>
    </row>
    <row r="1498" spans="3:8" x14ac:dyDescent="0.25">
      <c r="C1498" s="38"/>
      <c r="D1498" s="37"/>
      <c r="E1498" s="36">
        <v>886</v>
      </c>
      <c r="F1498" s="36" t="s">
        <v>1639</v>
      </c>
      <c r="G1498" s="37" t="s">
        <v>3351</v>
      </c>
      <c r="H1498" s="37"/>
    </row>
    <row r="1499" spans="3:8" x14ac:dyDescent="0.25">
      <c r="C1499" s="38"/>
      <c r="D1499" s="37"/>
      <c r="E1499" s="36">
        <v>887</v>
      </c>
      <c r="F1499" s="36" t="s">
        <v>3792</v>
      </c>
      <c r="G1499" s="37" t="s">
        <v>3352</v>
      </c>
      <c r="H1499" s="37"/>
    </row>
    <row r="1500" spans="3:8" x14ac:dyDescent="0.25">
      <c r="C1500" s="38"/>
      <c r="D1500" s="37"/>
      <c r="E1500" s="36">
        <v>888</v>
      </c>
      <c r="F1500" s="36" t="s">
        <v>3793</v>
      </c>
      <c r="G1500" s="37" t="s">
        <v>3353</v>
      </c>
      <c r="H1500" s="37"/>
    </row>
    <row r="1501" spans="3:8" x14ac:dyDescent="0.25">
      <c r="C1501" s="38"/>
      <c r="D1501" s="37"/>
      <c r="E1501" s="36">
        <v>889</v>
      </c>
      <c r="F1501" s="36" t="s">
        <v>1640</v>
      </c>
      <c r="G1501" s="37" t="s">
        <v>3354</v>
      </c>
      <c r="H1501" s="37"/>
    </row>
    <row r="1502" spans="3:8" x14ac:dyDescent="0.25">
      <c r="C1502" s="38"/>
      <c r="D1502" s="37"/>
      <c r="E1502" s="36">
        <v>890</v>
      </c>
      <c r="F1502" s="36" t="s">
        <v>1641</v>
      </c>
      <c r="G1502" s="37" t="s">
        <v>3355</v>
      </c>
      <c r="H1502" s="37"/>
    </row>
    <row r="1503" spans="3:8" x14ac:dyDescent="0.25">
      <c r="C1503" s="38"/>
      <c r="D1503" s="37"/>
      <c r="E1503" s="36">
        <v>891</v>
      </c>
      <c r="F1503" s="36" t="s">
        <v>3794</v>
      </c>
      <c r="G1503" s="37" t="s">
        <v>3356</v>
      </c>
      <c r="H1503" s="37"/>
    </row>
    <row r="1504" spans="3:8" x14ac:dyDescent="0.25">
      <c r="C1504" s="38"/>
      <c r="D1504" s="37"/>
      <c r="E1504" s="36">
        <v>900</v>
      </c>
      <c r="F1504" s="36" t="s">
        <v>3795</v>
      </c>
      <c r="G1504" s="37" t="s">
        <v>3357</v>
      </c>
      <c r="H1504" s="37"/>
    </row>
    <row r="1505" spans="3:8" x14ac:dyDescent="0.25">
      <c r="C1505" s="38"/>
      <c r="D1505" s="37"/>
      <c r="E1505" s="36">
        <v>901</v>
      </c>
      <c r="F1505" s="36" t="s">
        <v>3796</v>
      </c>
      <c r="G1505" s="37" t="s">
        <v>3358</v>
      </c>
      <c r="H1505" s="37"/>
    </row>
    <row r="1506" spans="3:8" x14ac:dyDescent="0.25">
      <c r="C1506" s="38"/>
      <c r="D1506" s="37"/>
      <c r="E1506" s="36">
        <v>2</v>
      </c>
      <c r="F1506" s="36" t="s">
        <v>1642</v>
      </c>
      <c r="G1506" s="37" t="s">
        <v>3359</v>
      </c>
      <c r="H1506" s="37"/>
    </row>
    <row r="1507" spans="3:8" x14ac:dyDescent="0.25">
      <c r="C1507" s="38"/>
      <c r="D1507" s="37"/>
      <c r="E1507" s="36">
        <v>27</v>
      </c>
      <c r="F1507" s="36" t="s">
        <v>1643</v>
      </c>
      <c r="G1507" s="37" t="s">
        <v>3360</v>
      </c>
      <c r="H1507" s="37"/>
    </row>
    <row r="1508" spans="3:8" x14ac:dyDescent="0.25">
      <c r="C1508" s="38"/>
      <c r="D1508" s="37"/>
      <c r="E1508" s="36">
        <v>28</v>
      </c>
      <c r="F1508" s="36" t="s">
        <v>1565</v>
      </c>
      <c r="G1508" s="37" t="s">
        <v>3361</v>
      </c>
      <c r="H1508" s="37"/>
    </row>
    <row r="1509" spans="3:8" x14ac:dyDescent="0.25">
      <c r="C1509" s="38"/>
      <c r="D1509" s="37"/>
      <c r="E1509" s="36">
        <v>32</v>
      </c>
      <c r="F1509" s="36" t="s">
        <v>1569</v>
      </c>
      <c r="G1509" s="37" t="s">
        <v>3362</v>
      </c>
      <c r="H1509" s="37"/>
    </row>
    <row r="1510" spans="3:8" x14ac:dyDescent="0.25">
      <c r="C1510" s="38"/>
      <c r="D1510" s="37"/>
      <c r="E1510" s="36">
        <v>35</v>
      </c>
      <c r="F1510" s="36" t="s">
        <v>1572</v>
      </c>
      <c r="G1510" s="37" t="s">
        <v>3363</v>
      </c>
      <c r="H1510" s="37"/>
    </row>
    <row r="1511" spans="3:8" x14ac:dyDescent="0.25">
      <c r="C1511" s="38"/>
      <c r="D1511" s="37"/>
      <c r="E1511" s="36">
        <v>91</v>
      </c>
      <c r="F1511" s="36" t="s">
        <v>1585</v>
      </c>
      <c r="G1511" s="37" t="s">
        <v>3364</v>
      </c>
      <c r="H1511" s="37"/>
    </row>
    <row r="1512" spans="3:8" x14ac:dyDescent="0.25">
      <c r="C1512" s="38"/>
      <c r="D1512" s="37"/>
      <c r="E1512" s="36">
        <v>178</v>
      </c>
      <c r="F1512" s="36" t="s">
        <v>1644</v>
      </c>
      <c r="G1512" s="37" t="s">
        <v>3365</v>
      </c>
      <c r="H1512" s="37"/>
    </row>
    <row r="1513" spans="3:8" x14ac:dyDescent="0.25">
      <c r="C1513" s="38"/>
      <c r="D1513" s="37"/>
      <c r="E1513" s="36">
        <v>181</v>
      </c>
      <c r="F1513" s="36" t="s">
        <v>1595</v>
      </c>
      <c r="G1513" s="37" t="s">
        <v>3366</v>
      </c>
      <c r="H1513" s="37"/>
    </row>
    <row r="1514" spans="3:8" x14ac:dyDescent="0.25">
      <c r="C1514" s="38"/>
      <c r="D1514" s="37"/>
      <c r="E1514" s="36">
        <v>353</v>
      </c>
      <c r="F1514" s="36" t="s">
        <v>1602</v>
      </c>
      <c r="G1514" s="37" t="s">
        <v>3367</v>
      </c>
      <c r="H1514" s="37"/>
    </row>
    <row r="1515" spans="3:8" x14ac:dyDescent="0.25">
      <c r="C1515" s="38"/>
      <c r="D1515" s="37"/>
      <c r="E1515" s="36">
        <v>501</v>
      </c>
      <c r="F1515" s="36" t="s">
        <v>1645</v>
      </c>
      <c r="G1515" s="37" t="s">
        <v>3368</v>
      </c>
      <c r="H1515" s="37"/>
    </row>
    <row r="1516" spans="3:8" x14ac:dyDescent="0.25">
      <c r="C1516" s="38"/>
      <c r="D1516" s="37"/>
      <c r="E1516" s="36">
        <v>590</v>
      </c>
      <c r="F1516" s="36" t="s">
        <v>1614</v>
      </c>
      <c r="G1516" s="37" t="s">
        <v>3369</v>
      </c>
      <c r="H1516" s="37"/>
    </row>
    <row r="1517" spans="3:8" x14ac:dyDescent="0.25">
      <c r="C1517" s="38"/>
      <c r="D1517" s="37"/>
      <c r="E1517" s="36">
        <v>632</v>
      </c>
      <c r="F1517" s="36" t="s">
        <v>1615</v>
      </c>
      <c r="G1517" s="37" t="s">
        <v>3370</v>
      </c>
      <c r="H1517" s="37"/>
    </row>
    <row r="1518" spans="3:8" x14ac:dyDescent="0.25">
      <c r="C1518" s="38"/>
      <c r="D1518" s="37"/>
      <c r="E1518" s="36">
        <v>633</v>
      </c>
      <c r="F1518" s="36" t="s">
        <v>1616</v>
      </c>
      <c r="G1518" s="37" t="s">
        <v>3371</v>
      </c>
      <c r="H1518" s="37"/>
    </row>
    <row r="1519" spans="3:8" x14ac:dyDescent="0.25">
      <c r="C1519" s="38"/>
      <c r="D1519" s="37"/>
      <c r="E1519" s="36">
        <v>676</v>
      </c>
      <c r="F1519" s="36" t="s">
        <v>1646</v>
      </c>
      <c r="G1519" s="37" t="s">
        <v>3372</v>
      </c>
      <c r="H1519" s="37"/>
    </row>
    <row r="1520" spans="3:8" x14ac:dyDescent="0.25">
      <c r="C1520" s="38"/>
      <c r="D1520" s="37"/>
      <c r="E1520" s="36">
        <v>1</v>
      </c>
      <c r="F1520" s="36" t="s">
        <v>1540</v>
      </c>
      <c r="G1520" s="37" t="s">
        <v>3373</v>
      </c>
      <c r="H1520" s="37"/>
    </row>
    <row r="1521" spans="3:8" x14ac:dyDescent="0.25">
      <c r="C1521" s="38"/>
      <c r="D1521" s="37"/>
      <c r="E1521" s="36">
        <v>3</v>
      </c>
      <c r="F1521" s="36" t="s">
        <v>1647</v>
      </c>
      <c r="G1521" s="37" t="s">
        <v>3374</v>
      </c>
      <c r="H1521" s="37"/>
    </row>
    <row r="1522" spans="3:8" x14ac:dyDescent="0.25">
      <c r="C1522" s="38"/>
      <c r="D1522" s="37"/>
      <c r="E1522" s="36">
        <v>4</v>
      </c>
      <c r="F1522" s="36" t="s">
        <v>1553</v>
      </c>
      <c r="G1522" s="37" t="s">
        <v>3375</v>
      </c>
      <c r="H1522" s="37"/>
    </row>
    <row r="1523" spans="3:8" x14ac:dyDescent="0.25">
      <c r="C1523" s="38"/>
      <c r="D1523" s="37"/>
      <c r="E1523" s="36">
        <v>5</v>
      </c>
      <c r="F1523" s="36" t="s">
        <v>1648</v>
      </c>
      <c r="G1523" s="37" t="s">
        <v>3376</v>
      </c>
      <c r="H1523" s="37"/>
    </row>
    <row r="1524" spans="3:8" x14ac:dyDescent="0.25">
      <c r="C1524" s="38"/>
      <c r="D1524" s="37"/>
      <c r="E1524" s="36">
        <v>7</v>
      </c>
      <c r="F1524" s="36" t="s">
        <v>1570</v>
      </c>
      <c r="G1524" s="37" t="s">
        <v>3377</v>
      </c>
      <c r="H1524" s="37"/>
    </row>
    <row r="1525" spans="3:8" x14ac:dyDescent="0.25">
      <c r="C1525" s="38"/>
      <c r="D1525" s="37"/>
      <c r="E1525" s="36">
        <v>9</v>
      </c>
      <c r="F1525" s="36" t="s">
        <v>1571</v>
      </c>
      <c r="G1525" s="37" t="s">
        <v>3378</v>
      </c>
      <c r="H1525" s="37"/>
    </row>
    <row r="1526" spans="3:8" x14ac:dyDescent="0.25">
      <c r="C1526" s="38"/>
      <c r="D1526" s="37"/>
      <c r="E1526" s="36">
        <v>11</v>
      </c>
      <c r="F1526" s="36" t="s">
        <v>1572</v>
      </c>
      <c r="G1526" s="37" t="s">
        <v>3379</v>
      </c>
      <c r="H1526" s="37"/>
    </row>
    <row r="1527" spans="3:8" x14ac:dyDescent="0.25">
      <c r="C1527" s="38"/>
      <c r="D1527" s="37"/>
      <c r="E1527" s="36">
        <v>13</v>
      </c>
      <c r="F1527" s="36" t="s">
        <v>1573</v>
      </c>
      <c r="G1527" s="37" t="s">
        <v>3380</v>
      </c>
      <c r="H1527" s="37"/>
    </row>
    <row r="1528" spans="3:8" x14ac:dyDescent="0.25">
      <c r="C1528" s="38"/>
      <c r="D1528" s="37"/>
      <c r="E1528" s="36">
        <v>14</v>
      </c>
      <c r="F1528" s="36" t="s">
        <v>1576</v>
      </c>
      <c r="G1528" s="37" t="s">
        <v>3381</v>
      </c>
      <c r="H1528" s="37"/>
    </row>
    <row r="1529" spans="3:8" x14ac:dyDescent="0.25">
      <c r="C1529" s="38"/>
      <c r="D1529" s="37"/>
      <c r="E1529" s="36">
        <v>15</v>
      </c>
      <c r="F1529" s="36" t="s">
        <v>1557</v>
      </c>
      <c r="G1529" s="37" t="s">
        <v>3382</v>
      </c>
      <c r="H1529" s="37"/>
    </row>
    <row r="1530" spans="3:8" x14ac:dyDescent="0.25">
      <c r="C1530" s="38"/>
      <c r="D1530" s="37"/>
      <c r="E1530" s="36">
        <v>16</v>
      </c>
      <c r="F1530" s="36" t="s">
        <v>1574</v>
      </c>
      <c r="G1530" s="37" t="s">
        <v>3383</v>
      </c>
      <c r="H1530" s="37"/>
    </row>
    <row r="1531" spans="3:8" x14ac:dyDescent="0.25">
      <c r="C1531" s="38"/>
      <c r="D1531" s="37"/>
      <c r="E1531" s="36">
        <v>17</v>
      </c>
      <c r="F1531" s="36" t="s">
        <v>1569</v>
      </c>
      <c r="G1531" s="37" t="s">
        <v>3384</v>
      </c>
      <c r="H1531" s="37"/>
    </row>
    <row r="1532" spans="3:8" x14ac:dyDescent="0.25">
      <c r="C1532" s="38"/>
      <c r="D1532" s="37"/>
      <c r="E1532" s="36">
        <v>18</v>
      </c>
      <c r="F1532" s="36" t="s">
        <v>1577</v>
      </c>
      <c r="G1532" s="37" t="s">
        <v>3385</v>
      </c>
      <c r="H1532" s="37"/>
    </row>
    <row r="1533" spans="3:8" x14ac:dyDescent="0.25">
      <c r="C1533" s="38"/>
      <c r="D1533" s="37"/>
      <c r="E1533" s="36">
        <v>19</v>
      </c>
      <c r="F1533" s="36" t="s">
        <v>1556</v>
      </c>
      <c r="G1533" s="37" t="s">
        <v>3386</v>
      </c>
      <c r="H1533" s="37"/>
    </row>
    <row r="1534" spans="3:8" x14ac:dyDescent="0.25">
      <c r="C1534" s="38"/>
      <c r="D1534" s="37"/>
      <c r="E1534" s="36">
        <v>21</v>
      </c>
      <c r="F1534" s="36" t="s">
        <v>1550</v>
      </c>
      <c r="G1534" s="37" t="s">
        <v>3387</v>
      </c>
      <c r="H1534" s="37"/>
    </row>
    <row r="1535" spans="3:8" x14ac:dyDescent="0.25">
      <c r="C1535" s="38"/>
      <c r="D1535" s="37"/>
      <c r="E1535" s="36">
        <v>41</v>
      </c>
      <c r="F1535" s="36" t="s">
        <v>1649</v>
      </c>
      <c r="G1535" s="37" t="s">
        <v>3388</v>
      </c>
      <c r="H1535" s="37"/>
    </row>
    <row r="1536" spans="3:8" x14ac:dyDescent="0.25">
      <c r="C1536" s="38"/>
      <c r="D1536" s="37"/>
      <c r="E1536" s="36">
        <v>45</v>
      </c>
      <c r="F1536" s="36" t="s">
        <v>1581</v>
      </c>
      <c r="G1536" s="37" t="s">
        <v>3389</v>
      </c>
      <c r="H1536" s="37"/>
    </row>
    <row r="1537" spans="3:8" x14ac:dyDescent="0.25">
      <c r="C1537" s="38"/>
      <c r="D1537" s="37"/>
      <c r="E1537" s="36">
        <v>136</v>
      </c>
      <c r="F1537" s="36" t="s">
        <v>1391</v>
      </c>
      <c r="G1537" s="37" t="s">
        <v>3390</v>
      </c>
      <c r="H1537" s="37"/>
    </row>
    <row r="1538" spans="3:8" x14ac:dyDescent="0.25">
      <c r="C1538" s="38"/>
      <c r="D1538" s="37"/>
      <c r="E1538" s="36">
        <v>175</v>
      </c>
      <c r="F1538" s="36" t="s">
        <v>1650</v>
      </c>
      <c r="G1538" s="37" t="s">
        <v>3391</v>
      </c>
      <c r="H1538" s="37"/>
    </row>
    <row r="1539" spans="3:8" x14ac:dyDescent="0.25">
      <c r="C1539" s="38"/>
      <c r="D1539" s="37"/>
      <c r="E1539" s="36">
        <v>176</v>
      </c>
      <c r="F1539" s="36" t="s">
        <v>1651</v>
      </c>
      <c r="G1539" s="37" t="s">
        <v>3392</v>
      </c>
      <c r="H1539" s="37"/>
    </row>
    <row r="1540" spans="3:8" x14ac:dyDescent="0.25">
      <c r="C1540" s="38"/>
      <c r="D1540" s="37"/>
      <c r="E1540" s="36">
        <v>177</v>
      </c>
      <c r="F1540" s="36" t="s">
        <v>1594</v>
      </c>
      <c r="G1540" s="37" t="s">
        <v>3393</v>
      </c>
      <c r="H1540" s="37"/>
    </row>
    <row r="1541" spans="3:8" x14ac:dyDescent="0.25">
      <c r="C1541" s="38"/>
      <c r="D1541" s="37"/>
      <c r="E1541" s="36">
        <v>179</v>
      </c>
      <c r="F1541" s="36" t="s">
        <v>1595</v>
      </c>
      <c r="G1541" s="37" t="s">
        <v>3394</v>
      </c>
      <c r="H1541" s="37"/>
    </row>
    <row r="1542" spans="3:8" x14ac:dyDescent="0.25">
      <c r="C1542" s="38"/>
      <c r="D1542" s="37"/>
      <c r="E1542" s="36">
        <v>200</v>
      </c>
      <c r="F1542" s="36" t="s">
        <v>1596</v>
      </c>
      <c r="G1542" s="37" t="s">
        <v>3395</v>
      </c>
      <c r="H1542" s="37"/>
    </row>
    <row r="1543" spans="3:8" x14ac:dyDescent="0.25">
      <c r="C1543" s="38"/>
      <c r="D1543" s="37"/>
      <c r="E1543" s="36">
        <v>309</v>
      </c>
      <c r="F1543" s="36" t="s">
        <v>1601</v>
      </c>
      <c r="G1543" s="37" t="s">
        <v>3396</v>
      </c>
      <c r="H1543" s="37"/>
    </row>
    <row r="1544" spans="3:8" x14ac:dyDescent="0.25">
      <c r="C1544" s="38"/>
      <c r="D1544" s="37"/>
      <c r="E1544" s="36">
        <v>353</v>
      </c>
      <c r="F1544" s="36" t="s">
        <v>1602</v>
      </c>
      <c r="G1544" s="37" t="s">
        <v>3397</v>
      </c>
      <c r="H1544" s="37"/>
    </row>
    <row r="1545" spans="3:8" x14ac:dyDescent="0.25">
      <c r="C1545" s="38"/>
      <c r="D1545" s="37"/>
      <c r="E1545" s="36">
        <v>355</v>
      </c>
      <c r="F1545" s="36" t="s">
        <v>1606</v>
      </c>
      <c r="G1545" s="37" t="s">
        <v>3398</v>
      </c>
      <c r="H1545" s="37"/>
    </row>
    <row r="1546" spans="3:8" x14ac:dyDescent="0.25">
      <c r="C1546" s="38"/>
      <c r="D1546" s="37"/>
      <c r="E1546" s="36">
        <v>357</v>
      </c>
      <c r="F1546" s="36" t="s">
        <v>1607</v>
      </c>
      <c r="G1546" s="37" t="s">
        <v>3399</v>
      </c>
      <c r="H1546" s="37"/>
    </row>
    <row r="1547" spans="3:8" x14ac:dyDescent="0.25">
      <c r="C1547" s="38"/>
      <c r="D1547" s="37"/>
      <c r="E1547" s="36">
        <v>359</v>
      </c>
      <c r="F1547" s="36" t="s">
        <v>1605</v>
      </c>
      <c r="G1547" s="37" t="s">
        <v>3400</v>
      </c>
      <c r="H1547" s="37"/>
    </row>
    <row r="1548" spans="3:8" x14ac:dyDescent="0.25">
      <c r="C1548" s="38"/>
      <c r="D1548" s="37"/>
      <c r="E1548" s="36">
        <v>361</v>
      </c>
      <c r="F1548" s="36" t="s">
        <v>1603</v>
      </c>
      <c r="G1548" s="37" t="s">
        <v>3401</v>
      </c>
      <c r="H1548" s="37"/>
    </row>
    <row r="1549" spans="3:8" x14ac:dyDescent="0.25">
      <c r="C1549" s="38"/>
      <c r="D1549" s="37"/>
      <c r="E1549" s="36">
        <v>501</v>
      </c>
      <c r="F1549" s="36" t="s">
        <v>1652</v>
      </c>
      <c r="G1549" s="37" t="s">
        <v>3402</v>
      </c>
      <c r="H1549" s="37"/>
    </row>
    <row r="1550" spans="3:8" x14ac:dyDescent="0.25">
      <c r="C1550" s="38"/>
      <c r="D1550" s="37"/>
      <c r="E1550" s="36">
        <v>544</v>
      </c>
      <c r="F1550" s="36" t="s">
        <v>1611</v>
      </c>
      <c r="G1550" s="37" t="s">
        <v>3403</v>
      </c>
      <c r="H1550" s="37"/>
    </row>
    <row r="1551" spans="3:8" x14ac:dyDescent="0.25">
      <c r="C1551" s="38"/>
      <c r="D1551" s="37"/>
      <c r="E1551" s="36">
        <v>588</v>
      </c>
      <c r="F1551" s="36" t="s">
        <v>1614</v>
      </c>
      <c r="G1551" s="37" t="s">
        <v>3404</v>
      </c>
      <c r="H1551" s="37"/>
    </row>
    <row r="1552" spans="3:8" x14ac:dyDescent="0.25">
      <c r="C1552" s="38"/>
      <c r="D1552" s="37"/>
      <c r="E1552" s="36">
        <v>675</v>
      </c>
      <c r="F1552" s="36" t="s">
        <v>1619</v>
      </c>
      <c r="G1552" s="37" t="s">
        <v>3405</v>
      </c>
      <c r="H1552" s="37"/>
    </row>
    <row r="1553" spans="3:8" x14ac:dyDescent="0.25">
      <c r="C1553" s="38"/>
      <c r="D1553" s="37"/>
      <c r="E1553" s="36">
        <v>871</v>
      </c>
      <c r="F1553" s="36" t="s">
        <v>1630</v>
      </c>
      <c r="G1553" s="37" t="s">
        <v>3406</v>
      </c>
      <c r="H1553" s="37"/>
    </row>
    <row r="1554" spans="3:8" x14ac:dyDescent="0.25">
      <c r="C1554" s="38"/>
      <c r="D1554" s="37"/>
      <c r="E1554" s="36">
        <v>872</v>
      </c>
      <c r="F1554" s="36" t="s">
        <v>3797</v>
      </c>
      <c r="G1554" s="37" t="s">
        <v>3407</v>
      </c>
      <c r="H1554" s="37"/>
    </row>
    <row r="1555" spans="3:8" x14ac:dyDescent="0.25">
      <c r="C1555" s="38"/>
      <c r="D1555" s="37"/>
      <c r="E1555" s="36">
        <v>1</v>
      </c>
      <c r="F1555" s="36" t="s">
        <v>1642</v>
      </c>
      <c r="G1555" s="37" t="s">
        <v>3408</v>
      </c>
      <c r="H1555" s="37"/>
    </row>
    <row r="1556" spans="3:8" x14ac:dyDescent="0.25">
      <c r="C1556" s="38"/>
      <c r="D1556" s="37"/>
      <c r="E1556" s="36">
        <v>2</v>
      </c>
      <c r="F1556" s="36" t="s">
        <v>1564</v>
      </c>
      <c r="G1556" s="37" t="s">
        <v>3409</v>
      </c>
      <c r="H1556" s="37"/>
    </row>
    <row r="1557" spans="3:8" x14ac:dyDescent="0.25">
      <c r="C1557" s="38"/>
      <c r="D1557" s="37"/>
      <c r="E1557" s="36">
        <v>3</v>
      </c>
      <c r="F1557" s="36" t="s">
        <v>1551</v>
      </c>
      <c r="G1557" s="37" t="s">
        <v>3410</v>
      </c>
      <c r="H1557" s="37"/>
    </row>
    <row r="1558" spans="3:8" x14ac:dyDescent="0.25">
      <c r="C1558" s="38"/>
      <c r="D1558" s="37"/>
      <c r="E1558" s="36">
        <v>4</v>
      </c>
      <c r="F1558" s="36" t="s">
        <v>1557</v>
      </c>
      <c r="G1558" s="37" t="s">
        <v>3411</v>
      </c>
      <c r="H1558" s="37"/>
    </row>
    <row r="1559" spans="3:8" x14ac:dyDescent="0.25">
      <c r="C1559" s="38"/>
      <c r="D1559" s="37"/>
      <c r="E1559" s="36">
        <v>5</v>
      </c>
      <c r="F1559" s="36" t="s">
        <v>1554</v>
      </c>
      <c r="G1559" s="37" t="s">
        <v>3412</v>
      </c>
      <c r="H1559" s="37"/>
    </row>
    <row r="1560" spans="3:8" x14ac:dyDescent="0.25">
      <c r="C1560" s="38"/>
      <c r="D1560" s="37"/>
      <c r="E1560" s="36">
        <v>6</v>
      </c>
      <c r="F1560" s="36" t="s">
        <v>1653</v>
      </c>
      <c r="G1560" s="37" t="s">
        <v>3413</v>
      </c>
      <c r="H1560" s="37"/>
    </row>
    <row r="1561" spans="3:8" x14ac:dyDescent="0.25">
      <c r="C1561" s="38"/>
      <c r="D1561" s="37"/>
      <c r="E1561" s="36">
        <v>7</v>
      </c>
      <c r="F1561" s="36" t="s">
        <v>1556</v>
      </c>
      <c r="G1561" s="37" t="s">
        <v>3414</v>
      </c>
      <c r="H1561" s="37"/>
    </row>
    <row r="1562" spans="3:8" x14ac:dyDescent="0.25">
      <c r="C1562" s="38"/>
      <c r="D1562" s="37"/>
      <c r="E1562" s="36">
        <v>8</v>
      </c>
      <c r="F1562" s="36" t="s">
        <v>1546</v>
      </c>
      <c r="G1562" s="37" t="s">
        <v>3415</v>
      </c>
      <c r="H1562" s="37"/>
    </row>
    <row r="1563" spans="3:8" x14ac:dyDescent="0.25">
      <c r="C1563" s="38"/>
      <c r="D1563" s="37"/>
      <c r="E1563" s="36">
        <v>9</v>
      </c>
      <c r="F1563" s="36" t="s">
        <v>1562</v>
      </c>
      <c r="G1563" s="37" t="s">
        <v>3416</v>
      </c>
      <c r="H1563" s="37"/>
    </row>
    <row r="1564" spans="3:8" x14ac:dyDescent="0.25">
      <c r="C1564" s="38"/>
      <c r="D1564" s="37"/>
      <c r="E1564" s="36">
        <v>10</v>
      </c>
      <c r="F1564" s="36" t="s">
        <v>1654</v>
      </c>
      <c r="G1564" s="37" t="s">
        <v>3417</v>
      </c>
      <c r="H1564" s="37"/>
    </row>
    <row r="1565" spans="3:8" x14ac:dyDescent="0.25">
      <c r="C1565" s="38"/>
      <c r="D1565" s="37"/>
      <c r="E1565" s="36">
        <v>11</v>
      </c>
      <c r="F1565" s="36" t="s">
        <v>1567</v>
      </c>
      <c r="G1565" s="37" t="s">
        <v>3418</v>
      </c>
      <c r="H1565" s="37"/>
    </row>
    <row r="1566" spans="3:8" x14ac:dyDescent="0.25">
      <c r="C1566" s="38"/>
      <c r="D1566" s="37"/>
      <c r="E1566" s="36">
        <v>12</v>
      </c>
      <c r="F1566" s="36" t="s">
        <v>1560</v>
      </c>
      <c r="G1566" s="37" t="s">
        <v>3419</v>
      </c>
      <c r="H1566" s="37"/>
    </row>
    <row r="1567" spans="3:8" x14ac:dyDescent="0.25">
      <c r="C1567" s="38"/>
      <c r="D1567" s="37"/>
      <c r="E1567" s="36">
        <v>13</v>
      </c>
      <c r="F1567" s="36" t="s">
        <v>1569</v>
      </c>
      <c r="G1567" s="37" t="s">
        <v>3420</v>
      </c>
      <c r="H1567" s="37"/>
    </row>
    <row r="1568" spans="3:8" x14ac:dyDescent="0.25">
      <c r="C1568" s="38"/>
      <c r="D1568" s="37"/>
      <c r="E1568" s="36">
        <v>14</v>
      </c>
      <c r="F1568" s="36" t="s">
        <v>1576</v>
      </c>
      <c r="G1568" s="37" t="s">
        <v>3421</v>
      </c>
      <c r="H1568" s="37"/>
    </row>
    <row r="1569" spans="3:8" x14ac:dyDescent="0.25">
      <c r="C1569" s="38"/>
      <c r="D1569" s="37"/>
      <c r="E1569" s="36">
        <v>15</v>
      </c>
      <c r="F1569" s="36" t="s">
        <v>1570</v>
      </c>
      <c r="G1569" s="37" t="s">
        <v>3422</v>
      </c>
      <c r="H1569" s="37"/>
    </row>
    <row r="1570" spans="3:8" x14ac:dyDescent="0.25">
      <c r="C1570" s="38"/>
      <c r="D1570" s="37"/>
      <c r="E1570" s="36">
        <v>16</v>
      </c>
      <c r="F1570" s="36" t="s">
        <v>1577</v>
      </c>
      <c r="G1570" s="37" t="s">
        <v>3423</v>
      </c>
      <c r="H1570" s="37"/>
    </row>
    <row r="1571" spans="3:8" x14ac:dyDescent="0.25">
      <c r="C1571" s="38"/>
      <c r="D1571" s="37"/>
      <c r="E1571" s="36">
        <v>17</v>
      </c>
      <c r="F1571" s="36" t="s">
        <v>1572</v>
      </c>
      <c r="G1571" s="37" t="s">
        <v>3424</v>
      </c>
      <c r="H1571" s="37"/>
    </row>
    <row r="1572" spans="3:8" x14ac:dyDescent="0.25">
      <c r="C1572" s="38"/>
      <c r="D1572" s="37"/>
      <c r="E1572" s="36">
        <v>18</v>
      </c>
      <c r="F1572" s="36" t="s">
        <v>1565</v>
      </c>
      <c r="G1572" s="37" t="s">
        <v>3425</v>
      </c>
      <c r="H1572" s="37"/>
    </row>
    <row r="1573" spans="3:8" x14ac:dyDescent="0.25">
      <c r="C1573" s="38"/>
      <c r="D1573" s="37"/>
      <c r="E1573" s="36">
        <v>19</v>
      </c>
      <c r="F1573" s="36" t="s">
        <v>1649</v>
      </c>
      <c r="G1573" s="37" t="s">
        <v>3426</v>
      </c>
      <c r="H1573" s="37"/>
    </row>
    <row r="1574" spans="3:8" x14ac:dyDescent="0.25">
      <c r="C1574" s="38"/>
      <c r="D1574" s="37"/>
      <c r="E1574" s="36">
        <v>20</v>
      </c>
      <c r="F1574" s="36" t="s">
        <v>1573</v>
      </c>
      <c r="G1574" s="37" t="s">
        <v>3427</v>
      </c>
      <c r="H1574" s="37"/>
    </row>
    <row r="1575" spans="3:8" x14ac:dyDescent="0.25">
      <c r="C1575" s="38"/>
      <c r="D1575" s="37"/>
      <c r="E1575" s="36">
        <v>21</v>
      </c>
      <c r="F1575" s="36" t="s">
        <v>1561</v>
      </c>
      <c r="G1575" s="37" t="s">
        <v>3428</v>
      </c>
      <c r="H1575" s="37"/>
    </row>
    <row r="1576" spans="3:8" x14ac:dyDescent="0.25">
      <c r="C1576" s="38"/>
      <c r="D1576" s="37"/>
      <c r="E1576" s="36">
        <v>22</v>
      </c>
      <c r="F1576" s="36" t="s">
        <v>1542</v>
      </c>
      <c r="G1576" s="37" t="s">
        <v>3429</v>
      </c>
      <c r="H1576" s="37"/>
    </row>
    <row r="1577" spans="3:8" x14ac:dyDescent="0.25">
      <c r="C1577" s="38"/>
      <c r="D1577" s="37"/>
      <c r="E1577" s="36">
        <v>24</v>
      </c>
      <c r="F1577" s="36" t="s">
        <v>1548</v>
      </c>
      <c r="G1577" s="37" t="s">
        <v>3430</v>
      </c>
      <c r="H1577" s="37"/>
    </row>
    <row r="1578" spans="3:8" x14ac:dyDescent="0.25">
      <c r="C1578" s="38"/>
      <c r="D1578" s="37"/>
      <c r="E1578" s="36">
        <v>25</v>
      </c>
      <c r="F1578" s="36" t="s">
        <v>1655</v>
      </c>
      <c r="G1578" s="37" t="s">
        <v>3431</v>
      </c>
      <c r="H1578" s="37"/>
    </row>
    <row r="1579" spans="3:8" x14ac:dyDescent="0.25">
      <c r="C1579" s="38"/>
      <c r="D1579" s="37"/>
      <c r="E1579" s="36">
        <v>26</v>
      </c>
      <c r="F1579" s="36" t="s">
        <v>1656</v>
      </c>
      <c r="G1579" s="37" t="s">
        <v>3432</v>
      </c>
      <c r="H1579" s="37"/>
    </row>
    <row r="1580" spans="3:8" x14ac:dyDescent="0.25">
      <c r="C1580" s="38"/>
      <c r="D1580" s="37"/>
      <c r="E1580" s="36">
        <v>27</v>
      </c>
      <c r="F1580" s="36" t="s">
        <v>1657</v>
      </c>
      <c r="G1580" s="37" t="s">
        <v>3433</v>
      </c>
      <c r="H1580" s="37"/>
    </row>
    <row r="1581" spans="3:8" x14ac:dyDescent="0.25">
      <c r="C1581" s="38"/>
      <c r="D1581" s="37"/>
      <c r="E1581" s="36">
        <v>28</v>
      </c>
      <c r="F1581" s="36" t="s">
        <v>1658</v>
      </c>
      <c r="G1581" s="37" t="s">
        <v>3434</v>
      </c>
      <c r="H1581" s="37"/>
    </row>
    <row r="1582" spans="3:8" x14ac:dyDescent="0.25">
      <c r="C1582" s="38"/>
      <c r="D1582" s="37"/>
      <c r="E1582" s="36">
        <v>29</v>
      </c>
      <c r="F1582" s="36" t="s">
        <v>1555</v>
      </c>
      <c r="G1582" s="37" t="s">
        <v>3435</v>
      </c>
      <c r="H1582" s="37"/>
    </row>
    <row r="1583" spans="3:8" x14ac:dyDescent="0.25">
      <c r="C1583" s="38"/>
      <c r="D1583" s="37"/>
      <c r="E1583" s="36">
        <v>30</v>
      </c>
      <c r="F1583" s="36" t="s">
        <v>1659</v>
      </c>
      <c r="G1583" s="37" t="s">
        <v>3436</v>
      </c>
      <c r="H1583" s="37"/>
    </row>
    <row r="1584" spans="3:8" x14ac:dyDescent="0.25">
      <c r="C1584" s="38"/>
      <c r="D1584" s="37"/>
      <c r="E1584" s="36">
        <v>31</v>
      </c>
      <c r="F1584" s="36" t="s">
        <v>1660</v>
      </c>
      <c r="G1584" s="37" t="s">
        <v>3437</v>
      </c>
      <c r="H1584" s="37"/>
    </row>
    <row r="1585" spans="3:8" x14ac:dyDescent="0.25">
      <c r="C1585" s="38"/>
      <c r="D1585" s="37"/>
      <c r="E1585" s="36">
        <v>35</v>
      </c>
      <c r="F1585" s="36" t="s">
        <v>1661</v>
      </c>
      <c r="G1585" s="37" t="s">
        <v>3438</v>
      </c>
      <c r="H1585" s="37"/>
    </row>
    <row r="1586" spans="3:8" x14ac:dyDescent="0.25">
      <c r="C1586" s="38"/>
      <c r="D1586" s="37"/>
      <c r="E1586" s="36">
        <v>45</v>
      </c>
      <c r="F1586" s="36" t="s">
        <v>1580</v>
      </c>
      <c r="G1586" s="37" t="s">
        <v>3439</v>
      </c>
      <c r="H1586" s="37"/>
    </row>
    <row r="1587" spans="3:8" x14ac:dyDescent="0.25">
      <c r="C1587" s="38"/>
      <c r="D1587" s="37"/>
      <c r="E1587" s="36">
        <v>91</v>
      </c>
      <c r="F1587" s="36" t="s">
        <v>1585</v>
      </c>
      <c r="G1587" s="37" t="s">
        <v>3440</v>
      </c>
      <c r="H1587" s="37"/>
    </row>
    <row r="1588" spans="3:8" x14ac:dyDescent="0.25">
      <c r="C1588" s="38"/>
      <c r="D1588" s="37"/>
      <c r="E1588" s="36">
        <v>95</v>
      </c>
      <c r="F1588" s="36" t="s">
        <v>1583</v>
      </c>
      <c r="G1588" s="37" t="s">
        <v>3441</v>
      </c>
      <c r="H1588" s="37"/>
    </row>
    <row r="1589" spans="3:8" x14ac:dyDescent="0.25">
      <c r="C1589" s="38"/>
      <c r="D1589" s="37"/>
      <c r="E1589" s="36">
        <v>135</v>
      </c>
      <c r="F1589" s="36" t="s">
        <v>1588</v>
      </c>
      <c r="G1589" s="37" t="s">
        <v>3442</v>
      </c>
      <c r="H1589" s="37"/>
    </row>
    <row r="1590" spans="3:8" x14ac:dyDescent="0.25">
      <c r="C1590" s="38"/>
      <c r="D1590" s="37"/>
      <c r="E1590" s="36">
        <v>177</v>
      </c>
      <c r="F1590" s="36" t="s">
        <v>1595</v>
      </c>
      <c r="G1590" s="37" t="s">
        <v>3443</v>
      </c>
      <c r="H1590" s="37"/>
    </row>
    <row r="1591" spans="3:8" x14ac:dyDescent="0.25">
      <c r="C1591" s="38"/>
      <c r="D1591" s="37"/>
      <c r="E1591" s="36">
        <v>178</v>
      </c>
      <c r="F1591" s="36" t="s">
        <v>1596</v>
      </c>
      <c r="G1591" s="37" t="s">
        <v>3444</v>
      </c>
      <c r="H1591" s="37"/>
    </row>
    <row r="1592" spans="3:8" x14ac:dyDescent="0.25">
      <c r="C1592" s="38"/>
      <c r="D1592" s="37"/>
      <c r="E1592" s="36">
        <v>250</v>
      </c>
      <c r="F1592" s="36" t="s">
        <v>1601</v>
      </c>
      <c r="G1592" s="37" t="s">
        <v>3445</v>
      </c>
      <c r="H1592" s="37"/>
    </row>
    <row r="1593" spans="3:8" x14ac:dyDescent="0.25">
      <c r="C1593" s="38"/>
      <c r="D1593" s="37"/>
      <c r="E1593" s="36">
        <v>309</v>
      </c>
      <c r="F1593" s="36" t="s">
        <v>1598</v>
      </c>
      <c r="G1593" s="37" t="s">
        <v>3446</v>
      </c>
      <c r="H1593" s="37"/>
    </row>
    <row r="1594" spans="3:8" x14ac:dyDescent="0.25">
      <c r="C1594" s="38"/>
      <c r="D1594" s="37"/>
      <c r="E1594" s="36">
        <v>310</v>
      </c>
      <c r="F1594" s="36" t="s">
        <v>1662</v>
      </c>
      <c r="G1594" s="37" t="s">
        <v>3447</v>
      </c>
      <c r="H1594" s="37"/>
    </row>
    <row r="1595" spans="3:8" x14ac:dyDescent="0.25">
      <c r="C1595" s="38"/>
      <c r="D1595" s="37"/>
      <c r="E1595" s="36">
        <v>353</v>
      </c>
      <c r="F1595" s="36" t="s">
        <v>1602</v>
      </c>
      <c r="G1595" s="37" t="s">
        <v>3448</v>
      </c>
      <c r="H1595" s="37"/>
    </row>
    <row r="1596" spans="3:8" x14ac:dyDescent="0.25">
      <c r="C1596" s="38"/>
      <c r="D1596" s="37"/>
      <c r="E1596" s="36">
        <v>355</v>
      </c>
      <c r="F1596" s="36" t="s">
        <v>1603</v>
      </c>
      <c r="G1596" s="37" t="s">
        <v>3449</v>
      </c>
      <c r="H1596" s="37"/>
    </row>
    <row r="1597" spans="3:8" x14ac:dyDescent="0.25">
      <c r="C1597" s="38"/>
      <c r="D1597" s="37"/>
      <c r="E1597" s="36">
        <v>357</v>
      </c>
      <c r="F1597" s="36" t="s">
        <v>1606</v>
      </c>
      <c r="G1597" s="37" t="s">
        <v>3450</v>
      </c>
      <c r="H1597" s="37"/>
    </row>
    <row r="1598" spans="3:8" x14ac:dyDescent="0.25">
      <c r="C1598" s="38"/>
      <c r="D1598" s="37"/>
      <c r="E1598" s="36">
        <v>359</v>
      </c>
      <c r="F1598" s="36" t="s">
        <v>1607</v>
      </c>
      <c r="G1598" s="37" t="s">
        <v>3451</v>
      </c>
      <c r="H1598" s="37"/>
    </row>
    <row r="1599" spans="3:8" x14ac:dyDescent="0.25">
      <c r="C1599" s="38"/>
      <c r="D1599" s="37"/>
      <c r="E1599" s="36">
        <v>456</v>
      </c>
      <c r="F1599" s="36" t="s">
        <v>1609</v>
      </c>
      <c r="G1599" s="37" t="s">
        <v>3452</v>
      </c>
      <c r="H1599" s="37"/>
    </row>
    <row r="1600" spans="3:8" x14ac:dyDescent="0.25">
      <c r="C1600" s="38"/>
      <c r="D1600" s="37"/>
      <c r="E1600" s="36">
        <v>501</v>
      </c>
      <c r="F1600" s="36" t="s">
        <v>1645</v>
      </c>
      <c r="G1600" s="37" t="s">
        <v>3453</v>
      </c>
      <c r="H1600" s="37"/>
    </row>
    <row r="1601" spans="3:8" x14ac:dyDescent="0.25">
      <c r="C1601" s="38"/>
      <c r="D1601" s="37"/>
      <c r="E1601" s="36">
        <v>588</v>
      </c>
      <c r="F1601" s="36" t="s">
        <v>1614</v>
      </c>
      <c r="G1601" s="37" t="s">
        <v>3454</v>
      </c>
      <c r="H1601" s="37"/>
    </row>
    <row r="1602" spans="3:8" x14ac:dyDescent="0.25">
      <c r="C1602" s="38"/>
      <c r="D1602" s="37"/>
      <c r="E1602" s="36">
        <v>589</v>
      </c>
      <c r="F1602" s="36" t="s">
        <v>1663</v>
      </c>
      <c r="G1602" s="37" t="s">
        <v>3455</v>
      </c>
      <c r="H1602" s="37"/>
    </row>
    <row r="1603" spans="3:8" x14ac:dyDescent="0.25">
      <c r="C1603" s="38"/>
      <c r="D1603" s="37"/>
      <c r="E1603" s="36">
        <v>632</v>
      </c>
      <c r="F1603" s="36" t="s">
        <v>1615</v>
      </c>
      <c r="G1603" s="37" t="s">
        <v>3456</v>
      </c>
      <c r="H1603" s="37"/>
    </row>
    <row r="1604" spans="3:8" x14ac:dyDescent="0.25">
      <c r="C1604" s="38"/>
      <c r="D1604" s="37"/>
      <c r="E1604" s="36">
        <v>634</v>
      </c>
      <c r="F1604" s="36" t="s">
        <v>1616</v>
      </c>
      <c r="G1604" s="37" t="s">
        <v>3457</v>
      </c>
      <c r="H1604" s="37"/>
    </row>
    <row r="1605" spans="3:8" x14ac:dyDescent="0.25">
      <c r="C1605" s="38"/>
      <c r="D1605" s="37"/>
      <c r="E1605" s="36">
        <v>636</v>
      </c>
      <c r="F1605" s="36" t="s">
        <v>1617</v>
      </c>
      <c r="G1605" s="37" t="s">
        <v>3458</v>
      </c>
      <c r="H1605" s="37"/>
    </row>
    <row r="1606" spans="3:8" x14ac:dyDescent="0.25">
      <c r="C1606" s="38"/>
      <c r="D1606" s="37"/>
      <c r="E1606" s="36">
        <v>691</v>
      </c>
      <c r="F1606" s="36" t="s">
        <v>1620</v>
      </c>
      <c r="G1606" s="37" t="s">
        <v>3459</v>
      </c>
      <c r="H1606" s="37"/>
    </row>
    <row r="1607" spans="3:8" x14ac:dyDescent="0.25">
      <c r="C1607" s="38"/>
      <c r="D1607" s="37"/>
      <c r="E1607" s="36">
        <v>692</v>
      </c>
      <c r="F1607" s="36" t="s">
        <v>1664</v>
      </c>
      <c r="G1607" s="37" t="s">
        <v>3460</v>
      </c>
      <c r="H1607" s="37"/>
    </row>
    <row r="1608" spans="3:8" x14ac:dyDescent="0.25">
      <c r="C1608" s="38"/>
      <c r="D1608" s="37"/>
      <c r="E1608" s="36">
        <v>735</v>
      </c>
      <c r="F1608" s="36" t="s">
        <v>1665</v>
      </c>
      <c r="G1608" s="37" t="s">
        <v>3461</v>
      </c>
      <c r="H1608" s="37"/>
    </row>
    <row r="1609" spans="3:8" x14ac:dyDescent="0.25">
      <c r="C1609" s="38"/>
      <c r="D1609" s="37"/>
      <c r="E1609" s="36">
        <v>814</v>
      </c>
      <c r="F1609" s="36" t="s">
        <v>3798</v>
      </c>
      <c r="G1609" s="37" t="s">
        <v>3462</v>
      </c>
      <c r="H1609" s="37"/>
    </row>
    <row r="1610" spans="3:8" x14ac:dyDescent="0.25">
      <c r="C1610" s="38"/>
      <c r="D1610" s="37"/>
      <c r="E1610" s="36">
        <v>815</v>
      </c>
      <c r="F1610" s="36" t="s">
        <v>3799</v>
      </c>
      <c r="G1610" s="37" t="s">
        <v>3463</v>
      </c>
      <c r="H1610" s="37"/>
    </row>
    <row r="1611" spans="3:8" x14ac:dyDescent="0.25">
      <c r="C1611" s="38"/>
      <c r="D1611" s="37"/>
      <c r="E1611" s="36">
        <v>867</v>
      </c>
      <c r="F1611" s="36" t="s">
        <v>1630</v>
      </c>
      <c r="G1611" s="37" t="s">
        <v>3464</v>
      </c>
      <c r="H1611" s="37"/>
    </row>
    <row r="1612" spans="3:8" x14ac:dyDescent="0.25">
      <c r="C1612" s="38"/>
      <c r="D1612" s="37"/>
      <c r="E1612" s="36">
        <v>868</v>
      </c>
      <c r="F1612" s="36" t="s">
        <v>3800</v>
      </c>
      <c r="G1612" s="37" t="s">
        <v>3465</v>
      </c>
      <c r="H1612" s="37"/>
    </row>
    <row r="1613" spans="3:8" x14ac:dyDescent="0.25">
      <c r="C1613" s="38"/>
      <c r="D1613" s="37"/>
      <c r="E1613" s="36">
        <v>869</v>
      </c>
      <c r="F1613" s="36" t="s">
        <v>1666</v>
      </c>
      <c r="G1613" s="37" t="s">
        <v>3466</v>
      </c>
      <c r="H1613" s="37"/>
    </row>
    <row r="1614" spans="3:8" x14ac:dyDescent="0.25">
      <c r="C1614" s="38"/>
      <c r="D1614" s="37"/>
      <c r="E1614" s="36">
        <v>870</v>
      </c>
      <c r="F1614" s="36" t="s">
        <v>1590</v>
      </c>
      <c r="G1614" s="37" t="s">
        <v>3467</v>
      </c>
      <c r="H1614" s="37"/>
    </row>
    <row r="1615" spans="3:8" x14ac:dyDescent="0.25">
      <c r="C1615" s="38"/>
      <c r="D1615" s="37"/>
      <c r="E1615" s="36">
        <v>871</v>
      </c>
      <c r="F1615" s="36" t="s">
        <v>1635</v>
      </c>
      <c r="G1615" s="37" t="s">
        <v>3468</v>
      </c>
      <c r="H1615" s="37"/>
    </row>
    <row r="1616" spans="3:8" x14ac:dyDescent="0.25">
      <c r="C1616" s="38"/>
      <c r="D1616" s="37"/>
      <c r="E1616" s="36">
        <v>872</v>
      </c>
      <c r="F1616" s="36" t="s">
        <v>1667</v>
      </c>
      <c r="G1616" s="37" t="s">
        <v>3469</v>
      </c>
      <c r="H1616" s="37"/>
    </row>
    <row r="1617" spans="3:8" x14ac:dyDescent="0.25">
      <c r="C1617" s="38"/>
      <c r="D1617" s="37"/>
      <c r="E1617" s="36">
        <v>873</v>
      </c>
      <c r="F1617" s="36" t="s">
        <v>1668</v>
      </c>
      <c r="G1617" s="37" t="s">
        <v>3470</v>
      </c>
      <c r="H1617" s="37"/>
    </row>
    <row r="1618" spans="3:8" x14ac:dyDescent="0.25">
      <c r="C1618" s="38"/>
      <c r="D1618" s="37"/>
      <c r="E1618" s="36">
        <v>20</v>
      </c>
      <c r="F1618" s="36" t="s">
        <v>1669</v>
      </c>
      <c r="G1618" s="37" t="s">
        <v>3471</v>
      </c>
      <c r="H1618" s="37"/>
    </row>
    <row r="1619" spans="3:8" x14ac:dyDescent="0.25">
      <c r="C1619" s="38"/>
      <c r="D1619" s="37"/>
      <c r="E1619" s="36">
        <v>21</v>
      </c>
      <c r="F1619" s="36" t="s">
        <v>1670</v>
      </c>
      <c r="G1619" s="37" t="s">
        <v>3472</v>
      </c>
      <c r="H1619" s="37"/>
    </row>
    <row r="1620" spans="3:8" x14ac:dyDescent="0.25">
      <c r="C1620" s="38"/>
      <c r="D1620" s="37"/>
      <c r="E1620" s="36">
        <v>22</v>
      </c>
      <c r="F1620" s="36" t="s">
        <v>1671</v>
      </c>
      <c r="G1620" s="37" t="s">
        <v>3473</v>
      </c>
      <c r="H1620" s="37"/>
    </row>
    <row r="1621" spans="3:8" x14ac:dyDescent="0.25">
      <c r="C1621" s="38"/>
      <c r="D1621" s="37"/>
      <c r="E1621" s="36">
        <v>23</v>
      </c>
      <c r="F1621" s="36" t="s">
        <v>1672</v>
      </c>
      <c r="G1621" s="37" t="s">
        <v>3474</v>
      </c>
      <c r="H1621" s="37"/>
    </row>
    <row r="1622" spans="3:8" x14ac:dyDescent="0.25">
      <c r="C1622" s="38"/>
      <c r="D1622" s="37"/>
      <c r="E1622" s="36">
        <v>24</v>
      </c>
      <c r="F1622" s="36" t="s">
        <v>1673</v>
      </c>
      <c r="G1622" s="37" t="s">
        <v>3475</v>
      </c>
      <c r="H1622" s="37"/>
    </row>
    <row r="1623" spans="3:8" x14ac:dyDescent="0.25">
      <c r="C1623" s="38"/>
      <c r="D1623" s="37"/>
      <c r="E1623" s="36">
        <v>25</v>
      </c>
      <c r="F1623" s="36" t="s">
        <v>1674</v>
      </c>
      <c r="G1623" s="37" t="s">
        <v>3476</v>
      </c>
      <c r="H1623" s="37"/>
    </row>
    <row r="1624" spans="3:8" x14ac:dyDescent="0.25">
      <c r="C1624" s="38"/>
      <c r="D1624" s="37"/>
      <c r="E1624" s="36">
        <v>26</v>
      </c>
      <c r="F1624" s="36" t="s">
        <v>1675</v>
      </c>
      <c r="G1624" s="37" t="s">
        <v>3477</v>
      </c>
      <c r="H1624" s="37"/>
    </row>
    <row r="1625" spans="3:8" x14ac:dyDescent="0.25">
      <c r="C1625" s="38"/>
      <c r="D1625" s="37"/>
      <c r="E1625" s="36">
        <v>27</v>
      </c>
      <c r="F1625" s="36" t="s">
        <v>1676</v>
      </c>
      <c r="G1625" s="37" t="s">
        <v>3478</v>
      </c>
      <c r="H1625" s="37"/>
    </row>
    <row r="1626" spans="3:8" x14ac:dyDescent="0.25">
      <c r="C1626" s="38"/>
      <c r="D1626" s="37"/>
      <c r="E1626" s="36">
        <v>100</v>
      </c>
      <c r="F1626" s="36" t="s">
        <v>1677</v>
      </c>
      <c r="G1626" s="37" t="s">
        <v>3479</v>
      </c>
      <c r="H1626" s="37"/>
    </row>
    <row r="1627" spans="3:8" x14ac:dyDescent="0.25">
      <c r="C1627" s="38"/>
      <c r="D1627" s="37"/>
      <c r="E1627" s="36">
        <v>101</v>
      </c>
      <c r="F1627" s="36" t="s">
        <v>1678</v>
      </c>
      <c r="G1627" s="37" t="s">
        <v>3480</v>
      </c>
      <c r="H1627" s="37"/>
    </row>
    <row r="1628" spans="3:8" x14ac:dyDescent="0.25">
      <c r="C1628" s="38"/>
      <c r="D1628" s="37"/>
      <c r="E1628" s="36">
        <v>102</v>
      </c>
      <c r="F1628" s="36" t="s">
        <v>1679</v>
      </c>
      <c r="G1628" s="37" t="s">
        <v>3481</v>
      </c>
      <c r="H1628" s="37"/>
    </row>
    <row r="1629" spans="3:8" x14ac:dyDescent="0.25">
      <c r="C1629" s="38"/>
      <c r="D1629" s="37"/>
      <c r="E1629" s="36">
        <v>103</v>
      </c>
      <c r="F1629" s="36" t="s">
        <v>1680</v>
      </c>
      <c r="G1629" s="37" t="s">
        <v>3482</v>
      </c>
      <c r="H1629" s="37"/>
    </row>
    <row r="1630" spans="3:8" x14ac:dyDescent="0.25">
      <c r="C1630" s="38"/>
      <c r="D1630" s="37"/>
      <c r="E1630" s="36">
        <v>104</v>
      </c>
      <c r="F1630" s="36" t="s">
        <v>1681</v>
      </c>
      <c r="G1630" s="37" t="s">
        <v>3483</v>
      </c>
      <c r="H1630" s="37"/>
    </row>
    <row r="1631" spans="3:8" x14ac:dyDescent="0.25">
      <c r="C1631" s="38"/>
      <c r="D1631" s="37"/>
      <c r="E1631" s="36">
        <v>105</v>
      </c>
      <c r="F1631" s="36" t="s">
        <v>1682</v>
      </c>
      <c r="G1631" s="37" t="s">
        <v>3484</v>
      </c>
      <c r="H1631" s="37"/>
    </row>
    <row r="1632" spans="3:8" x14ac:dyDescent="0.25">
      <c r="C1632" s="38"/>
      <c r="D1632" s="37"/>
      <c r="E1632" s="36">
        <v>150</v>
      </c>
      <c r="F1632" s="36" t="s">
        <v>1683</v>
      </c>
      <c r="G1632" s="37" t="s">
        <v>3485</v>
      </c>
      <c r="H1632" s="37"/>
    </row>
    <row r="1633" spans="3:8" x14ac:dyDescent="0.25">
      <c r="C1633" s="38"/>
      <c r="D1633" s="37"/>
      <c r="E1633" s="36">
        <v>151</v>
      </c>
      <c r="F1633" s="36" t="s">
        <v>1684</v>
      </c>
      <c r="G1633" s="37" t="s">
        <v>3486</v>
      </c>
      <c r="H1633" s="37"/>
    </row>
    <row r="1634" spans="3:8" x14ac:dyDescent="0.25">
      <c r="C1634" s="38"/>
      <c r="D1634" s="37"/>
      <c r="E1634" s="36">
        <v>152</v>
      </c>
      <c r="F1634" s="36" t="s">
        <v>1685</v>
      </c>
      <c r="G1634" s="37" t="s">
        <v>3487</v>
      </c>
      <c r="H1634" s="37"/>
    </row>
    <row r="1635" spans="3:8" x14ac:dyDescent="0.25">
      <c r="C1635" s="38"/>
      <c r="D1635" s="37"/>
      <c r="E1635" s="36">
        <v>153</v>
      </c>
      <c r="F1635" s="36" t="s">
        <v>1686</v>
      </c>
      <c r="G1635" s="37" t="s">
        <v>3488</v>
      </c>
      <c r="H1635" s="37"/>
    </row>
    <row r="1636" spans="3:8" x14ac:dyDescent="0.25">
      <c r="C1636" s="38"/>
      <c r="D1636" s="37"/>
      <c r="E1636" s="36">
        <v>154</v>
      </c>
      <c r="F1636" s="36" t="s">
        <v>1687</v>
      </c>
      <c r="G1636" s="37" t="s">
        <v>3489</v>
      </c>
      <c r="H1636" s="37"/>
    </row>
    <row r="1637" spans="3:8" x14ac:dyDescent="0.25">
      <c r="C1637" s="38"/>
      <c r="D1637" s="37"/>
      <c r="E1637" s="36">
        <v>155</v>
      </c>
      <c r="F1637" s="36" t="s">
        <v>1688</v>
      </c>
      <c r="G1637" s="37" t="s">
        <v>3490</v>
      </c>
      <c r="H1637" s="37"/>
    </row>
    <row r="1638" spans="3:8" x14ac:dyDescent="0.25">
      <c r="C1638" s="38"/>
      <c r="D1638" s="37"/>
      <c r="E1638" s="36">
        <v>322</v>
      </c>
      <c r="F1638" s="36" t="s">
        <v>1689</v>
      </c>
      <c r="G1638" s="37" t="s">
        <v>3491</v>
      </c>
      <c r="H1638" s="37"/>
    </row>
    <row r="1639" spans="3:8" x14ac:dyDescent="0.25">
      <c r="C1639" s="38"/>
      <c r="D1639" s="37"/>
      <c r="E1639" s="36">
        <v>330</v>
      </c>
      <c r="F1639" s="36" t="s">
        <v>1690</v>
      </c>
      <c r="G1639" s="37" t="s">
        <v>3492</v>
      </c>
      <c r="H1639" s="37"/>
    </row>
    <row r="1640" spans="3:8" x14ac:dyDescent="0.25">
      <c r="C1640" s="38"/>
      <c r="D1640" s="37"/>
      <c r="E1640" s="36">
        <v>331</v>
      </c>
      <c r="F1640" s="36" t="s">
        <v>1691</v>
      </c>
      <c r="G1640" s="37" t="s">
        <v>3493</v>
      </c>
      <c r="H1640" s="37"/>
    </row>
    <row r="1641" spans="3:8" x14ac:dyDescent="0.25">
      <c r="C1641" s="38"/>
      <c r="D1641" s="37"/>
      <c r="E1641" s="36">
        <v>360</v>
      </c>
      <c r="F1641" s="36" t="s">
        <v>1692</v>
      </c>
      <c r="G1641" s="37" t="s">
        <v>3494</v>
      </c>
      <c r="H1641" s="37"/>
    </row>
    <row r="1642" spans="3:8" x14ac:dyDescent="0.25">
      <c r="C1642" s="38"/>
      <c r="D1642" s="37"/>
      <c r="E1642" s="36">
        <v>361</v>
      </c>
      <c r="F1642" s="36" t="s">
        <v>1693</v>
      </c>
      <c r="G1642" s="37" t="s">
        <v>3495</v>
      </c>
      <c r="H1642" s="37"/>
    </row>
    <row r="1643" spans="3:8" x14ac:dyDescent="0.25">
      <c r="C1643" s="38"/>
      <c r="D1643" s="37"/>
      <c r="E1643" s="36">
        <v>362</v>
      </c>
      <c r="F1643" s="36" t="s">
        <v>1694</v>
      </c>
      <c r="G1643" s="37" t="s">
        <v>3496</v>
      </c>
      <c r="H1643" s="37"/>
    </row>
    <row r="1644" spans="3:8" x14ac:dyDescent="0.25">
      <c r="C1644" s="38"/>
      <c r="D1644" s="37"/>
      <c r="E1644" s="36">
        <v>363</v>
      </c>
      <c r="F1644" s="36" t="s">
        <v>1695</v>
      </c>
      <c r="G1644" s="37" t="s">
        <v>3497</v>
      </c>
      <c r="H1644" s="37"/>
    </row>
    <row r="1645" spans="3:8" x14ac:dyDescent="0.25">
      <c r="C1645" s="38"/>
      <c r="D1645" s="37"/>
      <c r="E1645" s="36">
        <v>364</v>
      </c>
      <c r="F1645" s="36" t="s">
        <v>1696</v>
      </c>
      <c r="G1645" s="37" t="s">
        <v>3498</v>
      </c>
      <c r="H1645" s="37"/>
    </row>
    <row r="1646" spans="3:8" x14ac:dyDescent="0.25">
      <c r="C1646" s="38"/>
      <c r="D1646" s="37"/>
      <c r="E1646" s="36">
        <v>365</v>
      </c>
      <c r="F1646" s="36" t="s">
        <v>1697</v>
      </c>
      <c r="G1646" s="37" t="s">
        <v>3499</v>
      </c>
      <c r="H1646" s="37"/>
    </row>
    <row r="1647" spans="3:8" x14ac:dyDescent="0.25">
      <c r="C1647" s="38"/>
      <c r="D1647" s="37"/>
      <c r="E1647" s="36">
        <v>370</v>
      </c>
      <c r="F1647" s="36" t="s">
        <v>1698</v>
      </c>
      <c r="G1647" s="37" t="s">
        <v>3500</v>
      </c>
      <c r="H1647" s="37"/>
    </row>
    <row r="1648" spans="3:8" x14ac:dyDescent="0.25">
      <c r="C1648" s="38"/>
      <c r="D1648" s="37"/>
      <c r="E1648" s="36">
        <v>371</v>
      </c>
      <c r="F1648" s="36" t="s">
        <v>1699</v>
      </c>
      <c r="G1648" s="37" t="s">
        <v>3501</v>
      </c>
      <c r="H1648" s="37"/>
    </row>
    <row r="1649" spans="3:8" x14ac:dyDescent="0.25">
      <c r="C1649" s="38"/>
      <c r="D1649" s="37"/>
      <c r="E1649" s="36">
        <v>520</v>
      </c>
      <c r="F1649" s="36" t="s">
        <v>1700</v>
      </c>
      <c r="G1649" s="37" t="s">
        <v>3502</v>
      </c>
      <c r="H1649" s="37"/>
    </row>
    <row r="1650" spans="3:8" x14ac:dyDescent="0.25">
      <c r="C1650" s="38"/>
      <c r="D1650" s="37"/>
      <c r="E1650" s="36">
        <v>521</v>
      </c>
      <c r="F1650" s="36" t="s">
        <v>1701</v>
      </c>
      <c r="G1650" s="37" t="s">
        <v>3503</v>
      </c>
      <c r="H1650" s="37"/>
    </row>
    <row r="1651" spans="3:8" x14ac:dyDescent="0.25">
      <c r="C1651" s="38"/>
      <c r="D1651" s="37"/>
      <c r="E1651" s="36">
        <v>522</v>
      </c>
      <c r="F1651" s="36" t="s">
        <v>1702</v>
      </c>
      <c r="G1651" s="37" t="s">
        <v>3504</v>
      </c>
      <c r="H1651" s="37"/>
    </row>
    <row r="1652" spans="3:8" x14ac:dyDescent="0.25">
      <c r="C1652" s="38"/>
      <c r="D1652" s="37"/>
      <c r="E1652" s="36">
        <v>523</v>
      </c>
      <c r="F1652" s="36" t="s">
        <v>1703</v>
      </c>
      <c r="G1652" s="37" t="s">
        <v>3505</v>
      </c>
      <c r="H1652" s="37"/>
    </row>
    <row r="1653" spans="3:8" x14ac:dyDescent="0.25">
      <c r="C1653" s="38"/>
      <c r="D1653" s="37"/>
      <c r="E1653" s="36">
        <v>580</v>
      </c>
      <c r="F1653" s="36" t="s">
        <v>1704</v>
      </c>
      <c r="G1653" s="37" t="s">
        <v>3506</v>
      </c>
      <c r="H1653" s="37"/>
    </row>
    <row r="1654" spans="3:8" x14ac:dyDescent="0.25">
      <c r="C1654" s="38"/>
      <c r="D1654" s="37"/>
      <c r="E1654" s="36">
        <v>755</v>
      </c>
      <c r="F1654" s="36" t="s">
        <v>1705</v>
      </c>
      <c r="G1654" s="37" t="s">
        <v>3507</v>
      </c>
      <c r="H1654" s="37"/>
    </row>
    <row r="1655" spans="3:8" x14ac:dyDescent="0.25">
      <c r="C1655" s="38"/>
      <c r="D1655" s="37"/>
      <c r="E1655" s="36">
        <v>756</v>
      </c>
      <c r="F1655" s="36" t="s">
        <v>1706</v>
      </c>
      <c r="G1655" s="37" t="s">
        <v>3508</v>
      </c>
      <c r="H1655" s="37"/>
    </row>
    <row r="1656" spans="3:8" x14ac:dyDescent="0.25">
      <c r="C1656" s="38"/>
      <c r="D1656" s="37"/>
      <c r="E1656" s="36">
        <v>757</v>
      </c>
      <c r="F1656" s="36" t="s">
        <v>1707</v>
      </c>
      <c r="G1656" s="37" t="s">
        <v>3509</v>
      </c>
      <c r="H1656" s="37"/>
    </row>
    <row r="1657" spans="3:8" x14ac:dyDescent="0.25">
      <c r="C1657" s="38"/>
      <c r="D1657" s="37"/>
      <c r="E1657" s="36">
        <v>758</v>
      </c>
      <c r="F1657" s="36" t="s">
        <v>1708</v>
      </c>
      <c r="G1657" s="37" t="s">
        <v>3510</v>
      </c>
      <c r="H1657" s="37"/>
    </row>
    <row r="1658" spans="3:8" x14ac:dyDescent="0.25">
      <c r="C1658" s="38"/>
      <c r="D1658" s="37"/>
      <c r="E1658" s="36">
        <v>759</v>
      </c>
      <c r="F1658" s="36" t="s">
        <v>1709</v>
      </c>
      <c r="G1658" s="37" t="s">
        <v>3511</v>
      </c>
      <c r="H1658" s="37"/>
    </row>
    <row r="1659" spans="3:8" x14ac:dyDescent="0.25">
      <c r="C1659" s="38"/>
      <c r="D1659" s="37"/>
      <c r="E1659" s="36">
        <v>760</v>
      </c>
      <c r="F1659" s="36" t="s">
        <v>1710</v>
      </c>
      <c r="G1659" s="37" t="s">
        <v>3512</v>
      </c>
      <c r="H1659" s="37"/>
    </row>
    <row r="1660" spans="3:8" x14ac:dyDescent="0.25">
      <c r="C1660" s="38"/>
      <c r="D1660" s="37"/>
      <c r="E1660" s="36">
        <v>761</v>
      </c>
      <c r="F1660" s="36" t="s">
        <v>1711</v>
      </c>
      <c r="G1660" s="37" t="s">
        <v>3513</v>
      </c>
      <c r="H1660" s="37"/>
    </row>
    <row r="1661" spans="3:8" x14ac:dyDescent="0.25">
      <c r="C1661" s="38"/>
      <c r="D1661" s="37"/>
      <c r="E1661" s="36">
        <v>762</v>
      </c>
      <c r="F1661" s="36" t="s">
        <v>1712</v>
      </c>
      <c r="G1661" s="37" t="s">
        <v>3514</v>
      </c>
      <c r="H1661" s="37"/>
    </row>
    <row r="1662" spans="3:8" x14ac:dyDescent="0.25">
      <c r="C1662" s="38"/>
      <c r="D1662" s="37"/>
      <c r="E1662" s="36">
        <v>500</v>
      </c>
      <c r="F1662" s="36" t="s">
        <v>1713</v>
      </c>
      <c r="G1662" s="37" t="s">
        <v>3515</v>
      </c>
      <c r="H1662" s="37"/>
    </row>
    <row r="1663" spans="3:8" x14ac:dyDescent="0.25">
      <c r="C1663" s="38"/>
      <c r="D1663" s="37"/>
      <c r="E1663" s="36">
        <v>501</v>
      </c>
      <c r="F1663" s="36" t="s">
        <v>1714</v>
      </c>
      <c r="G1663" s="37" t="s">
        <v>3516</v>
      </c>
      <c r="H1663" s="37"/>
    </row>
    <row r="1664" spans="3:8" x14ac:dyDescent="0.25">
      <c r="C1664" s="38"/>
      <c r="D1664" s="37"/>
      <c r="E1664" s="36">
        <v>502</v>
      </c>
      <c r="F1664" s="36" t="s">
        <v>1715</v>
      </c>
      <c r="G1664" s="37" t="s">
        <v>3517</v>
      </c>
      <c r="H1664" s="37"/>
    </row>
    <row r="1665" spans="3:8" x14ac:dyDescent="0.25">
      <c r="C1665" s="38"/>
      <c r="D1665" s="37"/>
      <c r="E1665" s="36">
        <v>505</v>
      </c>
      <c r="F1665" s="36" t="s">
        <v>1716</v>
      </c>
      <c r="G1665" s="37" t="s">
        <v>3518</v>
      </c>
      <c r="H1665" s="37"/>
    </row>
    <row r="1666" spans="3:8" x14ac:dyDescent="0.25">
      <c r="C1666" s="38"/>
      <c r="D1666" s="37"/>
      <c r="E1666" s="36">
        <v>1</v>
      </c>
      <c r="F1666" s="36" t="s">
        <v>1717</v>
      </c>
      <c r="G1666" s="37" t="s">
        <v>3519</v>
      </c>
      <c r="H1666" s="37"/>
    </row>
    <row r="1667" spans="3:8" x14ac:dyDescent="0.25">
      <c r="C1667" s="38"/>
      <c r="D1667" s="37"/>
      <c r="E1667" s="36">
        <v>45</v>
      </c>
      <c r="F1667" s="36" t="s">
        <v>1718</v>
      </c>
      <c r="G1667" s="37" t="s">
        <v>3520</v>
      </c>
      <c r="H1667" s="37"/>
    </row>
    <row r="1668" spans="3:8" x14ac:dyDescent="0.25">
      <c r="C1668" s="38"/>
      <c r="D1668" s="37"/>
      <c r="E1668" s="36">
        <v>46</v>
      </c>
      <c r="F1668" s="36" t="s">
        <v>1719</v>
      </c>
      <c r="G1668" s="37" t="s">
        <v>3521</v>
      </c>
      <c r="H1668" s="37"/>
    </row>
    <row r="1669" spans="3:8" x14ac:dyDescent="0.25">
      <c r="C1669" s="38"/>
      <c r="D1669" s="37"/>
      <c r="E1669" s="36">
        <v>89</v>
      </c>
      <c r="F1669" s="36" t="s">
        <v>1720</v>
      </c>
      <c r="G1669" s="37" t="s">
        <v>3522</v>
      </c>
      <c r="H1669" s="37"/>
    </row>
    <row r="1670" spans="3:8" x14ac:dyDescent="0.25">
      <c r="C1670" s="38"/>
      <c r="D1670" s="37"/>
      <c r="E1670" s="36">
        <v>353</v>
      </c>
      <c r="F1670" s="36" t="s">
        <v>1721</v>
      </c>
      <c r="G1670" s="37" t="s">
        <v>3523</v>
      </c>
      <c r="H1670" s="37"/>
    </row>
    <row r="1671" spans="3:8" x14ac:dyDescent="0.25">
      <c r="C1671" s="38"/>
      <c r="D1671" s="37"/>
      <c r="E1671" s="36">
        <v>456</v>
      </c>
      <c r="F1671" s="36" t="s">
        <v>1722</v>
      </c>
      <c r="G1671" s="37" t="s">
        <v>3524</v>
      </c>
      <c r="H1671" s="37"/>
    </row>
    <row r="1672" spans="3:8" x14ac:dyDescent="0.25">
      <c r="C1672" s="38"/>
      <c r="D1672" s="37"/>
      <c r="E1672" s="36">
        <v>588</v>
      </c>
      <c r="F1672" s="36" t="s">
        <v>1723</v>
      </c>
      <c r="G1672" s="37" t="s">
        <v>3525</v>
      </c>
      <c r="H1672" s="37"/>
    </row>
    <row r="1673" spans="3:8" x14ac:dyDescent="0.25">
      <c r="C1673" s="38"/>
      <c r="D1673" s="37"/>
      <c r="E1673" s="36">
        <v>632</v>
      </c>
      <c r="F1673" s="36" t="s">
        <v>1724</v>
      </c>
      <c r="G1673" s="37" t="s">
        <v>3526</v>
      </c>
      <c r="H1673" s="37"/>
    </row>
    <row r="1674" spans="3:8" x14ac:dyDescent="0.25">
      <c r="C1674" s="38"/>
      <c r="D1674" s="37"/>
      <c r="E1674" s="36">
        <v>735</v>
      </c>
      <c r="F1674" s="36" t="s">
        <v>1725</v>
      </c>
      <c r="G1674" s="37" t="s">
        <v>3527</v>
      </c>
      <c r="H1674" s="37"/>
    </row>
    <row r="1675" spans="3:8" x14ac:dyDescent="0.25">
      <c r="C1675" s="38"/>
      <c r="D1675" s="37"/>
      <c r="E1675" s="36">
        <v>739</v>
      </c>
      <c r="F1675" s="36" t="s">
        <v>1726</v>
      </c>
      <c r="G1675" s="37" t="s">
        <v>3528</v>
      </c>
      <c r="H1675" s="37"/>
    </row>
    <row r="1676" spans="3:8" x14ac:dyDescent="0.25">
      <c r="C1676" s="38"/>
      <c r="D1676" s="37"/>
      <c r="E1676" s="36">
        <v>1</v>
      </c>
      <c r="F1676" s="36" t="s">
        <v>1727</v>
      </c>
      <c r="G1676" s="37" t="s">
        <v>3529</v>
      </c>
      <c r="H1676" s="37"/>
    </row>
    <row r="1677" spans="3:8" x14ac:dyDescent="0.25">
      <c r="C1677" s="38"/>
      <c r="D1677" s="37"/>
      <c r="E1677" s="36">
        <v>2</v>
      </c>
      <c r="F1677" s="36" t="s">
        <v>1728</v>
      </c>
      <c r="G1677" s="37" t="s">
        <v>3530</v>
      </c>
      <c r="H1677" s="37"/>
    </row>
    <row r="1678" spans="3:8" x14ac:dyDescent="0.25">
      <c r="C1678" s="38"/>
      <c r="D1678" s="37"/>
      <c r="E1678" s="36">
        <v>3</v>
      </c>
      <c r="F1678" s="36" t="s">
        <v>1729</v>
      </c>
      <c r="G1678" s="37" t="s">
        <v>3531</v>
      </c>
      <c r="H1678" s="37"/>
    </row>
    <row r="1679" spans="3:8" x14ac:dyDescent="0.25">
      <c r="C1679" s="38"/>
      <c r="D1679" s="37"/>
      <c r="E1679" s="36">
        <v>4</v>
      </c>
      <c r="F1679" s="36" t="s">
        <v>1730</v>
      </c>
      <c r="G1679" s="37" t="s">
        <v>3532</v>
      </c>
      <c r="H1679" s="37"/>
    </row>
    <row r="1680" spans="3:8" x14ac:dyDescent="0.25">
      <c r="C1680" s="38"/>
      <c r="D1680" s="37"/>
      <c r="E1680" s="36">
        <v>5</v>
      </c>
      <c r="F1680" s="36" t="s">
        <v>1731</v>
      </c>
      <c r="G1680" s="37" t="s">
        <v>3533</v>
      </c>
      <c r="H1680" s="37"/>
    </row>
    <row r="1681" spans="3:8" x14ac:dyDescent="0.25">
      <c r="C1681" s="38"/>
      <c r="D1681" s="37"/>
      <c r="E1681" s="36">
        <v>6</v>
      </c>
      <c r="F1681" s="36" t="s">
        <v>1732</v>
      </c>
      <c r="G1681" s="37" t="s">
        <v>3534</v>
      </c>
      <c r="H1681" s="37"/>
    </row>
    <row r="1682" spans="3:8" x14ac:dyDescent="0.25">
      <c r="C1682" s="38"/>
      <c r="D1682" s="37"/>
      <c r="E1682" s="36">
        <v>8</v>
      </c>
      <c r="F1682" s="36" t="s">
        <v>1733</v>
      </c>
      <c r="G1682" s="37" t="s">
        <v>3535</v>
      </c>
      <c r="H1682" s="37"/>
    </row>
    <row r="1683" spans="3:8" x14ac:dyDescent="0.25">
      <c r="C1683" s="38"/>
      <c r="D1683" s="37"/>
      <c r="E1683" s="36">
        <v>9</v>
      </c>
      <c r="F1683" s="36" t="s">
        <v>1734</v>
      </c>
      <c r="G1683" s="37" t="s">
        <v>3536</v>
      </c>
      <c r="H1683" s="37"/>
    </row>
    <row r="1684" spans="3:8" x14ac:dyDescent="0.25">
      <c r="C1684" s="38"/>
      <c r="D1684" s="37"/>
      <c r="E1684" s="36">
        <v>10</v>
      </c>
      <c r="F1684" s="36" t="s">
        <v>1735</v>
      </c>
      <c r="G1684" s="37" t="s">
        <v>3537</v>
      </c>
      <c r="H1684" s="37"/>
    </row>
    <row r="1685" spans="3:8" x14ac:dyDescent="0.25">
      <c r="C1685" s="38"/>
      <c r="D1685" s="37"/>
      <c r="E1685" s="36">
        <v>45</v>
      </c>
      <c r="F1685" s="36" t="s">
        <v>1736</v>
      </c>
      <c r="G1685" s="37" t="s">
        <v>3538</v>
      </c>
      <c r="H1685" s="37"/>
    </row>
    <row r="1686" spans="3:8" x14ac:dyDescent="0.25">
      <c r="C1686" s="38"/>
      <c r="D1686" s="37"/>
      <c r="E1686" s="36">
        <v>46</v>
      </c>
      <c r="F1686" s="36" t="s">
        <v>1737</v>
      </c>
      <c r="G1686" s="37" t="s">
        <v>3539</v>
      </c>
      <c r="H1686" s="37"/>
    </row>
    <row r="1687" spans="3:8" x14ac:dyDescent="0.25">
      <c r="C1687" s="38"/>
      <c r="D1687" s="37"/>
      <c r="E1687" s="36">
        <v>47</v>
      </c>
      <c r="F1687" s="36" t="s">
        <v>1738</v>
      </c>
      <c r="G1687" s="37" t="s">
        <v>3540</v>
      </c>
      <c r="H1687" s="37"/>
    </row>
    <row r="1688" spans="3:8" x14ac:dyDescent="0.25">
      <c r="C1688" s="38"/>
      <c r="D1688" s="37"/>
      <c r="E1688" s="36">
        <v>48</v>
      </c>
      <c r="F1688" s="36" t="s">
        <v>1739</v>
      </c>
      <c r="G1688" s="37" t="s">
        <v>3541</v>
      </c>
      <c r="H1688" s="37"/>
    </row>
    <row r="1689" spans="3:8" x14ac:dyDescent="0.25">
      <c r="C1689" s="38"/>
      <c r="D1689" s="37"/>
      <c r="E1689" s="36">
        <v>89</v>
      </c>
      <c r="F1689" s="36" t="s">
        <v>1740</v>
      </c>
      <c r="G1689" s="37" t="s">
        <v>3542</v>
      </c>
      <c r="H1689" s="37"/>
    </row>
    <row r="1690" spans="3:8" x14ac:dyDescent="0.25">
      <c r="C1690" s="38"/>
      <c r="D1690" s="37"/>
      <c r="E1690" s="36">
        <v>90</v>
      </c>
      <c r="F1690" s="36" t="s">
        <v>1741</v>
      </c>
      <c r="G1690" s="37" t="s">
        <v>3543</v>
      </c>
      <c r="H1690" s="37"/>
    </row>
    <row r="1691" spans="3:8" x14ac:dyDescent="0.25">
      <c r="C1691" s="38"/>
      <c r="D1691" s="37"/>
      <c r="E1691" s="36">
        <v>91</v>
      </c>
      <c r="F1691" s="36" t="s">
        <v>1742</v>
      </c>
      <c r="G1691" s="37" t="s">
        <v>3544</v>
      </c>
      <c r="H1691" s="37"/>
    </row>
    <row r="1692" spans="3:8" x14ac:dyDescent="0.25">
      <c r="C1692" s="38"/>
      <c r="D1692" s="37"/>
      <c r="E1692" s="36">
        <v>92</v>
      </c>
      <c r="F1692" s="36" t="s">
        <v>1743</v>
      </c>
      <c r="G1692" s="37" t="s">
        <v>3545</v>
      </c>
      <c r="H1692" s="37"/>
    </row>
    <row r="1693" spans="3:8" x14ac:dyDescent="0.25">
      <c r="C1693" s="38"/>
      <c r="D1693" s="37"/>
      <c r="E1693" s="36">
        <v>93</v>
      </c>
      <c r="F1693" s="36" t="s">
        <v>1744</v>
      </c>
      <c r="G1693" s="37" t="s">
        <v>3546</v>
      </c>
      <c r="H1693" s="37"/>
    </row>
    <row r="1694" spans="3:8" x14ac:dyDescent="0.25">
      <c r="C1694" s="38"/>
      <c r="D1694" s="37"/>
      <c r="E1694" s="36">
        <v>94</v>
      </c>
      <c r="F1694" s="36" t="s">
        <v>1745</v>
      </c>
      <c r="G1694" s="37" t="s">
        <v>3547</v>
      </c>
      <c r="H1694" s="37"/>
    </row>
    <row r="1695" spans="3:8" x14ac:dyDescent="0.25">
      <c r="C1695" s="38"/>
      <c r="D1695" s="37"/>
      <c r="E1695" s="36">
        <v>95</v>
      </c>
      <c r="F1695" s="36" t="s">
        <v>1454</v>
      </c>
      <c r="G1695" s="37" t="s">
        <v>3548</v>
      </c>
      <c r="H1695" s="37"/>
    </row>
    <row r="1696" spans="3:8" x14ac:dyDescent="0.25">
      <c r="C1696" s="38"/>
      <c r="D1696" s="37"/>
      <c r="E1696" s="36">
        <v>96</v>
      </c>
      <c r="F1696" s="36" t="s">
        <v>1746</v>
      </c>
      <c r="G1696" s="37" t="s">
        <v>3549</v>
      </c>
      <c r="H1696" s="37"/>
    </row>
    <row r="1697" spans="3:8" x14ac:dyDescent="0.25">
      <c r="C1697" s="38"/>
      <c r="D1697" s="37"/>
      <c r="E1697" s="36">
        <v>97</v>
      </c>
      <c r="F1697" s="36" t="s">
        <v>1747</v>
      </c>
      <c r="G1697" s="37" t="s">
        <v>3550</v>
      </c>
      <c r="H1697" s="37"/>
    </row>
    <row r="1698" spans="3:8" x14ac:dyDescent="0.25">
      <c r="C1698" s="38"/>
      <c r="D1698" s="37"/>
      <c r="E1698" s="36">
        <v>98</v>
      </c>
      <c r="F1698" s="36" t="s">
        <v>1748</v>
      </c>
      <c r="G1698" s="37" t="s">
        <v>3551</v>
      </c>
      <c r="H1698" s="37"/>
    </row>
    <row r="1699" spans="3:8" x14ac:dyDescent="0.25">
      <c r="C1699" s="38"/>
      <c r="D1699" s="37"/>
      <c r="E1699" s="36">
        <v>99</v>
      </c>
      <c r="F1699" s="36" t="s">
        <v>1453</v>
      </c>
      <c r="G1699" s="37" t="s">
        <v>3552</v>
      </c>
      <c r="H1699" s="37"/>
    </row>
    <row r="1700" spans="3:8" x14ac:dyDescent="0.25">
      <c r="C1700" s="38"/>
      <c r="D1700" s="37"/>
      <c r="E1700" s="36">
        <v>100</v>
      </c>
      <c r="F1700" s="36" t="s">
        <v>1749</v>
      </c>
      <c r="G1700" s="37" t="s">
        <v>3553</v>
      </c>
      <c r="H1700" s="37"/>
    </row>
    <row r="1701" spans="3:8" x14ac:dyDescent="0.25">
      <c r="C1701" s="38"/>
      <c r="D1701" s="37"/>
      <c r="E1701" s="36">
        <v>101</v>
      </c>
      <c r="F1701" s="36" t="s">
        <v>1750</v>
      </c>
      <c r="G1701" s="37" t="s">
        <v>3554</v>
      </c>
      <c r="H1701" s="37"/>
    </row>
    <row r="1702" spans="3:8" x14ac:dyDescent="0.25">
      <c r="C1702" s="38"/>
      <c r="D1702" s="37"/>
      <c r="E1702" s="36">
        <v>102</v>
      </c>
      <c r="F1702" s="36" t="s">
        <v>1751</v>
      </c>
      <c r="G1702" s="37" t="s">
        <v>3555</v>
      </c>
      <c r="H1702" s="37"/>
    </row>
    <row r="1703" spans="3:8" x14ac:dyDescent="0.25">
      <c r="C1703" s="38"/>
      <c r="D1703" s="37"/>
      <c r="E1703" s="36">
        <v>133</v>
      </c>
      <c r="F1703" s="36" t="s">
        <v>1752</v>
      </c>
      <c r="G1703" s="37" t="s">
        <v>3556</v>
      </c>
      <c r="H1703" s="37"/>
    </row>
    <row r="1704" spans="3:8" x14ac:dyDescent="0.25">
      <c r="C1704" s="38"/>
      <c r="D1704" s="37"/>
      <c r="E1704" s="36">
        <v>134</v>
      </c>
      <c r="F1704" s="36" t="s">
        <v>1753</v>
      </c>
      <c r="G1704" s="37" t="s">
        <v>3557</v>
      </c>
      <c r="H1704" s="37"/>
    </row>
    <row r="1705" spans="3:8" x14ac:dyDescent="0.25">
      <c r="C1705" s="38"/>
      <c r="D1705" s="37"/>
      <c r="E1705" s="36">
        <v>135</v>
      </c>
      <c r="F1705" s="36" t="s">
        <v>1754</v>
      </c>
      <c r="G1705" s="37" t="s">
        <v>3558</v>
      </c>
      <c r="H1705" s="37"/>
    </row>
    <row r="1706" spans="3:8" x14ac:dyDescent="0.25">
      <c r="C1706" s="38"/>
      <c r="D1706" s="37"/>
      <c r="E1706" s="36">
        <v>136</v>
      </c>
      <c r="F1706" s="36" t="s">
        <v>1755</v>
      </c>
      <c r="G1706" s="37" t="s">
        <v>3559</v>
      </c>
      <c r="H1706" s="37"/>
    </row>
    <row r="1707" spans="3:8" x14ac:dyDescent="0.25">
      <c r="C1707" s="38"/>
      <c r="D1707" s="37"/>
      <c r="E1707" s="36">
        <v>177</v>
      </c>
      <c r="F1707" s="36" t="s">
        <v>1756</v>
      </c>
      <c r="G1707" s="37" t="s">
        <v>3560</v>
      </c>
      <c r="H1707" s="37"/>
    </row>
    <row r="1708" spans="3:8" x14ac:dyDescent="0.25">
      <c r="C1708" s="38"/>
      <c r="D1708" s="37"/>
      <c r="E1708" s="36">
        <v>178</v>
      </c>
      <c r="F1708" s="36" t="s">
        <v>1757</v>
      </c>
      <c r="G1708" s="37" t="s">
        <v>3561</v>
      </c>
      <c r="H1708" s="37"/>
    </row>
    <row r="1709" spans="3:8" x14ac:dyDescent="0.25">
      <c r="C1709" s="38"/>
      <c r="D1709" s="37"/>
      <c r="E1709" s="36">
        <v>179</v>
      </c>
      <c r="F1709" s="36" t="s">
        <v>1758</v>
      </c>
      <c r="G1709" s="37" t="s">
        <v>3562</v>
      </c>
      <c r="H1709" s="37"/>
    </row>
    <row r="1710" spans="3:8" x14ac:dyDescent="0.25">
      <c r="C1710" s="38"/>
      <c r="D1710" s="37"/>
      <c r="E1710" s="36">
        <v>180</v>
      </c>
      <c r="F1710" s="36" t="s">
        <v>1759</v>
      </c>
      <c r="G1710" s="37" t="s">
        <v>3563</v>
      </c>
      <c r="H1710" s="37"/>
    </row>
    <row r="1711" spans="3:8" x14ac:dyDescent="0.25">
      <c r="C1711" s="38"/>
      <c r="D1711" s="37"/>
      <c r="E1711" s="36">
        <v>181</v>
      </c>
      <c r="F1711" s="36" t="s">
        <v>1760</v>
      </c>
      <c r="G1711" s="37" t="s">
        <v>3564</v>
      </c>
      <c r="H1711" s="37"/>
    </row>
    <row r="1712" spans="3:8" x14ac:dyDescent="0.25">
      <c r="C1712" s="38"/>
      <c r="D1712" s="37"/>
      <c r="E1712" s="36">
        <v>182</v>
      </c>
      <c r="F1712" s="36" t="s">
        <v>1761</v>
      </c>
      <c r="G1712" s="37" t="s">
        <v>3565</v>
      </c>
      <c r="H1712" s="37"/>
    </row>
    <row r="1713" spans="3:8" x14ac:dyDescent="0.25">
      <c r="C1713" s="38"/>
      <c r="D1713" s="37"/>
      <c r="E1713" s="36">
        <v>183</v>
      </c>
      <c r="F1713" s="36" t="s">
        <v>1332</v>
      </c>
      <c r="G1713" s="37" t="s">
        <v>3566</v>
      </c>
      <c r="H1713" s="37"/>
    </row>
    <row r="1714" spans="3:8" x14ac:dyDescent="0.25">
      <c r="C1714" s="38"/>
      <c r="D1714" s="37"/>
      <c r="E1714" s="36">
        <v>184</v>
      </c>
      <c r="F1714" s="36" t="s">
        <v>1762</v>
      </c>
      <c r="G1714" s="37" t="s">
        <v>3567</v>
      </c>
      <c r="H1714" s="37"/>
    </row>
    <row r="1715" spans="3:8" x14ac:dyDescent="0.25">
      <c r="C1715" s="38"/>
      <c r="D1715" s="37"/>
      <c r="E1715" s="36">
        <v>185</v>
      </c>
      <c r="F1715" s="36" t="s">
        <v>1763</v>
      </c>
      <c r="G1715" s="37" t="s">
        <v>3568</v>
      </c>
      <c r="H1715" s="37"/>
    </row>
    <row r="1716" spans="3:8" x14ac:dyDescent="0.25">
      <c r="C1716" s="38"/>
      <c r="D1716" s="37"/>
      <c r="E1716" s="36">
        <v>186</v>
      </c>
      <c r="F1716" s="36" t="s">
        <v>1135</v>
      </c>
      <c r="G1716" s="37" t="s">
        <v>3569</v>
      </c>
      <c r="H1716" s="37"/>
    </row>
    <row r="1717" spans="3:8" x14ac:dyDescent="0.25">
      <c r="C1717" s="38"/>
      <c r="D1717" s="37"/>
      <c r="E1717" s="36">
        <v>221</v>
      </c>
      <c r="F1717" s="36" t="s">
        <v>1764</v>
      </c>
      <c r="G1717" s="37" t="s">
        <v>3570</v>
      </c>
      <c r="H1717" s="37"/>
    </row>
    <row r="1718" spans="3:8" x14ac:dyDescent="0.25">
      <c r="C1718" s="38"/>
      <c r="D1718" s="37"/>
      <c r="E1718" s="36">
        <v>222</v>
      </c>
      <c r="F1718" s="36" t="s">
        <v>1476</v>
      </c>
      <c r="G1718" s="37" t="s">
        <v>3571</v>
      </c>
      <c r="H1718" s="37"/>
    </row>
    <row r="1719" spans="3:8" x14ac:dyDescent="0.25">
      <c r="C1719" s="38"/>
      <c r="D1719" s="37"/>
      <c r="E1719" s="36">
        <v>223</v>
      </c>
      <c r="F1719" s="36" t="s">
        <v>1765</v>
      </c>
      <c r="G1719" s="37" t="s">
        <v>3572</v>
      </c>
      <c r="H1719" s="37"/>
    </row>
    <row r="1720" spans="3:8" x14ac:dyDescent="0.25">
      <c r="C1720" s="38"/>
      <c r="D1720" s="37"/>
      <c r="E1720" s="36">
        <v>224</v>
      </c>
      <c r="F1720" s="36" t="s">
        <v>1766</v>
      </c>
      <c r="G1720" s="37" t="s">
        <v>3573</v>
      </c>
      <c r="H1720" s="37"/>
    </row>
    <row r="1721" spans="3:8" x14ac:dyDescent="0.25">
      <c r="C1721" s="38"/>
      <c r="D1721" s="37"/>
      <c r="E1721" s="36">
        <v>225</v>
      </c>
      <c r="F1721" s="36" t="s">
        <v>990</v>
      </c>
      <c r="G1721" s="37" t="s">
        <v>3574</v>
      </c>
      <c r="H1721" s="37"/>
    </row>
    <row r="1722" spans="3:8" x14ac:dyDescent="0.25">
      <c r="C1722" s="38"/>
      <c r="D1722" s="37"/>
      <c r="E1722" s="36">
        <v>226</v>
      </c>
      <c r="F1722" s="36" t="s">
        <v>1767</v>
      </c>
      <c r="G1722" s="37" t="s">
        <v>3575</v>
      </c>
      <c r="H1722" s="37"/>
    </row>
    <row r="1723" spans="3:8" x14ac:dyDescent="0.25">
      <c r="C1723" s="38"/>
      <c r="D1723" s="37"/>
      <c r="E1723" s="36">
        <v>227</v>
      </c>
      <c r="F1723" s="36" t="s">
        <v>1768</v>
      </c>
      <c r="G1723" s="37" t="s">
        <v>3576</v>
      </c>
      <c r="H1723" s="37"/>
    </row>
    <row r="1724" spans="3:8" x14ac:dyDescent="0.25">
      <c r="C1724" s="38"/>
      <c r="D1724" s="37"/>
      <c r="E1724" s="36">
        <v>228</v>
      </c>
      <c r="F1724" s="36" t="s">
        <v>1769</v>
      </c>
      <c r="G1724" s="37" t="s">
        <v>3577</v>
      </c>
      <c r="H1724" s="37"/>
    </row>
    <row r="1725" spans="3:8" x14ac:dyDescent="0.25">
      <c r="C1725" s="38"/>
      <c r="D1725" s="37"/>
      <c r="E1725" s="36">
        <v>229</v>
      </c>
      <c r="F1725" s="36" t="s">
        <v>1770</v>
      </c>
      <c r="G1725" s="37" t="s">
        <v>3578</v>
      </c>
      <c r="H1725" s="37"/>
    </row>
    <row r="1726" spans="3:8" x14ac:dyDescent="0.25">
      <c r="C1726" s="38"/>
      <c r="D1726" s="37"/>
      <c r="E1726" s="36">
        <v>265</v>
      </c>
      <c r="F1726" s="36" t="s">
        <v>1771</v>
      </c>
      <c r="G1726" s="37" t="s">
        <v>3579</v>
      </c>
      <c r="H1726" s="37"/>
    </row>
    <row r="1727" spans="3:8" x14ac:dyDescent="0.25">
      <c r="C1727" s="38"/>
      <c r="D1727" s="37"/>
      <c r="E1727" s="36">
        <v>266</v>
      </c>
      <c r="F1727" s="36" t="s">
        <v>965</v>
      </c>
      <c r="G1727" s="37" t="s">
        <v>3580</v>
      </c>
      <c r="H1727" s="37"/>
    </row>
    <row r="1728" spans="3:8" x14ac:dyDescent="0.25">
      <c r="C1728" s="38"/>
      <c r="D1728" s="37"/>
      <c r="E1728" s="36">
        <v>267</v>
      </c>
      <c r="F1728" s="36" t="s">
        <v>1772</v>
      </c>
      <c r="G1728" s="37" t="s">
        <v>3581</v>
      </c>
      <c r="H1728" s="37"/>
    </row>
    <row r="1729" spans="3:8" x14ac:dyDescent="0.25">
      <c r="C1729" s="38"/>
      <c r="D1729" s="37"/>
      <c r="E1729" s="36">
        <v>268</v>
      </c>
      <c r="F1729" s="36" t="s">
        <v>1773</v>
      </c>
      <c r="G1729" s="37" t="s">
        <v>3582</v>
      </c>
      <c r="H1729" s="37"/>
    </row>
    <row r="1730" spans="3:8" x14ac:dyDescent="0.25">
      <c r="C1730" s="38"/>
      <c r="D1730" s="37"/>
      <c r="E1730" s="36">
        <v>269</v>
      </c>
      <c r="F1730" s="36" t="s">
        <v>1774</v>
      </c>
      <c r="G1730" s="37" t="s">
        <v>3583</v>
      </c>
      <c r="H1730" s="37"/>
    </row>
    <row r="1731" spans="3:8" x14ac:dyDescent="0.25">
      <c r="C1731" s="38"/>
      <c r="D1731" s="37"/>
      <c r="E1731" s="36">
        <v>353</v>
      </c>
      <c r="F1731" s="36" t="s">
        <v>1486</v>
      </c>
      <c r="G1731" s="37" t="s">
        <v>3584</v>
      </c>
      <c r="H1731" s="37"/>
    </row>
    <row r="1732" spans="3:8" x14ac:dyDescent="0.25">
      <c r="C1732" s="38"/>
      <c r="D1732" s="37"/>
      <c r="E1732" s="36">
        <v>397</v>
      </c>
      <c r="F1732" s="36" t="s">
        <v>1775</v>
      </c>
      <c r="G1732" s="37" t="s">
        <v>3585</v>
      </c>
      <c r="H1732" s="37"/>
    </row>
    <row r="1733" spans="3:8" x14ac:dyDescent="0.25">
      <c r="C1733" s="38"/>
      <c r="D1733" s="37"/>
      <c r="E1733" s="36">
        <v>445</v>
      </c>
      <c r="F1733" s="36" t="s">
        <v>1776</v>
      </c>
      <c r="G1733" s="37" t="s">
        <v>3586</v>
      </c>
      <c r="H1733" s="37"/>
    </row>
    <row r="1734" spans="3:8" x14ac:dyDescent="0.25">
      <c r="C1734" s="38"/>
      <c r="D1734" s="37"/>
      <c r="E1734" s="36">
        <v>456</v>
      </c>
      <c r="F1734" s="36" t="s">
        <v>1777</v>
      </c>
      <c r="G1734" s="37" t="s">
        <v>3587</v>
      </c>
      <c r="H1734" s="37"/>
    </row>
    <row r="1735" spans="3:8" x14ac:dyDescent="0.25">
      <c r="C1735" s="38"/>
      <c r="D1735" s="37"/>
      <c r="E1735" s="36">
        <v>457</v>
      </c>
      <c r="F1735" s="36" t="s">
        <v>1778</v>
      </c>
      <c r="G1735" s="37" t="s">
        <v>3588</v>
      </c>
      <c r="H1735" s="37"/>
    </row>
    <row r="1736" spans="3:8" x14ac:dyDescent="0.25">
      <c r="C1736" s="38"/>
      <c r="D1736" s="37"/>
      <c r="E1736" s="36">
        <v>500</v>
      </c>
      <c r="F1736" s="36" t="s">
        <v>1496</v>
      </c>
      <c r="G1736" s="37" t="s">
        <v>3589</v>
      </c>
      <c r="H1736" s="37"/>
    </row>
    <row r="1737" spans="3:8" x14ac:dyDescent="0.25">
      <c r="C1737" s="38"/>
      <c r="D1737" s="37"/>
      <c r="E1737" s="36">
        <v>501</v>
      </c>
      <c r="F1737" s="36" t="s">
        <v>1779</v>
      </c>
      <c r="G1737" s="37" t="s">
        <v>3590</v>
      </c>
      <c r="H1737" s="37"/>
    </row>
    <row r="1738" spans="3:8" x14ac:dyDescent="0.25">
      <c r="C1738" s="38"/>
      <c r="D1738" s="37"/>
      <c r="E1738" s="36">
        <v>502</v>
      </c>
      <c r="F1738" s="36" t="s">
        <v>1780</v>
      </c>
      <c r="G1738" s="37" t="s">
        <v>3591</v>
      </c>
      <c r="H1738" s="37"/>
    </row>
    <row r="1739" spans="3:8" x14ac:dyDescent="0.25">
      <c r="C1739" s="38"/>
      <c r="D1739" s="37"/>
      <c r="E1739" s="36">
        <v>503</v>
      </c>
      <c r="F1739" s="36" t="s">
        <v>1781</v>
      </c>
      <c r="G1739" s="37" t="s">
        <v>3592</v>
      </c>
      <c r="H1739" s="37"/>
    </row>
    <row r="1740" spans="3:8" x14ac:dyDescent="0.25">
      <c r="C1740" s="38"/>
      <c r="D1740" s="37"/>
      <c r="E1740" s="36">
        <v>504</v>
      </c>
      <c r="F1740" s="36" t="s">
        <v>1782</v>
      </c>
      <c r="G1740" s="37" t="s">
        <v>3593</v>
      </c>
      <c r="H1740" s="37"/>
    </row>
    <row r="1741" spans="3:8" x14ac:dyDescent="0.25">
      <c r="C1741" s="38"/>
      <c r="D1741" s="37"/>
      <c r="E1741" s="36">
        <v>505</v>
      </c>
      <c r="F1741" s="36" t="s">
        <v>1783</v>
      </c>
      <c r="G1741" s="37" t="s">
        <v>3594</v>
      </c>
      <c r="H1741" s="37"/>
    </row>
    <row r="1742" spans="3:8" x14ac:dyDescent="0.25">
      <c r="C1742" s="38"/>
      <c r="D1742" s="37"/>
      <c r="E1742" s="36">
        <v>506</v>
      </c>
      <c r="F1742" s="36" t="s">
        <v>1784</v>
      </c>
      <c r="G1742" s="37" t="s">
        <v>3595</v>
      </c>
      <c r="H1742" s="37"/>
    </row>
    <row r="1743" spans="3:8" x14ac:dyDescent="0.25">
      <c r="C1743" s="38"/>
      <c r="D1743" s="37"/>
      <c r="E1743" s="36">
        <v>507</v>
      </c>
      <c r="F1743" s="36" t="s">
        <v>1785</v>
      </c>
      <c r="G1743" s="37" t="s">
        <v>3596</v>
      </c>
      <c r="H1743" s="37"/>
    </row>
    <row r="1744" spans="3:8" x14ac:dyDescent="0.25">
      <c r="C1744" s="38"/>
      <c r="D1744" s="37"/>
      <c r="E1744" s="36">
        <v>508</v>
      </c>
      <c r="F1744" s="36" t="s">
        <v>1786</v>
      </c>
      <c r="G1744" s="37" t="s">
        <v>3597</v>
      </c>
      <c r="H1744" s="37"/>
    </row>
    <row r="1745" spans="3:8" x14ac:dyDescent="0.25">
      <c r="C1745" s="38"/>
      <c r="D1745" s="37"/>
      <c r="E1745" s="36">
        <v>509</v>
      </c>
      <c r="F1745" s="36" t="s">
        <v>1787</v>
      </c>
      <c r="G1745" s="37" t="s">
        <v>3598</v>
      </c>
      <c r="H1745" s="37"/>
    </row>
    <row r="1746" spans="3:8" x14ac:dyDescent="0.25">
      <c r="C1746" s="38"/>
      <c r="D1746" s="37"/>
      <c r="E1746" s="36">
        <v>632</v>
      </c>
      <c r="F1746" s="36" t="s">
        <v>1788</v>
      </c>
      <c r="G1746" s="37" t="s">
        <v>3599</v>
      </c>
      <c r="H1746" s="37"/>
    </row>
    <row r="1747" spans="3:8" x14ac:dyDescent="0.25">
      <c r="C1747" s="38"/>
      <c r="D1747" s="37"/>
      <c r="E1747" s="36">
        <v>633</v>
      </c>
      <c r="F1747" s="36" t="s">
        <v>1789</v>
      </c>
      <c r="G1747" s="37" t="s">
        <v>3600</v>
      </c>
      <c r="H1747" s="37"/>
    </row>
    <row r="1748" spans="3:8" x14ac:dyDescent="0.25">
      <c r="C1748" s="38"/>
      <c r="D1748" s="37"/>
      <c r="E1748" s="36">
        <v>634</v>
      </c>
      <c r="F1748" s="36" t="s">
        <v>1790</v>
      </c>
      <c r="G1748" s="37" t="s">
        <v>3601</v>
      </c>
      <c r="H1748" s="37"/>
    </row>
    <row r="1749" spans="3:8" x14ac:dyDescent="0.25">
      <c r="C1749" s="38"/>
      <c r="D1749" s="37"/>
      <c r="E1749" s="36">
        <v>635</v>
      </c>
      <c r="F1749" s="36" t="s">
        <v>1791</v>
      </c>
      <c r="G1749" s="37" t="s">
        <v>3602</v>
      </c>
      <c r="H1749" s="37"/>
    </row>
    <row r="1750" spans="3:8" x14ac:dyDescent="0.25">
      <c r="C1750" s="38"/>
      <c r="D1750" s="37"/>
      <c r="E1750" s="36">
        <v>636</v>
      </c>
      <c r="F1750" s="36" t="s">
        <v>1792</v>
      </c>
      <c r="G1750" s="37" t="s">
        <v>3603</v>
      </c>
      <c r="H1750" s="37"/>
    </row>
    <row r="1751" spans="3:8" x14ac:dyDescent="0.25">
      <c r="C1751" s="38"/>
      <c r="D1751" s="37"/>
      <c r="E1751" s="36">
        <v>637</v>
      </c>
      <c r="F1751" s="36" t="s">
        <v>1793</v>
      </c>
      <c r="G1751" s="37" t="s">
        <v>3604</v>
      </c>
      <c r="H1751" s="37"/>
    </row>
    <row r="1752" spans="3:8" x14ac:dyDescent="0.25">
      <c r="C1752" s="38"/>
      <c r="D1752" s="37"/>
      <c r="E1752" s="36">
        <v>638</v>
      </c>
      <c r="F1752" s="36" t="s">
        <v>1794</v>
      </c>
      <c r="G1752" s="37" t="s">
        <v>3605</v>
      </c>
      <c r="H1752" s="37"/>
    </row>
    <row r="1753" spans="3:8" x14ac:dyDescent="0.25">
      <c r="C1753" s="38"/>
      <c r="D1753" s="37"/>
      <c r="E1753" s="36">
        <v>639</v>
      </c>
      <c r="F1753" s="36" t="s">
        <v>1795</v>
      </c>
      <c r="G1753" s="37" t="s">
        <v>3606</v>
      </c>
      <c r="H1753" s="37"/>
    </row>
    <row r="1754" spans="3:8" x14ac:dyDescent="0.25">
      <c r="C1754" s="38"/>
      <c r="D1754" s="37"/>
      <c r="E1754" s="36">
        <v>640</v>
      </c>
      <c r="F1754" s="36" t="s">
        <v>1796</v>
      </c>
      <c r="G1754" s="37" t="s">
        <v>3607</v>
      </c>
      <c r="H1754" s="37"/>
    </row>
    <row r="1755" spans="3:8" x14ac:dyDescent="0.25">
      <c r="C1755" s="38"/>
      <c r="D1755" s="37"/>
      <c r="E1755" s="36">
        <v>641</v>
      </c>
      <c r="F1755" s="36" t="s">
        <v>1797</v>
      </c>
      <c r="G1755" s="37" t="s">
        <v>3608</v>
      </c>
      <c r="H1755" s="37"/>
    </row>
    <row r="1756" spans="3:8" x14ac:dyDescent="0.25">
      <c r="C1756" s="38"/>
      <c r="D1756" s="37"/>
      <c r="E1756" s="36">
        <v>643</v>
      </c>
      <c r="F1756" s="36" t="s">
        <v>1798</v>
      </c>
      <c r="G1756" s="37" t="s">
        <v>3609</v>
      </c>
      <c r="H1756" s="37"/>
    </row>
    <row r="1757" spans="3:8" x14ac:dyDescent="0.25">
      <c r="C1757" s="38"/>
      <c r="D1757" s="37"/>
      <c r="E1757" s="36">
        <v>691</v>
      </c>
      <c r="F1757" s="36" t="s">
        <v>1799</v>
      </c>
      <c r="G1757" s="37" t="s">
        <v>3610</v>
      </c>
      <c r="H1757" s="37"/>
    </row>
    <row r="1758" spans="3:8" x14ac:dyDescent="0.25">
      <c r="C1758" s="38"/>
      <c r="D1758" s="37"/>
      <c r="E1758" s="36">
        <v>692</v>
      </c>
      <c r="F1758" s="36" t="s">
        <v>1800</v>
      </c>
      <c r="G1758" s="37" t="s">
        <v>3611</v>
      </c>
      <c r="H1758" s="37"/>
    </row>
    <row r="1759" spans="3:8" x14ac:dyDescent="0.25">
      <c r="C1759" s="38"/>
      <c r="D1759" s="37"/>
      <c r="E1759" s="36">
        <v>693</v>
      </c>
      <c r="F1759" s="36" t="s">
        <v>1801</v>
      </c>
      <c r="G1759" s="37" t="s">
        <v>3612</v>
      </c>
      <c r="H1759" s="37"/>
    </row>
    <row r="1760" spans="3:8" x14ac:dyDescent="0.25">
      <c r="C1760" s="38"/>
      <c r="D1760" s="37"/>
      <c r="E1760" s="36">
        <v>694</v>
      </c>
      <c r="F1760" s="36" t="s">
        <v>1802</v>
      </c>
      <c r="G1760" s="37" t="s">
        <v>3613</v>
      </c>
      <c r="H1760" s="37"/>
    </row>
    <row r="1761" spans="3:8" x14ac:dyDescent="0.25">
      <c r="C1761" s="38"/>
      <c r="D1761" s="37"/>
      <c r="E1761" s="36">
        <v>735</v>
      </c>
      <c r="F1761" s="36" t="s">
        <v>1803</v>
      </c>
      <c r="G1761" s="37" t="s">
        <v>3614</v>
      </c>
      <c r="H1761" s="37"/>
    </row>
    <row r="1762" spans="3:8" x14ac:dyDescent="0.25">
      <c r="C1762" s="38"/>
      <c r="D1762" s="37"/>
      <c r="E1762" s="36">
        <v>736</v>
      </c>
      <c r="F1762" s="36" t="s">
        <v>1804</v>
      </c>
      <c r="G1762" s="37" t="s">
        <v>3615</v>
      </c>
      <c r="H1762" s="37"/>
    </row>
    <row r="1763" spans="3:8" x14ac:dyDescent="0.25">
      <c r="C1763" s="38"/>
      <c r="D1763" s="37"/>
      <c r="E1763" s="36">
        <v>737</v>
      </c>
      <c r="F1763" s="36" t="s">
        <v>1805</v>
      </c>
      <c r="G1763" s="37" t="s">
        <v>3616</v>
      </c>
      <c r="H1763" s="37"/>
    </row>
    <row r="1764" spans="3:8" x14ac:dyDescent="0.25">
      <c r="C1764" s="38"/>
      <c r="D1764" s="37"/>
      <c r="E1764" s="36">
        <v>738</v>
      </c>
      <c r="F1764" s="36" t="s">
        <v>1005</v>
      </c>
      <c r="G1764" s="37" t="s">
        <v>3617</v>
      </c>
      <c r="H1764" s="37"/>
    </row>
    <row r="1765" spans="3:8" x14ac:dyDescent="0.25">
      <c r="C1765" s="38"/>
      <c r="D1765" s="37"/>
      <c r="E1765" s="36">
        <v>779</v>
      </c>
      <c r="F1765" s="36" t="s">
        <v>1531</v>
      </c>
      <c r="G1765" s="37" t="s">
        <v>3618</v>
      </c>
      <c r="H1765" s="37"/>
    </row>
    <row r="1766" spans="3:8" x14ac:dyDescent="0.25">
      <c r="C1766" s="38"/>
      <c r="D1766" s="37"/>
      <c r="E1766" s="36">
        <v>780</v>
      </c>
      <c r="F1766" s="36" t="s">
        <v>912</v>
      </c>
      <c r="G1766" s="37" t="s">
        <v>3619</v>
      </c>
      <c r="H1766" s="37"/>
    </row>
    <row r="1767" spans="3:8" x14ac:dyDescent="0.25">
      <c r="C1767" s="38"/>
      <c r="D1767" s="37"/>
      <c r="E1767" s="36">
        <v>781</v>
      </c>
      <c r="F1767" s="36" t="s">
        <v>1806</v>
      </c>
      <c r="G1767" s="37" t="s">
        <v>3620</v>
      </c>
      <c r="H1767" s="37"/>
    </row>
    <row r="1768" spans="3:8" x14ac:dyDescent="0.25">
      <c r="C1768" s="38"/>
      <c r="D1768" s="37"/>
      <c r="E1768" s="36">
        <v>823</v>
      </c>
      <c r="F1768" s="36" t="s">
        <v>1807</v>
      </c>
      <c r="G1768" s="37" t="s">
        <v>3621</v>
      </c>
      <c r="H1768" s="37"/>
    </row>
    <row r="1769" spans="3:8" x14ac:dyDescent="0.25">
      <c r="C1769" s="38"/>
      <c r="D1769" s="37"/>
      <c r="E1769" s="36">
        <v>2</v>
      </c>
      <c r="F1769" s="36" t="s">
        <v>1808</v>
      </c>
      <c r="G1769" s="37" t="s">
        <v>3622</v>
      </c>
      <c r="H1769" s="37"/>
    </row>
    <row r="1770" spans="3:8" x14ac:dyDescent="0.25">
      <c r="C1770" s="38"/>
      <c r="D1770" s="37"/>
      <c r="E1770" s="36">
        <v>3</v>
      </c>
      <c r="F1770" s="36" t="s">
        <v>1809</v>
      </c>
      <c r="G1770" s="37" t="s">
        <v>3623</v>
      </c>
      <c r="H1770" s="37"/>
    </row>
    <row r="1771" spans="3:8" x14ac:dyDescent="0.25">
      <c r="C1771" s="38"/>
      <c r="D1771" s="37"/>
      <c r="E1771" s="36">
        <v>4</v>
      </c>
      <c r="F1771" s="36" t="s">
        <v>1810</v>
      </c>
      <c r="G1771" s="37" t="s">
        <v>3624</v>
      </c>
      <c r="H1771" s="37"/>
    </row>
    <row r="1772" spans="3:8" x14ac:dyDescent="0.25">
      <c r="C1772" s="38"/>
      <c r="D1772" s="37"/>
      <c r="E1772" s="36">
        <v>90</v>
      </c>
      <c r="F1772" s="36" t="s">
        <v>1811</v>
      </c>
      <c r="G1772" s="37" t="s">
        <v>3625</v>
      </c>
      <c r="H1772" s="37"/>
    </row>
    <row r="1773" spans="3:8" x14ac:dyDescent="0.25">
      <c r="C1773" s="38"/>
      <c r="D1773" s="37"/>
      <c r="E1773" s="36">
        <v>91</v>
      </c>
      <c r="F1773" s="36" t="s">
        <v>1812</v>
      </c>
      <c r="G1773" s="37" t="s">
        <v>3626</v>
      </c>
      <c r="H1773" s="37"/>
    </row>
    <row r="1774" spans="3:8" x14ac:dyDescent="0.25">
      <c r="C1774" s="38"/>
      <c r="D1774" s="37"/>
      <c r="E1774" s="36">
        <v>177</v>
      </c>
      <c r="F1774" s="36" t="s">
        <v>1813</v>
      </c>
      <c r="G1774" s="37" t="s">
        <v>3627</v>
      </c>
      <c r="H1774" s="37"/>
    </row>
    <row r="1775" spans="3:8" x14ac:dyDescent="0.25">
      <c r="C1775" s="38"/>
      <c r="D1775" s="37"/>
      <c r="E1775" s="36">
        <v>500</v>
      </c>
      <c r="F1775" s="36" t="s">
        <v>1814</v>
      </c>
      <c r="G1775" s="37" t="s">
        <v>3628</v>
      </c>
      <c r="H1775" s="37"/>
    </row>
    <row r="1776" spans="3:8" x14ac:dyDescent="0.25">
      <c r="C1776" s="38"/>
      <c r="D1776" s="37"/>
      <c r="E1776" s="36">
        <v>501</v>
      </c>
      <c r="F1776" s="36" t="s">
        <v>1815</v>
      </c>
      <c r="G1776" s="37" t="s">
        <v>3629</v>
      </c>
      <c r="H1776" s="37"/>
    </row>
    <row r="1777" spans="3:8" x14ac:dyDescent="0.25">
      <c r="C1777" s="38"/>
      <c r="D1777" s="37"/>
      <c r="E1777" s="36">
        <v>691</v>
      </c>
      <c r="F1777" s="36" t="s">
        <v>1816</v>
      </c>
      <c r="G1777" s="37" t="s">
        <v>3630</v>
      </c>
      <c r="H1777" s="37"/>
    </row>
    <row r="1778" spans="3:8" x14ac:dyDescent="0.25">
      <c r="C1778" s="38"/>
      <c r="D1778" s="37"/>
      <c r="E1778" s="36">
        <v>740</v>
      </c>
      <c r="F1778" s="36" t="s">
        <v>1817</v>
      </c>
      <c r="G1778" s="37" t="s">
        <v>3631</v>
      </c>
      <c r="H1778" s="37"/>
    </row>
    <row r="1779" spans="3:8" x14ac:dyDescent="0.25">
      <c r="C1779" s="38"/>
      <c r="D1779" s="37"/>
      <c r="E1779" s="36">
        <v>1</v>
      </c>
      <c r="F1779" s="36" t="s">
        <v>1818</v>
      </c>
      <c r="G1779" s="37" t="s">
        <v>3632</v>
      </c>
      <c r="H1779" s="37"/>
    </row>
    <row r="1780" spans="3:8" x14ac:dyDescent="0.25">
      <c r="C1780" s="38"/>
      <c r="D1780" s="37"/>
      <c r="E1780" s="36">
        <v>177</v>
      </c>
      <c r="F1780" s="36" t="s">
        <v>1819</v>
      </c>
      <c r="G1780" s="37" t="s">
        <v>3633</v>
      </c>
      <c r="H1780" s="37"/>
    </row>
    <row r="1781" spans="3:8" x14ac:dyDescent="0.25">
      <c r="C1781" s="38"/>
      <c r="D1781" s="37"/>
      <c r="E1781" s="36">
        <v>180</v>
      </c>
      <c r="F1781" s="36" t="s">
        <v>1820</v>
      </c>
      <c r="G1781" s="37" t="s">
        <v>3634</v>
      </c>
      <c r="H1781" s="37"/>
    </row>
    <row r="1782" spans="3:8" x14ac:dyDescent="0.25">
      <c r="C1782" s="38"/>
      <c r="D1782" s="37"/>
      <c r="E1782" s="36">
        <v>200</v>
      </c>
      <c r="F1782" s="36" t="s">
        <v>1821</v>
      </c>
      <c r="G1782" s="37" t="s">
        <v>3635</v>
      </c>
      <c r="H1782" s="37"/>
    </row>
    <row r="1783" spans="3:8" x14ac:dyDescent="0.25">
      <c r="C1783" s="38"/>
      <c r="D1783" s="37"/>
      <c r="E1783" s="36">
        <v>250</v>
      </c>
      <c r="F1783" s="36" t="s">
        <v>1822</v>
      </c>
      <c r="G1783" s="37" t="s">
        <v>3636</v>
      </c>
      <c r="H1783" s="37"/>
    </row>
    <row r="1784" spans="3:8" x14ac:dyDescent="0.25">
      <c r="C1784" s="38"/>
      <c r="D1784" s="37"/>
      <c r="E1784" s="36">
        <v>300</v>
      </c>
      <c r="F1784" s="36" t="s">
        <v>1823</v>
      </c>
      <c r="G1784" s="37" t="s">
        <v>3637</v>
      </c>
      <c r="H1784" s="37"/>
    </row>
    <row r="1785" spans="3:8" x14ac:dyDescent="0.25">
      <c r="C1785" s="38"/>
      <c r="D1785" s="37"/>
      <c r="E1785" s="36">
        <v>1</v>
      </c>
      <c r="F1785" s="36" t="s">
        <v>1366</v>
      </c>
      <c r="G1785" s="37" t="s">
        <v>3638</v>
      </c>
      <c r="H1785" s="37"/>
    </row>
    <row r="1786" spans="3:8" x14ac:dyDescent="0.25">
      <c r="C1786" s="38"/>
      <c r="D1786" s="37"/>
      <c r="E1786" s="36">
        <v>2</v>
      </c>
      <c r="F1786" s="36" t="s">
        <v>1824</v>
      </c>
      <c r="G1786" s="37" t="s">
        <v>3639</v>
      </c>
      <c r="H1786" s="37"/>
    </row>
    <row r="1787" spans="3:8" x14ac:dyDescent="0.25">
      <c r="C1787" s="38"/>
      <c r="D1787" s="37"/>
      <c r="E1787" s="36">
        <v>3</v>
      </c>
      <c r="F1787" s="36" t="s">
        <v>1825</v>
      </c>
      <c r="G1787" s="37" t="s">
        <v>3640</v>
      </c>
      <c r="H1787" s="37"/>
    </row>
    <row r="1788" spans="3:8" x14ac:dyDescent="0.25">
      <c r="C1788" s="38"/>
      <c r="D1788" s="37"/>
      <c r="E1788" s="36">
        <v>89</v>
      </c>
      <c r="F1788" s="36" t="s">
        <v>1826</v>
      </c>
      <c r="G1788" s="37" t="s">
        <v>3641</v>
      </c>
      <c r="H1788" s="37"/>
    </row>
    <row r="1789" spans="3:8" x14ac:dyDescent="0.25">
      <c r="C1789" s="38"/>
      <c r="D1789" s="37"/>
      <c r="E1789" s="36">
        <v>177</v>
      </c>
      <c r="F1789" s="36" t="s">
        <v>1827</v>
      </c>
      <c r="G1789" s="37" t="s">
        <v>3642</v>
      </c>
      <c r="H1789" s="37"/>
    </row>
    <row r="1790" spans="3:8" x14ac:dyDescent="0.25">
      <c r="C1790" s="38"/>
      <c r="D1790" s="37"/>
      <c r="E1790" s="36">
        <v>221</v>
      </c>
      <c r="F1790" s="36" t="s">
        <v>1828</v>
      </c>
      <c r="G1790" s="37" t="s">
        <v>3643</v>
      </c>
      <c r="H1790" s="37"/>
    </row>
    <row r="1791" spans="3:8" x14ac:dyDescent="0.25">
      <c r="C1791" s="38"/>
      <c r="D1791" s="37"/>
      <c r="E1791" s="36">
        <v>691</v>
      </c>
      <c r="F1791" s="36" t="s">
        <v>1829</v>
      </c>
      <c r="G1791" s="37" t="s">
        <v>3644</v>
      </c>
      <c r="H1791" s="37"/>
    </row>
    <row r="1792" spans="3:8" x14ac:dyDescent="0.25">
      <c r="C1792" s="38"/>
      <c r="D1792" s="37"/>
      <c r="E1792" s="36">
        <v>735</v>
      </c>
      <c r="F1792" s="36" t="s">
        <v>1830</v>
      </c>
      <c r="G1792" s="37" t="s">
        <v>3645</v>
      </c>
      <c r="H1792" s="37"/>
    </row>
    <row r="1793" spans="3:8" x14ac:dyDescent="0.25">
      <c r="C1793" s="38"/>
      <c r="D1793" s="37"/>
      <c r="E1793" s="36">
        <v>736</v>
      </c>
      <c r="F1793" s="36" t="s">
        <v>1831</v>
      </c>
      <c r="G1793" s="37" t="s">
        <v>3646</v>
      </c>
      <c r="H1793" s="37"/>
    </row>
    <row r="1794" spans="3:8" x14ac:dyDescent="0.25">
      <c r="C1794" s="38"/>
      <c r="D1794" s="37"/>
      <c r="E1794" s="36">
        <v>1</v>
      </c>
      <c r="F1794" s="36" t="s">
        <v>1832</v>
      </c>
      <c r="G1794" s="37" t="s">
        <v>3647</v>
      </c>
      <c r="H1794" s="37"/>
    </row>
    <row r="1795" spans="3:8" x14ac:dyDescent="0.25">
      <c r="C1795" s="38"/>
      <c r="D1795" s="37"/>
      <c r="E1795" s="36">
        <v>89</v>
      </c>
      <c r="F1795" s="36" t="s">
        <v>1833</v>
      </c>
      <c r="G1795" s="37" t="s">
        <v>3648</v>
      </c>
      <c r="H1795" s="37"/>
    </row>
    <row r="1796" spans="3:8" x14ac:dyDescent="0.25">
      <c r="C1796" s="38"/>
      <c r="D1796" s="37"/>
      <c r="E1796" s="36">
        <v>133</v>
      </c>
      <c r="F1796" s="36" t="s">
        <v>1834</v>
      </c>
      <c r="G1796" s="37" t="s">
        <v>3649</v>
      </c>
      <c r="H1796" s="37"/>
    </row>
    <row r="1797" spans="3:8" x14ac:dyDescent="0.25">
      <c r="C1797" s="38"/>
      <c r="D1797" s="37"/>
      <c r="E1797" s="36">
        <v>134</v>
      </c>
      <c r="F1797" s="36" t="s">
        <v>1835</v>
      </c>
      <c r="G1797" s="37" t="s">
        <v>3650</v>
      </c>
      <c r="H1797" s="37"/>
    </row>
    <row r="1798" spans="3:8" x14ac:dyDescent="0.25">
      <c r="C1798" s="38"/>
      <c r="D1798" s="37"/>
      <c r="E1798" s="36">
        <v>45</v>
      </c>
      <c r="F1798" s="36" t="s">
        <v>1836</v>
      </c>
      <c r="G1798" s="37" t="s">
        <v>3651</v>
      </c>
      <c r="H1798" s="37"/>
    </row>
    <row r="1799" spans="3:8" x14ac:dyDescent="0.25">
      <c r="C1799" s="38"/>
      <c r="D1799" s="37"/>
      <c r="E1799" s="36">
        <v>500</v>
      </c>
      <c r="F1799" s="36" t="s">
        <v>1837</v>
      </c>
      <c r="G1799" s="37" t="s">
        <v>3652</v>
      </c>
      <c r="H1799" s="37"/>
    </row>
    <row r="1800" spans="3:8" x14ac:dyDescent="0.25">
      <c r="C1800" s="38"/>
      <c r="D1800" s="37"/>
      <c r="E1800" s="36">
        <v>501</v>
      </c>
      <c r="F1800" s="36" t="s">
        <v>1838</v>
      </c>
      <c r="G1800" s="37" t="s">
        <v>3653</v>
      </c>
      <c r="H1800" s="37"/>
    </row>
    <row r="1801" spans="3:8" x14ac:dyDescent="0.25">
      <c r="C1801" s="38"/>
      <c r="D1801" s="37"/>
      <c r="E1801" s="36">
        <v>502</v>
      </c>
      <c r="F1801" s="36" t="s">
        <v>1839</v>
      </c>
      <c r="G1801" s="37" t="s">
        <v>3654</v>
      </c>
      <c r="H1801" s="37"/>
    </row>
    <row r="1802" spans="3:8" x14ac:dyDescent="0.25">
      <c r="C1802" s="38"/>
      <c r="D1802" s="37"/>
      <c r="E1802" s="36">
        <v>735</v>
      </c>
      <c r="F1802" s="36" t="s">
        <v>1840</v>
      </c>
      <c r="G1802" s="37" t="s">
        <v>3655</v>
      </c>
      <c r="H1802" s="37"/>
    </row>
    <row r="1803" spans="3:8" x14ac:dyDescent="0.25">
      <c r="C1803" s="38"/>
      <c r="D1803" s="37"/>
      <c r="E1803" s="36">
        <v>736</v>
      </c>
      <c r="F1803" s="36" t="s">
        <v>1841</v>
      </c>
      <c r="G1803" s="37" t="s">
        <v>3656</v>
      </c>
      <c r="H1803" s="37"/>
    </row>
    <row r="1804" spans="3:8" x14ac:dyDescent="0.25">
      <c r="C1804" s="38"/>
      <c r="D1804" s="37"/>
      <c r="E1804" s="36">
        <v>1</v>
      </c>
      <c r="F1804" s="36" t="s">
        <v>1842</v>
      </c>
      <c r="G1804" s="37" t="s">
        <v>3657</v>
      </c>
      <c r="H1804" s="37"/>
    </row>
    <row r="1805" spans="3:8" x14ac:dyDescent="0.25">
      <c r="C1805" s="38"/>
      <c r="D1805" s="37"/>
      <c r="E1805" s="36">
        <v>2</v>
      </c>
      <c r="F1805" s="36" t="s">
        <v>1843</v>
      </c>
      <c r="G1805" s="37" t="s">
        <v>3658</v>
      </c>
      <c r="H1805" s="37"/>
    </row>
    <row r="1806" spans="3:8" x14ac:dyDescent="0.25">
      <c r="C1806" s="38"/>
      <c r="D1806" s="37"/>
      <c r="E1806" s="36">
        <v>3</v>
      </c>
      <c r="F1806" s="36" t="s">
        <v>1844</v>
      </c>
      <c r="G1806" s="37" t="s">
        <v>3659</v>
      </c>
      <c r="H1806" s="37"/>
    </row>
    <row r="1807" spans="3:8" x14ac:dyDescent="0.25">
      <c r="C1807" s="38"/>
      <c r="D1807" s="37"/>
      <c r="E1807" s="36">
        <v>4</v>
      </c>
      <c r="F1807" s="36" t="s">
        <v>1845</v>
      </c>
      <c r="G1807" s="37" t="s">
        <v>3660</v>
      </c>
      <c r="H1807" s="37"/>
    </row>
    <row r="1808" spans="3:8" x14ac:dyDescent="0.25">
      <c r="C1808" s="38"/>
      <c r="D1808" s="37"/>
      <c r="E1808" s="36">
        <v>5</v>
      </c>
      <c r="F1808" s="36" t="s">
        <v>1549</v>
      </c>
      <c r="G1808" s="37" t="s">
        <v>3661</v>
      </c>
      <c r="H1808" s="37"/>
    </row>
    <row r="1809" spans="3:8" x14ac:dyDescent="0.25">
      <c r="C1809" s="38"/>
      <c r="D1809" s="37"/>
      <c r="E1809" s="36">
        <v>6</v>
      </c>
      <c r="F1809" s="36" t="s">
        <v>1846</v>
      </c>
      <c r="G1809" s="37" t="s">
        <v>3662</v>
      </c>
      <c r="H1809" s="37"/>
    </row>
    <row r="1810" spans="3:8" x14ac:dyDescent="0.25">
      <c r="C1810" s="38"/>
      <c r="D1810" s="37"/>
      <c r="E1810" s="36">
        <v>89</v>
      </c>
      <c r="F1810" s="36" t="s">
        <v>1847</v>
      </c>
      <c r="G1810" s="37" t="s">
        <v>3663</v>
      </c>
      <c r="H1810" s="37"/>
    </row>
    <row r="1811" spans="3:8" x14ac:dyDescent="0.25">
      <c r="C1811" s="38"/>
      <c r="D1811" s="37"/>
      <c r="E1811" s="36">
        <v>133</v>
      </c>
      <c r="F1811" s="36" t="s">
        <v>1848</v>
      </c>
      <c r="G1811" s="37" t="s">
        <v>3664</v>
      </c>
      <c r="H1811" s="37"/>
    </row>
    <row r="1812" spans="3:8" x14ac:dyDescent="0.25">
      <c r="C1812" s="38"/>
      <c r="D1812" s="37"/>
      <c r="E1812" s="36">
        <v>177</v>
      </c>
      <c r="F1812" s="36" t="s">
        <v>1849</v>
      </c>
      <c r="G1812" s="37" t="s">
        <v>3665</v>
      </c>
      <c r="H1812" s="37"/>
    </row>
    <row r="1813" spans="3:8" x14ac:dyDescent="0.25">
      <c r="C1813" s="38"/>
      <c r="D1813" s="37"/>
      <c r="E1813" s="36">
        <v>456</v>
      </c>
      <c r="F1813" s="36" t="s">
        <v>1850</v>
      </c>
      <c r="G1813" s="37" t="s">
        <v>3666</v>
      </c>
      <c r="H1813" s="37"/>
    </row>
    <row r="1814" spans="3:8" x14ac:dyDescent="0.25">
      <c r="C1814" s="38"/>
      <c r="D1814" s="37"/>
      <c r="E1814" s="36">
        <v>632</v>
      </c>
      <c r="F1814" s="36" t="s">
        <v>1851</v>
      </c>
      <c r="G1814" s="37" t="s">
        <v>3667</v>
      </c>
      <c r="H1814" s="37"/>
    </row>
    <row r="1815" spans="3:8" x14ac:dyDescent="0.25">
      <c r="C1815" s="38"/>
      <c r="D1815" s="37"/>
      <c r="E1815" s="36">
        <v>633</v>
      </c>
      <c r="F1815" s="36" t="s">
        <v>1852</v>
      </c>
      <c r="G1815" s="37" t="s">
        <v>3668</v>
      </c>
      <c r="H1815" s="37"/>
    </row>
    <row r="1816" spans="3:8" x14ac:dyDescent="0.25">
      <c r="C1816" s="38"/>
      <c r="D1816" s="37"/>
      <c r="E1816" s="36">
        <v>735</v>
      </c>
      <c r="F1816" s="36" t="s">
        <v>1853</v>
      </c>
      <c r="G1816" s="37" t="s">
        <v>3669</v>
      </c>
      <c r="H1816" s="37"/>
    </row>
    <row r="1817" spans="3:8" x14ac:dyDescent="0.25">
      <c r="C1817" s="38"/>
      <c r="D1817" s="37"/>
      <c r="E1817" s="36">
        <v>736</v>
      </c>
      <c r="F1817" s="36" t="s">
        <v>1854</v>
      </c>
      <c r="G1817" s="37" t="s">
        <v>3670</v>
      </c>
      <c r="H1817" s="37"/>
    </row>
  </sheetData>
  <sheetProtection password="DEF7" sheet="1" objects="1" scenarios="1"/>
  <sortState ref="K2:K17">
    <sortCondition ref="K2"/>
  </sortState>
  <pageMargins left="0.511811024" right="0.511811024" top="0.78740157499999996" bottom="0.78740157499999996" header="0.31496062000000002" footer="0.31496062000000002"/>
  <pageSetup paperSize="9" orientation="portrait" verticalDpi="599"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50"/>
  <sheetViews>
    <sheetView topLeftCell="F1" workbookViewId="0">
      <selection activeCell="H4" sqref="H4"/>
    </sheetView>
  </sheetViews>
  <sheetFormatPr defaultRowHeight="15" x14ac:dyDescent="0.25"/>
  <cols>
    <col min="1" max="1" width="26.140625" hidden="1" customWidth="1"/>
    <col min="2" max="2" width="7.140625" hidden="1" customWidth="1"/>
    <col min="3" max="3" width="69.5703125" hidden="1" customWidth="1"/>
    <col min="4" max="5" width="7" hidden="1" customWidth="1"/>
    <col min="6" max="6" width="29" bestFit="1" customWidth="1"/>
    <col min="7" max="7" width="13.5703125" bestFit="1" customWidth="1"/>
    <col min="8" max="8" width="78.85546875" bestFit="1" customWidth="1"/>
  </cols>
  <sheetData>
    <row r="1" spans="1:8" ht="15.75" thickBot="1" x14ac:dyDescent="0.3">
      <c r="A1" s="29" t="s">
        <v>169</v>
      </c>
      <c r="B1" s="26" t="s">
        <v>3772</v>
      </c>
      <c r="C1" s="26" t="s">
        <v>176</v>
      </c>
      <c r="D1" s="26" t="s">
        <v>3773</v>
      </c>
      <c r="E1" s="26" t="s">
        <v>3774</v>
      </c>
      <c r="F1" s="29" t="s">
        <v>169</v>
      </c>
      <c r="G1" s="26" t="s">
        <v>3776</v>
      </c>
      <c r="H1" s="26" t="s">
        <v>176</v>
      </c>
    </row>
    <row r="2" spans="1:8" ht="15.75" thickBot="1" x14ac:dyDescent="0.3">
      <c r="A2" s="28" t="s">
        <v>3678</v>
      </c>
      <c r="B2" s="30">
        <v>2</v>
      </c>
      <c r="C2" s="30" t="s">
        <v>65</v>
      </c>
      <c r="D2">
        <v>1</v>
      </c>
      <c r="E2" t="str">
        <f>IF(A2=$F$2,B2,"")</f>
        <v/>
      </c>
      <c r="F2" t="str">
        <f>IF(Identificação!$C$5=0,"",Identificação!$C$5)</f>
        <v>Obras e Serviços de Engenharia</v>
      </c>
      <c r="G2">
        <f>IFERROR(SMALL($E$2:$E$250,D2),"")</f>
        <v>7</v>
      </c>
      <c r="H2" t="str">
        <f>IFERROR(VLOOKUP(G2,base!$C$2:$D$133,2,FALSE),"")</f>
        <v>serviços de engenharia/obras: resíduos sólidos</v>
      </c>
    </row>
    <row r="3" spans="1:8" ht="15.75" thickBot="1" x14ac:dyDescent="0.3">
      <c r="A3" s="28" t="s">
        <v>3679</v>
      </c>
      <c r="B3" s="30">
        <v>2</v>
      </c>
      <c r="C3" s="30" t="s">
        <v>65</v>
      </c>
      <c r="D3">
        <v>2</v>
      </c>
      <c r="E3" t="str">
        <f t="shared" ref="E3:E66" si="0">IF(A3=$F$2,B3,"")</f>
        <v/>
      </c>
      <c r="G3">
        <f t="shared" ref="G3:G66" si="1">IFERROR(SMALL($E$2:$E$250,D3),"")</f>
        <v>8</v>
      </c>
      <c r="H3" t="str">
        <f>IFERROR(VLOOKUP(G3,base!$C$2:$D$133,2,FALSE),"")</f>
        <v>serviços de engenharia/obras: edificações</v>
      </c>
    </row>
    <row r="4" spans="1:8" ht="15.75" thickBot="1" x14ac:dyDescent="0.3">
      <c r="A4" s="28" t="s">
        <v>3679</v>
      </c>
      <c r="B4" s="30">
        <v>3</v>
      </c>
      <c r="C4" s="30" t="s">
        <v>142</v>
      </c>
      <c r="D4">
        <v>3</v>
      </c>
      <c r="E4" t="str">
        <f t="shared" si="0"/>
        <v/>
      </c>
      <c r="G4">
        <f t="shared" si="1"/>
        <v>9</v>
      </c>
      <c r="H4" t="str">
        <f>IFERROR(VLOOKUP(G4,base!$C$2:$D$133,2,FALSE),"")</f>
        <v>serviços de engenharia/obras: rodovias, ferrovias e aeroportos</v>
      </c>
    </row>
    <row r="5" spans="1:8" ht="15.75" thickBot="1" x14ac:dyDescent="0.3">
      <c r="A5" s="28" t="s">
        <v>3676</v>
      </c>
      <c r="B5" s="30">
        <v>3</v>
      </c>
      <c r="C5" s="30" t="s">
        <v>142</v>
      </c>
      <c r="D5">
        <v>4</v>
      </c>
      <c r="E5" t="str">
        <f t="shared" si="0"/>
        <v/>
      </c>
      <c r="G5">
        <f t="shared" si="1"/>
        <v>10</v>
      </c>
      <c r="H5" t="str">
        <f>IFERROR(VLOOKUP(G5,base!$C$2:$D$133,2,FALSE),"")</f>
        <v>serviços de engenharia/obras: obras-de-arte-especiais</v>
      </c>
    </row>
    <row r="6" spans="1:8" ht="15.75" thickBot="1" x14ac:dyDescent="0.3">
      <c r="A6" s="28" t="s">
        <v>170</v>
      </c>
      <c r="B6" s="30">
        <v>7</v>
      </c>
      <c r="C6" s="30" t="s">
        <v>123</v>
      </c>
      <c r="D6">
        <v>5</v>
      </c>
      <c r="E6">
        <f t="shared" si="0"/>
        <v>7</v>
      </c>
      <c r="G6">
        <f t="shared" si="1"/>
        <v>11</v>
      </c>
      <c r="H6" t="str">
        <f>IFERROR(VLOOKUP(G6,base!$C$2:$D$133,2,FALSE),"")</f>
        <v>serviços de engenharia/obras: urbanização</v>
      </c>
    </row>
    <row r="7" spans="1:8" ht="15.75" thickBot="1" x14ac:dyDescent="0.3">
      <c r="A7" s="28" t="s">
        <v>170</v>
      </c>
      <c r="B7" s="30">
        <v>8</v>
      </c>
      <c r="C7" s="30" t="s">
        <v>118</v>
      </c>
      <c r="D7">
        <v>6</v>
      </c>
      <c r="E7">
        <f t="shared" si="0"/>
        <v>8</v>
      </c>
      <c r="G7">
        <f t="shared" si="1"/>
        <v>12</v>
      </c>
      <c r="H7" t="str">
        <f>IFERROR(VLOOKUP(G7,base!$C$2:$D$133,2,FALSE),"")</f>
        <v>serviços de engenharia/obras: infraestrutura de energia</v>
      </c>
    </row>
    <row r="8" spans="1:8" ht="15.75" thickBot="1" x14ac:dyDescent="0.3">
      <c r="A8" s="28" t="s">
        <v>170</v>
      </c>
      <c r="B8" s="30">
        <v>9</v>
      </c>
      <c r="C8" s="30" t="s">
        <v>124</v>
      </c>
      <c r="D8">
        <v>7</v>
      </c>
      <c r="E8">
        <f t="shared" si="0"/>
        <v>9</v>
      </c>
      <c r="G8">
        <f t="shared" si="1"/>
        <v>13</v>
      </c>
      <c r="H8" t="str">
        <f>IFERROR(VLOOKUP(G8,base!$C$2:$D$133,2,FALSE),"")</f>
        <v>serviços de engenharia/obras: saneamento</v>
      </c>
    </row>
    <row r="9" spans="1:8" ht="15.75" thickBot="1" x14ac:dyDescent="0.3">
      <c r="A9" s="28" t="s">
        <v>170</v>
      </c>
      <c r="B9" s="30">
        <v>10</v>
      </c>
      <c r="C9" s="30" t="s">
        <v>122</v>
      </c>
      <c r="D9">
        <v>8</v>
      </c>
      <c r="E9">
        <f t="shared" si="0"/>
        <v>10</v>
      </c>
      <c r="G9">
        <f t="shared" si="1"/>
        <v>14</v>
      </c>
      <c r="H9" t="str">
        <f>IFERROR(VLOOKUP(G9,base!$C$2:$D$133,2,FALSE),"")</f>
        <v>serviços de engenharia/obras: obras portuárias, marítimas e fluviais</v>
      </c>
    </row>
    <row r="10" spans="1:8" ht="15.75" thickBot="1" x14ac:dyDescent="0.3">
      <c r="A10" s="28" t="s">
        <v>170</v>
      </c>
      <c r="B10" s="30">
        <v>11</v>
      </c>
      <c r="C10" s="30" t="s">
        <v>128</v>
      </c>
      <c r="D10">
        <v>9</v>
      </c>
      <c r="E10">
        <f t="shared" si="0"/>
        <v>11</v>
      </c>
      <c r="G10">
        <f t="shared" si="1"/>
        <v>15</v>
      </c>
      <c r="H10" t="str">
        <f>IFERROR(VLOOKUP(G10,base!$C$2:$D$133,2,FALSE),"")</f>
        <v>serviços de engenharia/obras: serviços especializados para construção</v>
      </c>
    </row>
    <row r="11" spans="1:8" ht="15.75" thickBot="1" x14ac:dyDescent="0.3">
      <c r="A11" s="28" t="s">
        <v>170</v>
      </c>
      <c r="B11" s="30">
        <v>12</v>
      </c>
      <c r="C11" s="30" t="s">
        <v>119</v>
      </c>
      <c r="D11">
        <v>10</v>
      </c>
      <c r="E11">
        <f t="shared" si="0"/>
        <v>12</v>
      </c>
      <c r="G11">
        <f t="shared" si="1"/>
        <v>16</v>
      </c>
      <c r="H11" t="str">
        <f>IFERROR(VLOOKUP(G11,base!$C$2:$D$133,2,FALSE),"")</f>
        <v>serviços de engenharia/obras: inst. elétricas, hidráulicas e outras inst. em construções</v>
      </c>
    </row>
    <row r="12" spans="1:8" ht="15.75" thickBot="1" x14ac:dyDescent="0.3">
      <c r="A12" s="28" t="s">
        <v>170</v>
      </c>
      <c r="B12" s="30">
        <v>13</v>
      </c>
      <c r="C12" s="30" t="s">
        <v>125</v>
      </c>
      <c r="D12">
        <v>11</v>
      </c>
      <c r="E12">
        <f t="shared" si="0"/>
        <v>13</v>
      </c>
      <c r="G12">
        <f t="shared" si="1"/>
        <v>17</v>
      </c>
      <c r="H12" t="str">
        <f>IFERROR(VLOOKUP(G12,base!$C$2:$D$133,2,FALSE),"")</f>
        <v>serviços de engenharia/obras: serviços técnicos de engenharia e arquitetura</v>
      </c>
    </row>
    <row r="13" spans="1:8" ht="15.75" thickBot="1" x14ac:dyDescent="0.3">
      <c r="A13" s="28" t="s">
        <v>170</v>
      </c>
      <c r="B13" s="30">
        <v>14</v>
      </c>
      <c r="C13" s="30" t="s">
        <v>121</v>
      </c>
      <c r="D13">
        <v>12</v>
      </c>
      <c r="E13">
        <f t="shared" si="0"/>
        <v>14</v>
      </c>
      <c r="G13" t="str">
        <f t="shared" si="1"/>
        <v/>
      </c>
      <c r="H13" t="str">
        <f>IFERROR(VLOOKUP(G13,base!$C$2:$D$133,2,FALSE),"")</f>
        <v/>
      </c>
    </row>
    <row r="14" spans="1:8" ht="15.75" thickBot="1" x14ac:dyDescent="0.3">
      <c r="A14" s="28" t="s">
        <v>170</v>
      </c>
      <c r="B14" s="30">
        <v>15</v>
      </c>
      <c r="C14" s="30" t="s">
        <v>126</v>
      </c>
      <c r="D14">
        <v>13</v>
      </c>
      <c r="E14">
        <f t="shared" si="0"/>
        <v>15</v>
      </c>
      <c r="G14" t="str">
        <f t="shared" si="1"/>
        <v/>
      </c>
      <c r="H14" t="str">
        <f>IFERROR(VLOOKUP(G14,base!$C$2:$D$133,2,FALSE),"")</f>
        <v/>
      </c>
    </row>
    <row r="15" spans="1:8" ht="15.75" thickBot="1" x14ac:dyDescent="0.3">
      <c r="A15" s="28" t="s">
        <v>170</v>
      </c>
      <c r="B15" s="30">
        <v>16</v>
      </c>
      <c r="C15" s="30" t="s">
        <v>120</v>
      </c>
      <c r="D15">
        <v>14</v>
      </c>
      <c r="E15">
        <f t="shared" si="0"/>
        <v>16</v>
      </c>
      <c r="G15" t="str">
        <f t="shared" si="1"/>
        <v/>
      </c>
      <c r="H15" t="str">
        <f>IFERROR(VLOOKUP(G15,base!$C$2:$D$133,2,FALSE),"")</f>
        <v/>
      </c>
    </row>
    <row r="16" spans="1:8" ht="15.75" thickBot="1" x14ac:dyDescent="0.3">
      <c r="A16" s="28" t="s">
        <v>170</v>
      </c>
      <c r="B16" s="30">
        <v>17</v>
      </c>
      <c r="C16" s="30" t="s">
        <v>127</v>
      </c>
      <c r="D16">
        <v>15</v>
      </c>
      <c r="E16">
        <f t="shared" si="0"/>
        <v>17</v>
      </c>
      <c r="G16" t="str">
        <f t="shared" si="1"/>
        <v/>
      </c>
      <c r="H16" t="str">
        <f>IFERROR(VLOOKUP(G16,base!$C$2:$D$133,2,FALSE),"")</f>
        <v/>
      </c>
    </row>
    <row r="17" spans="1:8" ht="15.75" thickBot="1" x14ac:dyDescent="0.3">
      <c r="A17" s="28" t="s">
        <v>3676</v>
      </c>
      <c r="B17" s="30">
        <v>29</v>
      </c>
      <c r="C17" s="30" t="s">
        <v>116</v>
      </c>
      <c r="D17">
        <v>16</v>
      </c>
      <c r="E17" t="str">
        <f t="shared" si="0"/>
        <v/>
      </c>
      <c r="G17" t="str">
        <f t="shared" si="1"/>
        <v/>
      </c>
      <c r="H17" t="str">
        <f>IFERROR(VLOOKUP(G17,base!$C$2:$D$133,2,FALSE),"")</f>
        <v/>
      </c>
    </row>
    <row r="18" spans="1:8" ht="15.75" thickBot="1" x14ac:dyDescent="0.3">
      <c r="A18" s="28" t="s">
        <v>3676</v>
      </c>
      <c r="B18" s="30">
        <v>30</v>
      </c>
      <c r="C18" s="30" t="s">
        <v>117</v>
      </c>
      <c r="D18">
        <v>17</v>
      </c>
      <c r="E18" t="str">
        <f t="shared" si="0"/>
        <v/>
      </c>
      <c r="G18" t="str">
        <f t="shared" si="1"/>
        <v/>
      </c>
      <c r="H18" t="str">
        <f>IFERROR(VLOOKUP(G18,base!$C$2:$D$133,2,FALSE),"")</f>
        <v/>
      </c>
    </row>
    <row r="19" spans="1:8" ht="15.75" thickBot="1" x14ac:dyDescent="0.3">
      <c r="A19" s="28" t="s">
        <v>3679</v>
      </c>
      <c r="B19" s="30">
        <v>31</v>
      </c>
      <c r="C19" s="30" t="s">
        <v>144</v>
      </c>
      <c r="D19">
        <v>18</v>
      </c>
      <c r="E19" t="str">
        <f t="shared" si="0"/>
        <v/>
      </c>
      <c r="G19" t="str">
        <f t="shared" si="1"/>
        <v/>
      </c>
      <c r="H19" t="str">
        <f>IFERROR(VLOOKUP(G19,base!$C$2:$D$133,2,FALSE),"")</f>
        <v/>
      </c>
    </row>
    <row r="20" spans="1:8" ht="15.75" thickBot="1" x14ac:dyDescent="0.3">
      <c r="A20" s="28" t="s">
        <v>3676</v>
      </c>
      <c r="B20" s="30">
        <v>31</v>
      </c>
      <c r="C20" s="30" t="s">
        <v>144</v>
      </c>
      <c r="D20">
        <v>19</v>
      </c>
      <c r="E20" t="str">
        <f t="shared" si="0"/>
        <v/>
      </c>
      <c r="G20" t="str">
        <f t="shared" si="1"/>
        <v/>
      </c>
      <c r="H20" t="str">
        <f>IFERROR(VLOOKUP(G20,base!$C$2:$D$133,2,FALSE),"")</f>
        <v/>
      </c>
    </row>
    <row r="21" spans="1:8" ht="15.75" thickBot="1" x14ac:dyDescent="0.3">
      <c r="A21" s="28" t="s">
        <v>3678</v>
      </c>
      <c r="B21" s="30">
        <v>33</v>
      </c>
      <c r="C21" s="30" t="s">
        <v>94</v>
      </c>
      <c r="D21">
        <v>20</v>
      </c>
      <c r="E21" t="str">
        <f t="shared" si="0"/>
        <v/>
      </c>
      <c r="G21" t="str">
        <f t="shared" si="1"/>
        <v/>
      </c>
      <c r="H21" t="str">
        <f>IFERROR(VLOOKUP(G21,base!$C$2:$D$133,2,FALSE),"")</f>
        <v/>
      </c>
    </row>
    <row r="22" spans="1:8" ht="15.75" thickBot="1" x14ac:dyDescent="0.3">
      <c r="A22" s="28" t="s">
        <v>3678</v>
      </c>
      <c r="B22" s="30">
        <v>34</v>
      </c>
      <c r="C22" s="30" t="s">
        <v>96</v>
      </c>
      <c r="D22">
        <v>21</v>
      </c>
      <c r="E22" t="str">
        <f t="shared" si="0"/>
        <v/>
      </c>
      <c r="G22" t="str">
        <f t="shared" si="1"/>
        <v/>
      </c>
      <c r="H22" t="str">
        <f>IFERROR(VLOOKUP(G22,base!$C$2:$D$133,2,FALSE),"")</f>
        <v/>
      </c>
    </row>
    <row r="23" spans="1:8" ht="15.75" thickBot="1" x14ac:dyDescent="0.3">
      <c r="A23" s="28" t="s">
        <v>3679</v>
      </c>
      <c r="B23" s="30">
        <v>34</v>
      </c>
      <c r="C23" s="30" t="s">
        <v>96</v>
      </c>
      <c r="D23">
        <v>22</v>
      </c>
      <c r="E23" t="str">
        <f t="shared" si="0"/>
        <v/>
      </c>
      <c r="G23" t="str">
        <f t="shared" si="1"/>
        <v/>
      </c>
      <c r="H23" t="str">
        <f>IFERROR(VLOOKUP(G23,base!$C$2:$D$133,2,FALSE),"")</f>
        <v/>
      </c>
    </row>
    <row r="24" spans="1:8" ht="15.75" thickBot="1" x14ac:dyDescent="0.3">
      <c r="A24" s="28" t="s">
        <v>3678</v>
      </c>
      <c r="B24" s="30">
        <v>35</v>
      </c>
      <c r="C24" s="30" t="s">
        <v>50</v>
      </c>
      <c r="D24">
        <v>23</v>
      </c>
      <c r="E24" t="str">
        <f t="shared" si="0"/>
        <v/>
      </c>
      <c r="G24" t="str">
        <f t="shared" si="1"/>
        <v/>
      </c>
      <c r="H24" t="str">
        <f>IFERROR(VLOOKUP(G24,base!$C$2:$D$133,2,FALSE),"")</f>
        <v/>
      </c>
    </row>
    <row r="25" spans="1:8" ht="15.75" thickBot="1" x14ac:dyDescent="0.3">
      <c r="A25" s="28" t="s">
        <v>3679</v>
      </c>
      <c r="B25" s="30">
        <v>35</v>
      </c>
      <c r="C25" s="30" t="s">
        <v>50</v>
      </c>
      <c r="D25">
        <v>24</v>
      </c>
      <c r="E25" t="str">
        <f t="shared" si="0"/>
        <v/>
      </c>
      <c r="G25" t="str">
        <f t="shared" si="1"/>
        <v/>
      </c>
      <c r="H25" t="str">
        <f>IFERROR(VLOOKUP(G25,base!$C$2:$D$133,2,FALSE),"")</f>
        <v/>
      </c>
    </row>
    <row r="26" spans="1:8" ht="15.75" thickBot="1" x14ac:dyDescent="0.3">
      <c r="A26" s="28" t="s">
        <v>3679</v>
      </c>
      <c r="B26" s="30">
        <v>37</v>
      </c>
      <c r="C26" s="30" t="s">
        <v>143</v>
      </c>
      <c r="D26">
        <v>25</v>
      </c>
      <c r="E26" t="str">
        <f t="shared" si="0"/>
        <v/>
      </c>
      <c r="G26" t="str">
        <f t="shared" si="1"/>
        <v/>
      </c>
      <c r="H26" t="str">
        <f>IFERROR(VLOOKUP(G26,base!$C$2:$D$133,2,FALSE),"")</f>
        <v/>
      </c>
    </row>
    <row r="27" spans="1:8" ht="15.75" thickBot="1" x14ac:dyDescent="0.3">
      <c r="A27" s="28" t="s">
        <v>3676</v>
      </c>
      <c r="B27" s="30">
        <v>37</v>
      </c>
      <c r="C27" s="30" t="s">
        <v>143</v>
      </c>
      <c r="D27">
        <v>26</v>
      </c>
      <c r="E27" t="str">
        <f t="shared" si="0"/>
        <v/>
      </c>
      <c r="G27" t="str">
        <f t="shared" si="1"/>
        <v/>
      </c>
      <c r="H27" t="str">
        <f>IFERROR(VLOOKUP(G27,base!$C$2:$D$133,2,FALSE),"")</f>
        <v/>
      </c>
    </row>
    <row r="28" spans="1:8" ht="15.75" thickBot="1" x14ac:dyDescent="0.3">
      <c r="A28" s="28" t="s">
        <v>3679</v>
      </c>
      <c r="B28" s="30">
        <v>42</v>
      </c>
      <c r="C28" s="30" t="s">
        <v>145</v>
      </c>
      <c r="D28">
        <v>27</v>
      </c>
      <c r="E28" t="str">
        <f t="shared" si="0"/>
        <v/>
      </c>
      <c r="G28" t="str">
        <f t="shared" si="1"/>
        <v/>
      </c>
      <c r="H28" t="str">
        <f>IFERROR(VLOOKUP(G28,base!$C$2:$D$133,2,FALSE),"")</f>
        <v/>
      </c>
    </row>
    <row r="29" spans="1:8" ht="15.75" thickBot="1" x14ac:dyDescent="0.3">
      <c r="A29" s="28" t="s">
        <v>3676</v>
      </c>
      <c r="B29" s="30">
        <v>42</v>
      </c>
      <c r="C29" s="30" t="s">
        <v>145</v>
      </c>
      <c r="D29">
        <v>28</v>
      </c>
      <c r="E29" t="str">
        <f t="shared" si="0"/>
        <v/>
      </c>
      <c r="G29" t="str">
        <f t="shared" si="1"/>
        <v/>
      </c>
      <c r="H29" t="str">
        <f>IFERROR(VLOOKUP(G29,base!$C$2:$D$133,2,FALSE),"")</f>
        <v/>
      </c>
    </row>
    <row r="30" spans="1:8" ht="15.75" thickBot="1" x14ac:dyDescent="0.3">
      <c r="A30" s="28" t="s">
        <v>3679</v>
      </c>
      <c r="B30" s="30">
        <v>45</v>
      </c>
      <c r="C30" s="30" t="s">
        <v>130</v>
      </c>
      <c r="D30">
        <v>29</v>
      </c>
      <c r="E30" t="str">
        <f t="shared" si="0"/>
        <v/>
      </c>
      <c r="G30" t="str">
        <f t="shared" si="1"/>
        <v/>
      </c>
      <c r="H30" t="str">
        <f>IFERROR(VLOOKUP(G30,base!$C$2:$D$133,2,FALSE),"")</f>
        <v/>
      </c>
    </row>
    <row r="31" spans="1:8" ht="15.75" thickBot="1" x14ac:dyDescent="0.3">
      <c r="A31" s="28" t="s">
        <v>3676</v>
      </c>
      <c r="B31" s="30">
        <v>45</v>
      </c>
      <c r="C31" s="30" t="s">
        <v>130</v>
      </c>
      <c r="D31">
        <v>30</v>
      </c>
      <c r="E31" t="str">
        <f t="shared" si="0"/>
        <v/>
      </c>
      <c r="G31" t="str">
        <f t="shared" si="1"/>
        <v/>
      </c>
      <c r="H31" t="str">
        <f>IFERROR(VLOOKUP(G31,base!$C$2:$D$133,2,FALSE),"")</f>
        <v/>
      </c>
    </row>
    <row r="32" spans="1:8" ht="15.75" thickBot="1" x14ac:dyDescent="0.3">
      <c r="A32" s="28" t="s">
        <v>3679</v>
      </c>
      <c r="B32" s="30">
        <v>47</v>
      </c>
      <c r="C32" s="30" t="s">
        <v>141</v>
      </c>
      <c r="D32">
        <v>31</v>
      </c>
      <c r="E32" t="str">
        <f t="shared" si="0"/>
        <v/>
      </c>
      <c r="G32" t="str">
        <f t="shared" si="1"/>
        <v/>
      </c>
      <c r="H32" t="str">
        <f>IFERROR(VLOOKUP(G32,base!$C$2:$D$133,2,FALSE),"")</f>
        <v/>
      </c>
    </row>
    <row r="33" spans="1:8" ht="15.75" thickBot="1" x14ac:dyDescent="0.3">
      <c r="A33" s="28" t="s">
        <v>3676</v>
      </c>
      <c r="B33" s="30">
        <v>47</v>
      </c>
      <c r="C33" s="30" t="s">
        <v>141</v>
      </c>
      <c r="D33">
        <v>32</v>
      </c>
      <c r="E33" t="str">
        <f t="shared" si="0"/>
        <v/>
      </c>
      <c r="G33" t="str">
        <f t="shared" si="1"/>
        <v/>
      </c>
      <c r="H33" t="str">
        <f>IFERROR(VLOOKUP(G33,base!$C$2:$D$133,2,FALSE),"")</f>
        <v/>
      </c>
    </row>
    <row r="34" spans="1:8" ht="15.75" thickBot="1" x14ac:dyDescent="0.3">
      <c r="A34" s="28" t="s">
        <v>3679</v>
      </c>
      <c r="B34" s="30">
        <v>52</v>
      </c>
      <c r="C34" s="30" t="s">
        <v>136</v>
      </c>
      <c r="D34">
        <v>33</v>
      </c>
      <c r="E34" t="str">
        <f t="shared" si="0"/>
        <v/>
      </c>
      <c r="G34" t="str">
        <f t="shared" si="1"/>
        <v/>
      </c>
      <c r="H34" t="str">
        <f>IFERROR(VLOOKUP(G34,base!$C$2:$D$133,2,FALSE),"")</f>
        <v/>
      </c>
    </row>
    <row r="35" spans="1:8" ht="15.75" thickBot="1" x14ac:dyDescent="0.3">
      <c r="A35" s="28" t="s">
        <v>3676</v>
      </c>
      <c r="B35" s="30">
        <v>52</v>
      </c>
      <c r="C35" s="30" t="s">
        <v>136</v>
      </c>
      <c r="D35">
        <v>34</v>
      </c>
      <c r="E35" t="str">
        <f t="shared" si="0"/>
        <v/>
      </c>
      <c r="G35" t="str">
        <f t="shared" si="1"/>
        <v/>
      </c>
      <c r="H35" t="str">
        <f>IFERROR(VLOOKUP(G35,base!$C$2:$D$133,2,FALSE),"")</f>
        <v/>
      </c>
    </row>
    <row r="36" spans="1:8" ht="15.75" thickBot="1" x14ac:dyDescent="0.3">
      <c r="A36" s="28" t="s">
        <v>3679</v>
      </c>
      <c r="B36" s="30">
        <v>57</v>
      </c>
      <c r="C36" s="30" t="s">
        <v>137</v>
      </c>
      <c r="D36">
        <v>35</v>
      </c>
      <c r="E36" t="str">
        <f t="shared" si="0"/>
        <v/>
      </c>
      <c r="G36" t="str">
        <f t="shared" si="1"/>
        <v/>
      </c>
      <c r="H36" t="str">
        <f>IFERROR(VLOOKUP(G36,base!$C$2:$D$133,2,FALSE),"")</f>
        <v/>
      </c>
    </row>
    <row r="37" spans="1:8" ht="15.75" thickBot="1" x14ac:dyDescent="0.3">
      <c r="A37" s="28" t="s">
        <v>3676</v>
      </c>
      <c r="B37" s="30">
        <v>57</v>
      </c>
      <c r="C37" s="30" t="s">
        <v>137</v>
      </c>
      <c r="D37">
        <v>36</v>
      </c>
      <c r="E37" t="str">
        <f t="shared" si="0"/>
        <v/>
      </c>
      <c r="G37" t="str">
        <f t="shared" si="1"/>
        <v/>
      </c>
      <c r="H37" t="str">
        <f>IFERROR(VLOOKUP(G37,base!$C$2:$D$133,2,FALSE),"")</f>
        <v/>
      </c>
    </row>
    <row r="38" spans="1:8" ht="15.75" thickBot="1" x14ac:dyDescent="0.3">
      <c r="A38" s="28" t="s">
        <v>3679</v>
      </c>
      <c r="B38" s="30">
        <v>59</v>
      </c>
      <c r="C38" s="30" t="s">
        <v>140</v>
      </c>
      <c r="D38">
        <v>37</v>
      </c>
      <c r="E38" t="str">
        <f t="shared" si="0"/>
        <v/>
      </c>
      <c r="G38" t="str">
        <f t="shared" si="1"/>
        <v/>
      </c>
      <c r="H38" t="str">
        <f>IFERROR(VLOOKUP(G38,base!$C$2:$D$133,2,FALSE),"")</f>
        <v/>
      </c>
    </row>
    <row r="39" spans="1:8" ht="15.75" thickBot="1" x14ac:dyDescent="0.3">
      <c r="A39" s="28" t="s">
        <v>3676</v>
      </c>
      <c r="B39" s="30">
        <v>59</v>
      </c>
      <c r="C39" s="30" t="s">
        <v>140</v>
      </c>
      <c r="D39">
        <v>38</v>
      </c>
      <c r="E39" t="str">
        <f t="shared" si="0"/>
        <v/>
      </c>
      <c r="G39" t="str">
        <f t="shared" si="1"/>
        <v/>
      </c>
      <c r="H39" t="str">
        <f>IFERROR(VLOOKUP(G39,base!$C$2:$D$133,2,FALSE),"")</f>
        <v/>
      </c>
    </row>
    <row r="40" spans="1:8" ht="15.75" thickBot="1" x14ac:dyDescent="0.3">
      <c r="A40" s="28" t="s">
        <v>3679</v>
      </c>
      <c r="B40" s="30">
        <v>62</v>
      </c>
      <c r="C40" s="30" t="s">
        <v>135</v>
      </c>
      <c r="D40">
        <v>39</v>
      </c>
      <c r="E40" t="str">
        <f t="shared" si="0"/>
        <v/>
      </c>
      <c r="G40" t="str">
        <f t="shared" si="1"/>
        <v/>
      </c>
      <c r="H40" t="str">
        <f>IFERROR(VLOOKUP(G40,base!$C$2:$D$133,2,FALSE),"")</f>
        <v/>
      </c>
    </row>
    <row r="41" spans="1:8" ht="15.75" thickBot="1" x14ac:dyDescent="0.3">
      <c r="A41" s="28" t="s">
        <v>3676</v>
      </c>
      <c r="B41" s="30">
        <v>62</v>
      </c>
      <c r="C41" s="30" t="s">
        <v>135</v>
      </c>
      <c r="D41">
        <v>40</v>
      </c>
      <c r="E41" t="str">
        <f t="shared" si="0"/>
        <v/>
      </c>
      <c r="G41" t="str">
        <f t="shared" si="1"/>
        <v/>
      </c>
      <c r="H41" t="str">
        <f>IFERROR(VLOOKUP(G41,base!$C$2:$D$133,2,FALSE),"")</f>
        <v/>
      </c>
    </row>
    <row r="42" spans="1:8" ht="15.75" thickBot="1" x14ac:dyDescent="0.3">
      <c r="A42" s="28" t="s">
        <v>3680</v>
      </c>
      <c r="B42" s="30">
        <v>63</v>
      </c>
      <c r="C42" s="30" t="s">
        <v>134</v>
      </c>
      <c r="D42">
        <v>41</v>
      </c>
      <c r="E42" t="str">
        <f t="shared" si="0"/>
        <v/>
      </c>
      <c r="G42" t="str">
        <f t="shared" si="1"/>
        <v/>
      </c>
      <c r="H42" t="str">
        <f>IFERROR(VLOOKUP(G42,base!$C$2:$D$133,2,FALSE),"")</f>
        <v/>
      </c>
    </row>
    <row r="43" spans="1:8" ht="15.75" thickBot="1" x14ac:dyDescent="0.3">
      <c r="A43" s="28" t="s">
        <v>3678</v>
      </c>
      <c r="B43" s="30">
        <v>64</v>
      </c>
      <c r="C43" s="30" t="s">
        <v>31</v>
      </c>
      <c r="D43">
        <v>42</v>
      </c>
      <c r="E43" t="str">
        <f t="shared" si="0"/>
        <v/>
      </c>
      <c r="G43" t="str">
        <f t="shared" si="1"/>
        <v/>
      </c>
      <c r="H43" t="str">
        <f>IFERROR(VLOOKUP(G43,base!$C$2:$D$133,2,FALSE),"")</f>
        <v/>
      </c>
    </row>
    <row r="44" spans="1:8" ht="15.75" thickBot="1" x14ac:dyDescent="0.3">
      <c r="A44" s="28" t="s">
        <v>3679</v>
      </c>
      <c r="B44" s="30">
        <v>64</v>
      </c>
      <c r="C44" s="30" t="s">
        <v>31</v>
      </c>
      <c r="D44">
        <v>43</v>
      </c>
      <c r="E44" t="str">
        <f t="shared" si="0"/>
        <v/>
      </c>
      <c r="G44" t="str">
        <f t="shared" si="1"/>
        <v/>
      </c>
      <c r="H44" t="str">
        <f>IFERROR(VLOOKUP(G44,base!$C$2:$D$133,2,FALSE),"")</f>
        <v/>
      </c>
    </row>
    <row r="45" spans="1:8" ht="15.75" thickBot="1" x14ac:dyDescent="0.3">
      <c r="A45" s="28" t="s">
        <v>3678</v>
      </c>
      <c r="B45" s="30">
        <v>70</v>
      </c>
      <c r="C45" s="30" t="s">
        <v>90</v>
      </c>
      <c r="D45">
        <v>44</v>
      </c>
      <c r="E45" t="str">
        <f t="shared" si="0"/>
        <v/>
      </c>
      <c r="G45" t="str">
        <f t="shared" si="1"/>
        <v/>
      </c>
      <c r="H45" t="str">
        <f>IFERROR(VLOOKUP(G45,base!$C$2:$D$133,2,FALSE),"")</f>
        <v/>
      </c>
    </row>
    <row r="46" spans="1:8" ht="15.75" thickBot="1" x14ac:dyDescent="0.3">
      <c r="A46" s="28" t="s">
        <v>3679</v>
      </c>
      <c r="B46" s="30">
        <v>70</v>
      </c>
      <c r="C46" s="30" t="s">
        <v>90</v>
      </c>
      <c r="D46">
        <v>45</v>
      </c>
      <c r="E46" t="str">
        <f t="shared" si="0"/>
        <v/>
      </c>
      <c r="G46" t="str">
        <f t="shared" si="1"/>
        <v/>
      </c>
      <c r="H46" t="str">
        <f>IFERROR(VLOOKUP(G46,base!$C$2:$D$133,2,FALSE),"")</f>
        <v/>
      </c>
    </row>
    <row r="47" spans="1:8" ht="15.75" thickBot="1" x14ac:dyDescent="0.3">
      <c r="A47" s="28" t="s">
        <v>3679</v>
      </c>
      <c r="B47" s="30">
        <v>72</v>
      </c>
      <c r="C47" s="30" t="s">
        <v>146</v>
      </c>
      <c r="D47">
        <v>46</v>
      </c>
      <c r="E47" t="str">
        <f t="shared" si="0"/>
        <v/>
      </c>
      <c r="G47" t="str">
        <f t="shared" si="1"/>
        <v/>
      </c>
      <c r="H47" t="str">
        <f>IFERROR(VLOOKUP(G47,base!$C$2:$D$133,2,FALSE),"")</f>
        <v/>
      </c>
    </row>
    <row r="48" spans="1:8" ht="15.75" thickBot="1" x14ac:dyDescent="0.3">
      <c r="A48" s="28" t="s">
        <v>3676</v>
      </c>
      <c r="B48" s="30">
        <v>72</v>
      </c>
      <c r="C48" s="30" t="s">
        <v>146</v>
      </c>
      <c r="D48">
        <v>47</v>
      </c>
      <c r="E48" t="str">
        <f t="shared" si="0"/>
        <v/>
      </c>
      <c r="G48" t="str">
        <f t="shared" si="1"/>
        <v/>
      </c>
      <c r="H48" t="str">
        <f>IFERROR(VLOOKUP(G48,base!$C$2:$D$133,2,FALSE),"")</f>
        <v/>
      </c>
    </row>
    <row r="49" spans="1:8" ht="15.75" thickBot="1" x14ac:dyDescent="0.3">
      <c r="A49" s="28" t="s">
        <v>3679</v>
      </c>
      <c r="B49" s="30">
        <v>77</v>
      </c>
      <c r="C49" s="30" t="s">
        <v>111</v>
      </c>
      <c r="D49">
        <v>48</v>
      </c>
      <c r="E49" t="str">
        <f t="shared" si="0"/>
        <v/>
      </c>
      <c r="G49" t="str">
        <f t="shared" si="1"/>
        <v/>
      </c>
      <c r="H49" t="str">
        <f>IFERROR(VLOOKUP(G49,base!$C$2:$D$133,2,FALSE),"")</f>
        <v/>
      </c>
    </row>
    <row r="50" spans="1:8" ht="15.75" thickBot="1" x14ac:dyDescent="0.3">
      <c r="A50" s="28" t="s">
        <v>3676</v>
      </c>
      <c r="B50" s="30">
        <v>77</v>
      </c>
      <c r="C50" s="30" t="s">
        <v>111</v>
      </c>
      <c r="D50">
        <v>49</v>
      </c>
      <c r="E50" t="str">
        <f t="shared" si="0"/>
        <v/>
      </c>
      <c r="G50" t="str">
        <f t="shared" si="1"/>
        <v/>
      </c>
      <c r="H50" t="str">
        <f>IFERROR(VLOOKUP(G50,base!$C$2:$D$133,2,FALSE),"")</f>
        <v/>
      </c>
    </row>
    <row r="51" spans="1:8" ht="15.75" thickBot="1" x14ac:dyDescent="0.3">
      <c r="A51" s="28" t="s">
        <v>3679</v>
      </c>
      <c r="B51" s="30">
        <v>82</v>
      </c>
      <c r="C51" s="30" t="s">
        <v>131</v>
      </c>
      <c r="D51">
        <v>50</v>
      </c>
      <c r="E51" t="str">
        <f t="shared" si="0"/>
        <v/>
      </c>
      <c r="G51" t="str">
        <f t="shared" si="1"/>
        <v/>
      </c>
      <c r="H51" t="str">
        <f>IFERROR(VLOOKUP(G51,base!$C$2:$D$133,2,FALSE),"")</f>
        <v/>
      </c>
    </row>
    <row r="52" spans="1:8" ht="15.75" thickBot="1" x14ac:dyDescent="0.3">
      <c r="A52" s="28" t="s">
        <v>3676</v>
      </c>
      <c r="B52" s="30">
        <v>82</v>
      </c>
      <c r="C52" s="30" t="s">
        <v>131</v>
      </c>
      <c r="D52">
        <v>51</v>
      </c>
      <c r="E52" t="str">
        <f t="shared" si="0"/>
        <v/>
      </c>
      <c r="G52" t="str">
        <f t="shared" si="1"/>
        <v/>
      </c>
      <c r="H52" t="str">
        <f>IFERROR(VLOOKUP(G52,base!$C$2:$D$133,2,FALSE),"")</f>
        <v/>
      </c>
    </row>
    <row r="53" spans="1:8" ht="15.75" thickBot="1" x14ac:dyDescent="0.3">
      <c r="A53" s="28" t="s">
        <v>3679</v>
      </c>
      <c r="B53" s="30">
        <v>97</v>
      </c>
      <c r="C53" s="30" t="s">
        <v>113</v>
      </c>
      <c r="D53">
        <v>52</v>
      </c>
      <c r="E53" t="str">
        <f t="shared" si="0"/>
        <v/>
      </c>
      <c r="G53" t="str">
        <f t="shared" si="1"/>
        <v/>
      </c>
      <c r="H53" t="str">
        <f>IFERROR(VLOOKUP(G53,base!$C$2:$D$133,2,FALSE),"")</f>
        <v/>
      </c>
    </row>
    <row r="54" spans="1:8" ht="15.75" thickBot="1" x14ac:dyDescent="0.3">
      <c r="A54" s="28" t="s">
        <v>3676</v>
      </c>
      <c r="B54" s="30">
        <v>97</v>
      </c>
      <c r="C54" s="30" t="s">
        <v>113</v>
      </c>
      <c r="D54">
        <v>53</v>
      </c>
      <c r="E54" t="str">
        <f t="shared" si="0"/>
        <v/>
      </c>
      <c r="G54" t="str">
        <f t="shared" si="1"/>
        <v/>
      </c>
      <c r="H54" t="str">
        <f>IFERROR(VLOOKUP(G54,base!$C$2:$D$133,2,FALSE),"")</f>
        <v/>
      </c>
    </row>
    <row r="55" spans="1:8" ht="15.75" thickBot="1" x14ac:dyDescent="0.3">
      <c r="A55" s="28" t="s">
        <v>3678</v>
      </c>
      <c r="B55" s="30">
        <v>105</v>
      </c>
      <c r="C55" s="30" t="s">
        <v>88</v>
      </c>
      <c r="D55">
        <v>54</v>
      </c>
      <c r="E55" t="str">
        <f t="shared" si="0"/>
        <v/>
      </c>
      <c r="G55" t="str">
        <f t="shared" si="1"/>
        <v/>
      </c>
      <c r="H55" t="str">
        <f>IFERROR(VLOOKUP(G55,base!$C$2:$D$133,2,FALSE),"")</f>
        <v/>
      </c>
    </row>
    <row r="56" spans="1:8" ht="15.75" thickBot="1" x14ac:dyDescent="0.3">
      <c r="A56" s="28" t="s">
        <v>3679</v>
      </c>
      <c r="B56" s="30">
        <v>105</v>
      </c>
      <c r="C56" s="30" t="s">
        <v>88</v>
      </c>
      <c r="D56">
        <v>55</v>
      </c>
      <c r="E56" t="str">
        <f t="shared" si="0"/>
        <v/>
      </c>
      <c r="G56" t="str">
        <f t="shared" si="1"/>
        <v/>
      </c>
      <c r="H56" t="str">
        <f>IFERROR(VLOOKUP(G56,base!$C$2:$D$133,2,FALSE),"")</f>
        <v/>
      </c>
    </row>
    <row r="57" spans="1:8" ht="15.75" thickBot="1" x14ac:dyDescent="0.3">
      <c r="A57" s="28" t="s">
        <v>3679</v>
      </c>
      <c r="B57" s="30">
        <v>107</v>
      </c>
      <c r="C57" s="30" t="s">
        <v>139</v>
      </c>
      <c r="D57">
        <v>56</v>
      </c>
      <c r="E57" t="str">
        <f t="shared" si="0"/>
        <v/>
      </c>
      <c r="G57" t="str">
        <f t="shared" si="1"/>
        <v/>
      </c>
      <c r="H57" t="str">
        <f>IFERROR(VLOOKUP(G57,base!$C$2:$D$133,2,FALSE),"")</f>
        <v/>
      </c>
    </row>
    <row r="58" spans="1:8" ht="15.75" thickBot="1" x14ac:dyDescent="0.3">
      <c r="A58" s="28" t="s">
        <v>3676</v>
      </c>
      <c r="B58" s="30">
        <v>107</v>
      </c>
      <c r="C58" s="30" t="s">
        <v>139</v>
      </c>
      <c r="D58">
        <v>57</v>
      </c>
      <c r="E58" t="str">
        <f t="shared" si="0"/>
        <v/>
      </c>
      <c r="G58" t="str">
        <f t="shared" si="1"/>
        <v/>
      </c>
      <c r="H58" t="str">
        <f>IFERROR(VLOOKUP(G58,base!$C$2:$D$133,2,FALSE),"")</f>
        <v/>
      </c>
    </row>
    <row r="59" spans="1:8" ht="15.75" thickBot="1" x14ac:dyDescent="0.3">
      <c r="A59" s="28" t="s">
        <v>3679</v>
      </c>
      <c r="B59" s="30">
        <v>112</v>
      </c>
      <c r="C59" s="30" t="s">
        <v>115</v>
      </c>
      <c r="D59">
        <v>58</v>
      </c>
      <c r="E59" t="str">
        <f t="shared" si="0"/>
        <v/>
      </c>
      <c r="G59" t="str">
        <f t="shared" si="1"/>
        <v/>
      </c>
      <c r="H59" t="str">
        <f>IFERROR(VLOOKUP(G59,base!$C$2:$D$133,2,FALSE),"")</f>
        <v/>
      </c>
    </row>
    <row r="60" spans="1:8" ht="15.75" thickBot="1" x14ac:dyDescent="0.3">
      <c r="A60" s="28" t="s">
        <v>3676</v>
      </c>
      <c r="B60" s="30">
        <v>112</v>
      </c>
      <c r="C60" s="30" t="s">
        <v>115</v>
      </c>
      <c r="D60">
        <v>59</v>
      </c>
      <c r="E60" t="str">
        <f t="shared" si="0"/>
        <v/>
      </c>
      <c r="G60" t="str">
        <f t="shared" si="1"/>
        <v/>
      </c>
      <c r="H60" t="str">
        <f>IFERROR(VLOOKUP(G60,base!$C$2:$D$133,2,FALSE),"")</f>
        <v/>
      </c>
    </row>
    <row r="61" spans="1:8" ht="15.75" thickBot="1" x14ac:dyDescent="0.3">
      <c r="A61" s="28" t="s">
        <v>3679</v>
      </c>
      <c r="B61" s="30">
        <v>113</v>
      </c>
      <c r="C61" s="30" t="s">
        <v>114</v>
      </c>
      <c r="D61">
        <v>60</v>
      </c>
      <c r="E61" t="str">
        <f t="shared" si="0"/>
        <v/>
      </c>
      <c r="G61" t="str">
        <f t="shared" si="1"/>
        <v/>
      </c>
      <c r="H61" t="str">
        <f>IFERROR(VLOOKUP(G61,base!$C$2:$D$133,2,FALSE),"")</f>
        <v/>
      </c>
    </row>
    <row r="62" spans="1:8" ht="15.75" thickBot="1" x14ac:dyDescent="0.3">
      <c r="A62" s="28" t="s">
        <v>3676</v>
      </c>
      <c r="B62" s="30">
        <v>113</v>
      </c>
      <c r="C62" s="30" t="s">
        <v>114</v>
      </c>
      <c r="D62">
        <v>61</v>
      </c>
      <c r="E62" t="str">
        <f t="shared" si="0"/>
        <v/>
      </c>
      <c r="G62" t="str">
        <f t="shared" si="1"/>
        <v/>
      </c>
      <c r="H62" t="str">
        <f>IFERROR(VLOOKUP(G62,base!$C$2:$D$133,2,FALSE),"")</f>
        <v/>
      </c>
    </row>
    <row r="63" spans="1:8" ht="15.75" thickBot="1" x14ac:dyDescent="0.3">
      <c r="A63" s="28" t="s">
        <v>3679</v>
      </c>
      <c r="B63" s="30">
        <v>117</v>
      </c>
      <c r="C63" s="30" t="s">
        <v>132</v>
      </c>
      <c r="D63">
        <v>62</v>
      </c>
      <c r="E63" t="str">
        <f t="shared" si="0"/>
        <v/>
      </c>
      <c r="G63" t="str">
        <f t="shared" si="1"/>
        <v/>
      </c>
      <c r="H63" t="str">
        <f>IFERROR(VLOOKUP(G63,base!$C$2:$D$133,2,FALSE),"")</f>
        <v/>
      </c>
    </row>
    <row r="64" spans="1:8" ht="15.75" thickBot="1" x14ac:dyDescent="0.3">
      <c r="A64" s="28" t="s">
        <v>3676</v>
      </c>
      <c r="B64" s="30">
        <v>117</v>
      </c>
      <c r="C64" s="30" t="s">
        <v>132</v>
      </c>
      <c r="D64">
        <v>63</v>
      </c>
      <c r="E64" t="str">
        <f t="shared" si="0"/>
        <v/>
      </c>
      <c r="G64" t="str">
        <f t="shared" si="1"/>
        <v/>
      </c>
      <c r="H64" t="str">
        <f>IFERROR(VLOOKUP(G64,base!$C$2:$D$133,2,FALSE),"")</f>
        <v/>
      </c>
    </row>
    <row r="65" spans="1:8" ht="15.75" thickBot="1" x14ac:dyDescent="0.3">
      <c r="A65" s="28" t="s">
        <v>3678</v>
      </c>
      <c r="B65" s="30">
        <v>120</v>
      </c>
      <c r="C65" s="30" t="s">
        <v>107</v>
      </c>
      <c r="D65">
        <v>64</v>
      </c>
      <c r="E65" t="str">
        <f t="shared" si="0"/>
        <v/>
      </c>
      <c r="G65" t="str">
        <f t="shared" si="1"/>
        <v/>
      </c>
      <c r="H65" t="str">
        <f>IFERROR(VLOOKUP(G65,base!$C$2:$D$133,2,FALSE),"")</f>
        <v/>
      </c>
    </row>
    <row r="66" spans="1:8" ht="15.75" thickBot="1" x14ac:dyDescent="0.3">
      <c r="A66" s="28" t="s">
        <v>3679</v>
      </c>
      <c r="B66" s="30">
        <v>120</v>
      </c>
      <c r="C66" s="30" t="s">
        <v>107</v>
      </c>
      <c r="D66">
        <v>65</v>
      </c>
      <c r="E66" t="str">
        <f t="shared" si="0"/>
        <v/>
      </c>
      <c r="G66" t="str">
        <f t="shared" si="1"/>
        <v/>
      </c>
      <c r="H66" t="str">
        <f>IFERROR(VLOOKUP(G66,base!$C$2:$D$133,2,FALSE),"")</f>
        <v/>
      </c>
    </row>
    <row r="67" spans="1:8" ht="15.75" thickBot="1" x14ac:dyDescent="0.3">
      <c r="A67" s="28" t="s">
        <v>3679</v>
      </c>
      <c r="B67" s="30">
        <v>122</v>
      </c>
      <c r="C67" s="30" t="s">
        <v>129</v>
      </c>
      <c r="D67">
        <v>66</v>
      </c>
      <c r="E67" t="str">
        <f t="shared" ref="E67:E130" si="2">IF(A67=$F$2,B67,"")</f>
        <v/>
      </c>
      <c r="G67" t="str">
        <f t="shared" ref="G67:G130" si="3">IFERROR(SMALL($E$2:$E$250,D67),"")</f>
        <v/>
      </c>
      <c r="H67" t="str">
        <f>IFERROR(VLOOKUP(G67,base!$C$2:$D$133,2,FALSE),"")</f>
        <v/>
      </c>
    </row>
    <row r="68" spans="1:8" ht="15.75" thickBot="1" x14ac:dyDescent="0.3">
      <c r="A68" s="28" t="s">
        <v>3676</v>
      </c>
      <c r="B68" s="30">
        <v>122</v>
      </c>
      <c r="C68" s="30" t="s">
        <v>129</v>
      </c>
      <c r="D68">
        <v>67</v>
      </c>
      <c r="E68" t="str">
        <f t="shared" si="2"/>
        <v/>
      </c>
      <c r="G68" t="str">
        <f t="shared" si="3"/>
        <v/>
      </c>
      <c r="H68" t="str">
        <f>IFERROR(VLOOKUP(G68,base!$C$2:$D$133,2,FALSE),"")</f>
        <v/>
      </c>
    </row>
    <row r="69" spans="1:8" ht="15.75" thickBot="1" x14ac:dyDescent="0.3">
      <c r="A69" s="28" t="s">
        <v>3679</v>
      </c>
      <c r="B69" s="30">
        <v>127</v>
      </c>
      <c r="C69" s="30" t="s">
        <v>112</v>
      </c>
      <c r="D69">
        <v>68</v>
      </c>
      <c r="E69" t="str">
        <f t="shared" si="2"/>
        <v/>
      </c>
      <c r="G69" t="str">
        <f t="shared" si="3"/>
        <v/>
      </c>
      <c r="H69" t="str">
        <f>IFERROR(VLOOKUP(G69,base!$C$2:$D$133,2,FALSE),"")</f>
        <v/>
      </c>
    </row>
    <row r="70" spans="1:8" ht="15.75" thickBot="1" x14ac:dyDescent="0.3">
      <c r="A70" s="28" t="s">
        <v>3676</v>
      </c>
      <c r="B70" s="30">
        <v>127</v>
      </c>
      <c r="C70" s="30" t="s">
        <v>112</v>
      </c>
      <c r="D70">
        <v>69</v>
      </c>
      <c r="E70" t="str">
        <f t="shared" si="2"/>
        <v/>
      </c>
      <c r="G70" t="str">
        <f t="shared" si="3"/>
        <v/>
      </c>
      <c r="H70" t="str">
        <f>IFERROR(VLOOKUP(G70,base!$C$2:$D$133,2,FALSE),"")</f>
        <v/>
      </c>
    </row>
    <row r="71" spans="1:8" ht="15.75" thickBot="1" x14ac:dyDescent="0.3">
      <c r="A71" s="28" t="s">
        <v>3678</v>
      </c>
      <c r="B71" s="30">
        <v>140</v>
      </c>
      <c r="C71" s="30" t="s">
        <v>72</v>
      </c>
      <c r="D71">
        <v>70</v>
      </c>
      <c r="E71" t="str">
        <f t="shared" si="2"/>
        <v/>
      </c>
      <c r="G71" t="str">
        <f t="shared" si="3"/>
        <v/>
      </c>
      <c r="H71" t="str">
        <f>IFERROR(VLOOKUP(G71,base!$C$2:$D$133,2,FALSE),"")</f>
        <v/>
      </c>
    </row>
    <row r="72" spans="1:8" ht="15.75" thickBot="1" x14ac:dyDescent="0.3">
      <c r="A72" s="28" t="s">
        <v>3679</v>
      </c>
      <c r="B72" s="30">
        <v>140</v>
      </c>
      <c r="C72" s="30" t="s">
        <v>72</v>
      </c>
      <c r="D72">
        <v>71</v>
      </c>
      <c r="E72" t="str">
        <f t="shared" si="2"/>
        <v/>
      </c>
      <c r="G72" t="str">
        <f t="shared" si="3"/>
        <v/>
      </c>
      <c r="H72" t="str">
        <f>IFERROR(VLOOKUP(G72,base!$C$2:$D$133,2,FALSE),"")</f>
        <v/>
      </c>
    </row>
    <row r="73" spans="1:8" ht="15.75" thickBot="1" x14ac:dyDescent="0.3">
      <c r="A73" s="28" t="s">
        <v>3678</v>
      </c>
      <c r="B73" s="30">
        <v>150</v>
      </c>
      <c r="C73" s="30" t="s">
        <v>87</v>
      </c>
      <c r="D73">
        <v>72</v>
      </c>
      <c r="E73" t="str">
        <f t="shared" si="2"/>
        <v/>
      </c>
      <c r="G73" t="str">
        <f t="shared" si="3"/>
        <v/>
      </c>
      <c r="H73" t="str">
        <f>IFERROR(VLOOKUP(G73,base!$C$2:$D$133,2,FALSE),"")</f>
        <v/>
      </c>
    </row>
    <row r="74" spans="1:8" ht="15.75" thickBot="1" x14ac:dyDescent="0.3">
      <c r="A74" s="28" t="s">
        <v>3679</v>
      </c>
      <c r="B74" s="30">
        <v>150</v>
      </c>
      <c r="C74" s="30" t="s">
        <v>87</v>
      </c>
      <c r="D74">
        <v>73</v>
      </c>
      <c r="E74" t="str">
        <f t="shared" si="2"/>
        <v/>
      </c>
      <c r="G74" t="str">
        <f t="shared" si="3"/>
        <v/>
      </c>
      <c r="H74" t="str">
        <f>IFERROR(VLOOKUP(G74,base!$C$2:$D$133,2,FALSE),"")</f>
        <v/>
      </c>
    </row>
    <row r="75" spans="1:8" ht="15.75" thickBot="1" x14ac:dyDescent="0.3">
      <c r="A75" s="28" t="s">
        <v>3678</v>
      </c>
      <c r="B75" s="30">
        <v>160</v>
      </c>
      <c r="C75" s="30" t="s">
        <v>61</v>
      </c>
      <c r="D75">
        <v>74</v>
      </c>
      <c r="E75" t="str">
        <f t="shared" si="2"/>
        <v/>
      </c>
      <c r="G75" t="str">
        <f t="shared" si="3"/>
        <v/>
      </c>
      <c r="H75" t="str">
        <f>IFERROR(VLOOKUP(G75,base!$C$2:$D$133,2,FALSE),"")</f>
        <v/>
      </c>
    </row>
    <row r="76" spans="1:8" ht="15.75" thickBot="1" x14ac:dyDescent="0.3">
      <c r="A76" s="28" t="s">
        <v>3679</v>
      </c>
      <c r="B76" s="30">
        <v>160</v>
      </c>
      <c r="C76" s="30" t="s">
        <v>61</v>
      </c>
      <c r="D76">
        <v>75</v>
      </c>
      <c r="E76" t="str">
        <f t="shared" si="2"/>
        <v/>
      </c>
      <c r="G76" t="str">
        <f t="shared" si="3"/>
        <v/>
      </c>
      <c r="H76" t="str">
        <f>IFERROR(VLOOKUP(G76,base!$C$2:$D$133,2,FALSE),"")</f>
        <v/>
      </c>
    </row>
    <row r="77" spans="1:8" ht="15.75" thickBot="1" x14ac:dyDescent="0.3">
      <c r="A77" s="28" t="s">
        <v>3678</v>
      </c>
      <c r="B77" s="30">
        <v>185</v>
      </c>
      <c r="C77" s="30" t="s">
        <v>45</v>
      </c>
      <c r="D77">
        <v>76</v>
      </c>
      <c r="E77" t="str">
        <f t="shared" si="2"/>
        <v/>
      </c>
      <c r="G77" t="str">
        <f t="shared" si="3"/>
        <v/>
      </c>
      <c r="H77" t="str">
        <f>IFERROR(VLOOKUP(G77,base!$C$2:$D$133,2,FALSE),"")</f>
        <v/>
      </c>
    </row>
    <row r="78" spans="1:8" ht="15.75" thickBot="1" x14ac:dyDescent="0.3">
      <c r="A78" s="28" t="s">
        <v>3679</v>
      </c>
      <c r="B78" s="30">
        <v>185</v>
      </c>
      <c r="C78" s="30" t="s">
        <v>45</v>
      </c>
      <c r="D78">
        <v>77</v>
      </c>
      <c r="E78" t="str">
        <f t="shared" si="2"/>
        <v/>
      </c>
      <c r="G78" t="str">
        <f t="shared" si="3"/>
        <v/>
      </c>
      <c r="H78" t="str">
        <f>IFERROR(VLOOKUP(G78,base!$C$2:$D$133,2,FALSE),"")</f>
        <v/>
      </c>
    </row>
    <row r="79" spans="1:8" ht="15.75" thickBot="1" x14ac:dyDescent="0.3">
      <c r="A79" s="28" t="s">
        <v>3678</v>
      </c>
      <c r="B79" s="30">
        <v>205</v>
      </c>
      <c r="C79" s="30" t="s">
        <v>34</v>
      </c>
      <c r="D79">
        <v>78</v>
      </c>
      <c r="E79" t="str">
        <f t="shared" si="2"/>
        <v/>
      </c>
      <c r="G79" t="str">
        <f t="shared" si="3"/>
        <v/>
      </c>
      <c r="H79" t="str">
        <f>IFERROR(VLOOKUP(G79,base!$C$2:$D$133,2,FALSE),"")</f>
        <v/>
      </c>
    </row>
    <row r="80" spans="1:8" ht="15.75" thickBot="1" x14ac:dyDescent="0.3">
      <c r="A80" s="28" t="s">
        <v>3679</v>
      </c>
      <c r="B80" s="30">
        <v>205</v>
      </c>
      <c r="C80" s="30" t="s">
        <v>34</v>
      </c>
      <c r="D80">
        <v>79</v>
      </c>
      <c r="E80" t="str">
        <f t="shared" si="2"/>
        <v/>
      </c>
      <c r="G80" t="str">
        <f t="shared" si="3"/>
        <v/>
      </c>
      <c r="H80" t="str">
        <f>IFERROR(VLOOKUP(G80,base!$C$2:$D$133,2,FALSE),"")</f>
        <v/>
      </c>
    </row>
    <row r="81" spans="1:8" ht="15.75" thickBot="1" x14ac:dyDescent="0.3">
      <c r="A81" s="28" t="s">
        <v>3678</v>
      </c>
      <c r="B81" s="30">
        <v>215</v>
      </c>
      <c r="C81" s="30" t="s">
        <v>133</v>
      </c>
      <c r="D81">
        <v>80</v>
      </c>
      <c r="E81" t="str">
        <f t="shared" si="2"/>
        <v/>
      </c>
      <c r="G81" t="str">
        <f t="shared" si="3"/>
        <v/>
      </c>
      <c r="H81" t="str">
        <f>IFERROR(VLOOKUP(G81,base!$C$2:$D$133,2,FALSE),"")</f>
        <v/>
      </c>
    </row>
    <row r="82" spans="1:8" ht="15.75" thickBot="1" x14ac:dyDescent="0.3">
      <c r="A82" s="28" t="s">
        <v>3679</v>
      </c>
      <c r="B82" s="30">
        <v>215</v>
      </c>
      <c r="C82" s="30" t="s">
        <v>133</v>
      </c>
      <c r="D82">
        <v>81</v>
      </c>
      <c r="E82" t="str">
        <f t="shared" si="2"/>
        <v/>
      </c>
      <c r="G82" t="str">
        <f t="shared" si="3"/>
        <v/>
      </c>
      <c r="H82" t="str">
        <f>IFERROR(VLOOKUP(G82,base!$C$2:$D$133,2,FALSE),"")</f>
        <v/>
      </c>
    </row>
    <row r="83" spans="1:8" ht="15.75" thickBot="1" x14ac:dyDescent="0.3">
      <c r="A83" s="28" t="s">
        <v>3678</v>
      </c>
      <c r="B83" s="30">
        <v>245</v>
      </c>
      <c r="C83" s="30" t="s">
        <v>149</v>
      </c>
      <c r="D83">
        <v>82</v>
      </c>
      <c r="E83" t="str">
        <f t="shared" si="2"/>
        <v/>
      </c>
      <c r="G83" t="str">
        <f t="shared" si="3"/>
        <v/>
      </c>
      <c r="H83" t="str">
        <f>IFERROR(VLOOKUP(G83,base!$C$2:$D$133,2,FALSE),"")</f>
        <v/>
      </c>
    </row>
    <row r="84" spans="1:8" ht="15.75" thickBot="1" x14ac:dyDescent="0.3">
      <c r="A84" s="28" t="s">
        <v>3679</v>
      </c>
      <c r="B84" s="30">
        <v>245</v>
      </c>
      <c r="C84" s="30" t="s">
        <v>149</v>
      </c>
      <c r="D84">
        <v>83</v>
      </c>
      <c r="E84" t="str">
        <f t="shared" si="2"/>
        <v/>
      </c>
      <c r="G84" t="str">
        <f t="shared" si="3"/>
        <v/>
      </c>
      <c r="H84" t="str">
        <f>IFERROR(VLOOKUP(G84,base!$C$2:$D$133,2,FALSE),"")</f>
        <v/>
      </c>
    </row>
    <row r="85" spans="1:8" ht="15.75" thickBot="1" x14ac:dyDescent="0.3">
      <c r="A85" s="28" t="s">
        <v>3678</v>
      </c>
      <c r="B85" s="30">
        <v>250</v>
      </c>
      <c r="C85" s="30" t="s">
        <v>37</v>
      </c>
      <c r="D85">
        <v>84</v>
      </c>
      <c r="E85" t="str">
        <f t="shared" si="2"/>
        <v/>
      </c>
      <c r="G85" t="str">
        <f t="shared" si="3"/>
        <v/>
      </c>
      <c r="H85" t="str">
        <f>IFERROR(VLOOKUP(G85,base!$C$2:$D$133,2,FALSE),"")</f>
        <v/>
      </c>
    </row>
    <row r="86" spans="1:8" ht="15.75" thickBot="1" x14ac:dyDescent="0.3">
      <c r="A86" s="28" t="s">
        <v>3679</v>
      </c>
      <c r="B86" s="30">
        <v>250</v>
      </c>
      <c r="C86" s="30" t="s">
        <v>37</v>
      </c>
      <c r="D86">
        <v>85</v>
      </c>
      <c r="E86" t="str">
        <f t="shared" si="2"/>
        <v/>
      </c>
      <c r="G86" t="str">
        <f t="shared" si="3"/>
        <v/>
      </c>
      <c r="H86" t="str">
        <f>IFERROR(VLOOKUP(G86,base!$C$2:$D$133,2,FALSE),"")</f>
        <v/>
      </c>
    </row>
    <row r="87" spans="1:8" ht="15.75" thickBot="1" x14ac:dyDescent="0.3">
      <c r="A87" s="28" t="s">
        <v>3678</v>
      </c>
      <c r="B87" s="30">
        <v>255</v>
      </c>
      <c r="C87" s="30" t="s">
        <v>91</v>
      </c>
      <c r="D87">
        <v>86</v>
      </c>
      <c r="E87" t="str">
        <f t="shared" si="2"/>
        <v/>
      </c>
      <c r="G87" t="str">
        <f t="shared" si="3"/>
        <v/>
      </c>
      <c r="H87" t="str">
        <f>IFERROR(VLOOKUP(G87,base!$C$2:$D$133,2,FALSE),"")</f>
        <v/>
      </c>
    </row>
    <row r="88" spans="1:8" ht="15.75" thickBot="1" x14ac:dyDescent="0.3">
      <c r="A88" s="28" t="s">
        <v>3679</v>
      </c>
      <c r="B88" s="30">
        <v>255</v>
      </c>
      <c r="C88" s="30" t="s">
        <v>91</v>
      </c>
      <c r="D88">
        <v>87</v>
      </c>
      <c r="E88" t="str">
        <f t="shared" si="2"/>
        <v/>
      </c>
      <c r="G88" t="str">
        <f t="shared" si="3"/>
        <v/>
      </c>
      <c r="H88" t="str">
        <f>IFERROR(VLOOKUP(G88,base!$C$2:$D$133,2,FALSE),"")</f>
        <v/>
      </c>
    </row>
    <row r="89" spans="1:8" ht="15.75" thickBot="1" x14ac:dyDescent="0.3">
      <c r="A89" s="28" t="s">
        <v>3678</v>
      </c>
      <c r="B89" s="30">
        <v>260</v>
      </c>
      <c r="C89" s="30" t="s">
        <v>92</v>
      </c>
      <c r="D89">
        <v>88</v>
      </c>
      <c r="E89" t="str">
        <f t="shared" si="2"/>
        <v/>
      </c>
      <c r="G89" t="str">
        <f t="shared" si="3"/>
        <v/>
      </c>
      <c r="H89" t="str">
        <f>IFERROR(VLOOKUP(G89,base!$C$2:$D$133,2,FALSE),"")</f>
        <v/>
      </c>
    </row>
    <row r="90" spans="1:8" ht="15.75" thickBot="1" x14ac:dyDescent="0.3">
      <c r="A90" s="28" t="s">
        <v>3679</v>
      </c>
      <c r="B90" s="30">
        <v>260</v>
      </c>
      <c r="C90" s="30" t="s">
        <v>92</v>
      </c>
      <c r="D90">
        <v>89</v>
      </c>
      <c r="E90" t="str">
        <f t="shared" si="2"/>
        <v/>
      </c>
      <c r="G90" t="str">
        <f t="shared" si="3"/>
        <v/>
      </c>
      <c r="H90" t="str">
        <f>IFERROR(VLOOKUP(G90,base!$C$2:$D$133,2,FALSE),"")</f>
        <v/>
      </c>
    </row>
    <row r="91" spans="1:8" ht="15.75" thickBot="1" x14ac:dyDescent="0.3">
      <c r="A91" s="28" t="s">
        <v>3678</v>
      </c>
      <c r="B91" s="30">
        <v>270</v>
      </c>
      <c r="C91" s="30" t="s">
        <v>71</v>
      </c>
      <c r="D91">
        <v>90</v>
      </c>
      <c r="E91" t="str">
        <f t="shared" si="2"/>
        <v/>
      </c>
      <c r="G91" t="str">
        <f t="shared" si="3"/>
        <v/>
      </c>
      <c r="H91" t="str">
        <f>IFERROR(VLOOKUP(G91,base!$C$2:$D$133,2,FALSE),"")</f>
        <v/>
      </c>
    </row>
    <row r="92" spans="1:8" ht="15.75" thickBot="1" x14ac:dyDescent="0.3">
      <c r="A92" s="28" t="s">
        <v>3679</v>
      </c>
      <c r="B92" s="30">
        <v>270</v>
      </c>
      <c r="C92" s="30" t="s">
        <v>71</v>
      </c>
      <c r="D92">
        <v>91</v>
      </c>
      <c r="E92" t="str">
        <f t="shared" si="2"/>
        <v/>
      </c>
      <c r="G92" t="str">
        <f t="shared" si="3"/>
        <v/>
      </c>
      <c r="H92" t="str">
        <f>IFERROR(VLOOKUP(G92,base!$C$2:$D$133,2,FALSE),"")</f>
        <v/>
      </c>
    </row>
    <row r="93" spans="1:8" ht="15.75" thickBot="1" x14ac:dyDescent="0.3">
      <c r="A93" s="28" t="s">
        <v>3678</v>
      </c>
      <c r="B93" s="30">
        <v>285</v>
      </c>
      <c r="C93" s="30" t="s">
        <v>43</v>
      </c>
      <c r="D93">
        <v>92</v>
      </c>
      <c r="E93" t="str">
        <f t="shared" si="2"/>
        <v/>
      </c>
      <c r="G93" t="str">
        <f t="shared" si="3"/>
        <v/>
      </c>
      <c r="H93" t="str">
        <f>IFERROR(VLOOKUP(G93,base!$C$2:$D$133,2,FALSE),"")</f>
        <v/>
      </c>
    </row>
    <row r="94" spans="1:8" ht="15.75" thickBot="1" x14ac:dyDescent="0.3">
      <c r="A94" s="28" t="s">
        <v>3679</v>
      </c>
      <c r="B94" s="30">
        <v>285</v>
      </c>
      <c r="C94" s="30" t="s">
        <v>43</v>
      </c>
      <c r="D94">
        <v>93</v>
      </c>
      <c r="E94" t="str">
        <f t="shared" si="2"/>
        <v/>
      </c>
      <c r="G94" t="str">
        <f t="shared" si="3"/>
        <v/>
      </c>
      <c r="H94" t="str">
        <f>IFERROR(VLOOKUP(G94,base!$C$2:$D$133,2,FALSE),"")</f>
        <v/>
      </c>
    </row>
    <row r="95" spans="1:8" ht="15.75" thickBot="1" x14ac:dyDescent="0.3">
      <c r="A95" s="28" t="s">
        <v>3678</v>
      </c>
      <c r="B95" s="30">
        <v>290</v>
      </c>
      <c r="C95" s="30" t="s">
        <v>54</v>
      </c>
      <c r="D95">
        <v>94</v>
      </c>
      <c r="E95" t="str">
        <f t="shared" si="2"/>
        <v/>
      </c>
      <c r="G95" t="str">
        <f t="shared" si="3"/>
        <v/>
      </c>
      <c r="H95" t="str">
        <f>IFERROR(VLOOKUP(G95,base!$C$2:$D$133,2,FALSE),"")</f>
        <v/>
      </c>
    </row>
    <row r="96" spans="1:8" ht="15.75" thickBot="1" x14ac:dyDescent="0.3">
      <c r="A96" s="28" t="s">
        <v>3679</v>
      </c>
      <c r="B96" s="30">
        <v>290</v>
      </c>
      <c r="C96" s="30" t="s">
        <v>54</v>
      </c>
      <c r="D96">
        <v>95</v>
      </c>
      <c r="E96" t="str">
        <f t="shared" si="2"/>
        <v/>
      </c>
      <c r="G96" t="str">
        <f t="shared" si="3"/>
        <v/>
      </c>
      <c r="H96" t="str">
        <f>IFERROR(VLOOKUP(G96,base!$C$2:$D$133,2,FALSE),"")</f>
        <v/>
      </c>
    </row>
    <row r="97" spans="1:8" ht="15.75" thickBot="1" x14ac:dyDescent="0.3">
      <c r="A97" s="28" t="s">
        <v>3678</v>
      </c>
      <c r="B97" s="30">
        <v>295</v>
      </c>
      <c r="C97" s="30" t="s">
        <v>73</v>
      </c>
      <c r="D97">
        <v>96</v>
      </c>
      <c r="E97" t="str">
        <f t="shared" si="2"/>
        <v/>
      </c>
      <c r="G97" t="str">
        <f t="shared" si="3"/>
        <v/>
      </c>
      <c r="H97" t="str">
        <f>IFERROR(VLOOKUP(G97,base!$C$2:$D$133,2,FALSE),"")</f>
        <v/>
      </c>
    </row>
    <row r="98" spans="1:8" ht="15.75" thickBot="1" x14ac:dyDescent="0.3">
      <c r="A98" s="28" t="s">
        <v>3679</v>
      </c>
      <c r="B98" s="30">
        <v>295</v>
      </c>
      <c r="C98" s="30" t="s">
        <v>73</v>
      </c>
      <c r="D98">
        <v>97</v>
      </c>
      <c r="E98" t="str">
        <f t="shared" si="2"/>
        <v/>
      </c>
      <c r="G98" t="str">
        <f t="shared" si="3"/>
        <v/>
      </c>
      <c r="H98" t="str">
        <f>IFERROR(VLOOKUP(G98,base!$C$2:$D$133,2,FALSE),"")</f>
        <v/>
      </c>
    </row>
    <row r="99" spans="1:8" ht="15.75" thickBot="1" x14ac:dyDescent="0.3">
      <c r="A99" s="28" t="s">
        <v>3678</v>
      </c>
      <c r="B99" s="30">
        <v>320</v>
      </c>
      <c r="C99" s="30" t="s">
        <v>105</v>
      </c>
      <c r="D99">
        <v>98</v>
      </c>
      <c r="E99" t="str">
        <f t="shared" si="2"/>
        <v/>
      </c>
      <c r="G99" t="str">
        <f t="shared" si="3"/>
        <v/>
      </c>
      <c r="H99" t="str">
        <f>IFERROR(VLOOKUP(G99,base!$C$2:$D$133,2,FALSE),"")</f>
        <v/>
      </c>
    </row>
    <row r="100" spans="1:8" ht="15.75" thickBot="1" x14ac:dyDescent="0.3">
      <c r="A100" s="28" t="s">
        <v>3679</v>
      </c>
      <c r="B100" s="30">
        <v>320</v>
      </c>
      <c r="C100" s="30" t="s">
        <v>105</v>
      </c>
      <c r="D100">
        <v>99</v>
      </c>
      <c r="E100" t="str">
        <f t="shared" si="2"/>
        <v/>
      </c>
      <c r="G100" t="str">
        <f t="shared" si="3"/>
        <v/>
      </c>
      <c r="H100" t="str">
        <f>IFERROR(VLOOKUP(G100,base!$C$2:$D$133,2,FALSE),"")</f>
        <v/>
      </c>
    </row>
    <row r="101" spans="1:8" ht="15.75" thickBot="1" x14ac:dyDescent="0.3">
      <c r="A101" s="28" t="s">
        <v>3678</v>
      </c>
      <c r="B101" s="30">
        <v>345</v>
      </c>
      <c r="C101" s="30" t="s">
        <v>38</v>
      </c>
      <c r="D101">
        <v>100</v>
      </c>
      <c r="E101" t="str">
        <f t="shared" si="2"/>
        <v/>
      </c>
      <c r="G101" t="str">
        <f t="shared" si="3"/>
        <v/>
      </c>
      <c r="H101" t="str">
        <f>IFERROR(VLOOKUP(G101,base!$C$2:$D$133,2,FALSE),"")</f>
        <v/>
      </c>
    </row>
    <row r="102" spans="1:8" ht="15.75" thickBot="1" x14ac:dyDescent="0.3">
      <c r="A102" s="28" t="s">
        <v>3679</v>
      </c>
      <c r="B102" s="30">
        <v>345</v>
      </c>
      <c r="C102" s="30" t="s">
        <v>38</v>
      </c>
      <c r="D102">
        <v>101</v>
      </c>
      <c r="E102" t="str">
        <f t="shared" si="2"/>
        <v/>
      </c>
      <c r="G102" t="str">
        <f t="shared" si="3"/>
        <v/>
      </c>
      <c r="H102" t="str">
        <f>IFERROR(VLOOKUP(G102,base!$C$2:$D$133,2,FALSE),"")</f>
        <v/>
      </c>
    </row>
    <row r="103" spans="1:8" ht="15.75" thickBot="1" x14ac:dyDescent="0.3">
      <c r="A103" s="28" t="s">
        <v>3678</v>
      </c>
      <c r="B103" s="30">
        <v>350</v>
      </c>
      <c r="C103" s="30" t="s">
        <v>74</v>
      </c>
      <c r="D103">
        <v>102</v>
      </c>
      <c r="E103" t="str">
        <f t="shared" si="2"/>
        <v/>
      </c>
      <c r="G103" t="str">
        <f t="shared" si="3"/>
        <v/>
      </c>
      <c r="H103" t="str">
        <f>IFERROR(VLOOKUP(G103,base!$C$2:$D$133,2,FALSE),"")</f>
        <v/>
      </c>
    </row>
    <row r="104" spans="1:8" ht="15.75" thickBot="1" x14ac:dyDescent="0.3">
      <c r="A104" s="28" t="s">
        <v>3679</v>
      </c>
      <c r="B104" s="30">
        <v>350</v>
      </c>
      <c r="C104" s="30" t="s">
        <v>74</v>
      </c>
      <c r="D104">
        <v>103</v>
      </c>
      <c r="E104" t="str">
        <f t="shared" si="2"/>
        <v/>
      </c>
      <c r="G104" t="str">
        <f t="shared" si="3"/>
        <v/>
      </c>
      <c r="H104" t="str">
        <f>IFERROR(VLOOKUP(G104,base!$C$2:$D$133,2,FALSE),"")</f>
        <v/>
      </c>
    </row>
    <row r="105" spans="1:8" ht="15.75" thickBot="1" x14ac:dyDescent="0.3">
      <c r="A105" s="28" t="s">
        <v>3678</v>
      </c>
      <c r="B105" s="30">
        <v>360</v>
      </c>
      <c r="C105" s="30" t="s">
        <v>147</v>
      </c>
      <c r="D105">
        <v>104</v>
      </c>
      <c r="E105" t="str">
        <f t="shared" si="2"/>
        <v/>
      </c>
      <c r="G105" t="str">
        <f t="shared" si="3"/>
        <v/>
      </c>
      <c r="H105" t="str">
        <f>IFERROR(VLOOKUP(G105,base!$C$2:$D$133,2,FALSE),"")</f>
        <v/>
      </c>
    </row>
    <row r="106" spans="1:8" ht="15.75" thickBot="1" x14ac:dyDescent="0.3">
      <c r="A106" s="28" t="s">
        <v>3679</v>
      </c>
      <c r="B106" s="30">
        <v>360</v>
      </c>
      <c r="C106" s="30" t="s">
        <v>147</v>
      </c>
      <c r="D106">
        <v>105</v>
      </c>
      <c r="E106" t="str">
        <f t="shared" si="2"/>
        <v/>
      </c>
      <c r="G106" t="str">
        <f t="shared" si="3"/>
        <v/>
      </c>
      <c r="H106" t="str">
        <f>IFERROR(VLOOKUP(G106,base!$C$2:$D$133,2,FALSE),"")</f>
        <v/>
      </c>
    </row>
    <row r="107" spans="1:8" ht="15.75" thickBot="1" x14ac:dyDescent="0.3">
      <c r="A107" s="28" t="s">
        <v>3678</v>
      </c>
      <c r="B107" s="30">
        <v>380</v>
      </c>
      <c r="C107" s="30" t="s">
        <v>70</v>
      </c>
      <c r="D107">
        <v>106</v>
      </c>
      <c r="E107" t="str">
        <f t="shared" si="2"/>
        <v/>
      </c>
      <c r="G107" t="str">
        <f t="shared" si="3"/>
        <v/>
      </c>
      <c r="H107" t="str">
        <f>IFERROR(VLOOKUP(G107,base!$C$2:$D$133,2,FALSE),"")</f>
        <v/>
      </c>
    </row>
    <row r="108" spans="1:8" ht="15.75" thickBot="1" x14ac:dyDescent="0.3">
      <c r="A108" s="28" t="s">
        <v>3679</v>
      </c>
      <c r="B108" s="30">
        <v>380</v>
      </c>
      <c r="C108" s="30" t="s">
        <v>70</v>
      </c>
      <c r="D108">
        <v>107</v>
      </c>
      <c r="E108" t="str">
        <f t="shared" si="2"/>
        <v/>
      </c>
      <c r="G108" t="str">
        <f t="shared" si="3"/>
        <v/>
      </c>
      <c r="H108" t="str">
        <f>IFERROR(VLOOKUP(G108,base!$C$2:$D$133,2,FALSE),"")</f>
        <v/>
      </c>
    </row>
    <row r="109" spans="1:8" ht="15.75" thickBot="1" x14ac:dyDescent="0.3">
      <c r="A109" s="28" t="s">
        <v>3678</v>
      </c>
      <c r="B109" s="30">
        <v>390</v>
      </c>
      <c r="C109" s="30" t="s">
        <v>52</v>
      </c>
      <c r="D109">
        <v>108</v>
      </c>
      <c r="E109" t="str">
        <f t="shared" si="2"/>
        <v/>
      </c>
      <c r="G109" t="str">
        <f t="shared" si="3"/>
        <v/>
      </c>
      <c r="H109" t="str">
        <f>IFERROR(VLOOKUP(G109,base!$C$2:$D$133,2,FALSE),"")</f>
        <v/>
      </c>
    </row>
    <row r="110" spans="1:8" ht="15.75" thickBot="1" x14ac:dyDescent="0.3">
      <c r="A110" s="28" t="s">
        <v>3679</v>
      </c>
      <c r="B110" s="30">
        <v>390</v>
      </c>
      <c r="C110" s="30" t="s">
        <v>52</v>
      </c>
      <c r="D110">
        <v>109</v>
      </c>
      <c r="E110" t="str">
        <f t="shared" si="2"/>
        <v/>
      </c>
      <c r="G110" t="str">
        <f t="shared" si="3"/>
        <v/>
      </c>
      <c r="H110" t="str">
        <f>IFERROR(VLOOKUP(G110,base!$C$2:$D$133,2,FALSE),"")</f>
        <v/>
      </c>
    </row>
    <row r="111" spans="1:8" ht="15.75" thickBot="1" x14ac:dyDescent="0.3">
      <c r="A111" s="28" t="s">
        <v>3678</v>
      </c>
      <c r="B111" s="30">
        <v>395</v>
      </c>
      <c r="C111" s="30" t="s">
        <v>57</v>
      </c>
      <c r="D111">
        <v>110</v>
      </c>
      <c r="E111" t="str">
        <f t="shared" si="2"/>
        <v/>
      </c>
      <c r="G111" t="str">
        <f t="shared" si="3"/>
        <v/>
      </c>
      <c r="H111" t="str">
        <f>IFERROR(VLOOKUP(G111,base!$C$2:$D$133,2,FALSE),"")</f>
        <v/>
      </c>
    </row>
    <row r="112" spans="1:8" ht="15.75" thickBot="1" x14ac:dyDescent="0.3">
      <c r="A112" s="28" t="s">
        <v>3679</v>
      </c>
      <c r="B112" s="30">
        <v>395</v>
      </c>
      <c r="C112" s="30" t="s">
        <v>57</v>
      </c>
      <c r="D112">
        <v>111</v>
      </c>
      <c r="E112" t="str">
        <f t="shared" si="2"/>
        <v/>
      </c>
      <c r="G112" t="str">
        <f t="shared" si="3"/>
        <v/>
      </c>
      <c r="H112" t="str">
        <f>IFERROR(VLOOKUP(G112,base!$C$2:$D$133,2,FALSE),"")</f>
        <v/>
      </c>
    </row>
    <row r="113" spans="1:8" ht="15.75" thickBot="1" x14ac:dyDescent="0.3">
      <c r="A113" s="28" t="s">
        <v>3678</v>
      </c>
      <c r="B113" s="30">
        <v>397</v>
      </c>
      <c r="C113" s="30" t="s">
        <v>56</v>
      </c>
      <c r="D113">
        <v>112</v>
      </c>
      <c r="E113" t="str">
        <f t="shared" si="2"/>
        <v/>
      </c>
      <c r="G113" t="str">
        <f t="shared" si="3"/>
        <v/>
      </c>
      <c r="H113" t="str">
        <f>IFERROR(VLOOKUP(G113,base!$C$2:$D$133,2,FALSE),"")</f>
        <v/>
      </c>
    </row>
    <row r="114" spans="1:8" ht="15.75" thickBot="1" x14ac:dyDescent="0.3">
      <c r="A114" s="28" t="s">
        <v>3679</v>
      </c>
      <c r="B114" s="30">
        <v>397</v>
      </c>
      <c r="C114" s="30" t="s">
        <v>56</v>
      </c>
      <c r="D114">
        <v>113</v>
      </c>
      <c r="E114" t="str">
        <f t="shared" si="2"/>
        <v/>
      </c>
      <c r="G114" t="str">
        <f t="shared" si="3"/>
        <v/>
      </c>
      <c r="H114" t="str">
        <f>IFERROR(VLOOKUP(G114,base!$C$2:$D$133,2,FALSE),"")</f>
        <v/>
      </c>
    </row>
    <row r="115" spans="1:8" ht="15.75" thickBot="1" x14ac:dyDescent="0.3">
      <c r="A115" s="28" t="s">
        <v>3678</v>
      </c>
      <c r="B115" s="30">
        <v>400</v>
      </c>
      <c r="C115" s="30" t="s">
        <v>59</v>
      </c>
      <c r="D115">
        <v>114</v>
      </c>
      <c r="E115" t="str">
        <f t="shared" si="2"/>
        <v/>
      </c>
      <c r="G115" t="str">
        <f t="shared" si="3"/>
        <v/>
      </c>
      <c r="H115" t="str">
        <f>IFERROR(VLOOKUP(G115,base!$C$2:$D$133,2,FALSE),"")</f>
        <v/>
      </c>
    </row>
    <row r="116" spans="1:8" ht="15.75" thickBot="1" x14ac:dyDescent="0.3">
      <c r="A116" s="28" t="s">
        <v>3679</v>
      </c>
      <c r="B116" s="30">
        <v>400</v>
      </c>
      <c r="C116" s="30" t="s">
        <v>59</v>
      </c>
      <c r="D116">
        <v>115</v>
      </c>
      <c r="E116" t="str">
        <f t="shared" si="2"/>
        <v/>
      </c>
      <c r="G116" t="str">
        <f t="shared" si="3"/>
        <v/>
      </c>
      <c r="H116" t="str">
        <f>IFERROR(VLOOKUP(G116,base!$C$2:$D$133,2,FALSE),"")</f>
        <v/>
      </c>
    </row>
    <row r="117" spans="1:8" ht="15.75" thickBot="1" x14ac:dyDescent="0.3">
      <c r="A117" s="28" t="s">
        <v>3678</v>
      </c>
      <c r="B117" s="30">
        <v>405</v>
      </c>
      <c r="C117" s="30" t="s">
        <v>55</v>
      </c>
      <c r="D117">
        <v>116</v>
      </c>
      <c r="E117" t="str">
        <f t="shared" si="2"/>
        <v/>
      </c>
      <c r="G117" t="str">
        <f t="shared" si="3"/>
        <v/>
      </c>
      <c r="H117" t="str">
        <f>IFERROR(VLOOKUP(G117,base!$C$2:$D$133,2,FALSE),"")</f>
        <v/>
      </c>
    </row>
    <row r="118" spans="1:8" ht="15.75" thickBot="1" x14ac:dyDescent="0.3">
      <c r="A118" s="28" t="s">
        <v>3679</v>
      </c>
      <c r="B118" s="30">
        <v>405</v>
      </c>
      <c r="C118" s="30" t="s">
        <v>55</v>
      </c>
      <c r="D118">
        <v>117</v>
      </c>
      <c r="E118" t="str">
        <f t="shared" si="2"/>
        <v/>
      </c>
      <c r="G118" t="str">
        <f t="shared" si="3"/>
        <v/>
      </c>
      <c r="H118" t="str">
        <f>IFERROR(VLOOKUP(G118,base!$C$2:$D$133,2,FALSE),"")</f>
        <v/>
      </c>
    </row>
    <row r="119" spans="1:8" ht="15.75" thickBot="1" x14ac:dyDescent="0.3">
      <c r="A119" s="28" t="s">
        <v>3678</v>
      </c>
      <c r="B119" s="30">
        <v>410</v>
      </c>
      <c r="C119" s="30" t="s">
        <v>49</v>
      </c>
      <c r="D119">
        <v>118</v>
      </c>
      <c r="E119" t="str">
        <f t="shared" si="2"/>
        <v/>
      </c>
      <c r="G119" t="str">
        <f t="shared" si="3"/>
        <v/>
      </c>
      <c r="H119" t="str">
        <f>IFERROR(VLOOKUP(G119,base!$C$2:$D$133,2,FALSE),"")</f>
        <v/>
      </c>
    </row>
    <row r="120" spans="1:8" ht="15.75" thickBot="1" x14ac:dyDescent="0.3">
      <c r="A120" s="28" t="s">
        <v>3679</v>
      </c>
      <c r="B120" s="30">
        <v>410</v>
      </c>
      <c r="C120" s="30" t="s">
        <v>49</v>
      </c>
      <c r="D120">
        <v>119</v>
      </c>
      <c r="E120" t="str">
        <f t="shared" si="2"/>
        <v/>
      </c>
      <c r="G120" t="str">
        <f t="shared" si="3"/>
        <v/>
      </c>
      <c r="H120" t="str">
        <f>IFERROR(VLOOKUP(G120,base!$C$2:$D$133,2,FALSE),"")</f>
        <v/>
      </c>
    </row>
    <row r="121" spans="1:8" ht="15.75" thickBot="1" x14ac:dyDescent="0.3">
      <c r="A121" s="28" t="s">
        <v>3678</v>
      </c>
      <c r="B121" s="30">
        <v>420</v>
      </c>
      <c r="C121" s="30" t="s">
        <v>40</v>
      </c>
      <c r="D121">
        <v>120</v>
      </c>
      <c r="E121" t="str">
        <f t="shared" si="2"/>
        <v/>
      </c>
      <c r="G121" t="str">
        <f t="shared" si="3"/>
        <v/>
      </c>
      <c r="H121" t="str">
        <f>IFERROR(VLOOKUP(G121,base!$C$2:$D$133,2,FALSE),"")</f>
        <v/>
      </c>
    </row>
    <row r="122" spans="1:8" ht="15.75" thickBot="1" x14ac:dyDescent="0.3">
      <c r="A122" s="28" t="s">
        <v>3679</v>
      </c>
      <c r="B122" s="30">
        <v>420</v>
      </c>
      <c r="C122" s="30" t="s">
        <v>40</v>
      </c>
      <c r="D122">
        <v>121</v>
      </c>
      <c r="E122" t="str">
        <f t="shared" si="2"/>
        <v/>
      </c>
      <c r="G122" t="str">
        <f t="shared" si="3"/>
        <v/>
      </c>
      <c r="H122" t="str">
        <f>IFERROR(VLOOKUP(G122,base!$C$2:$D$133,2,FALSE),"")</f>
        <v/>
      </c>
    </row>
    <row r="123" spans="1:8" ht="15.75" thickBot="1" x14ac:dyDescent="0.3">
      <c r="A123" s="28" t="s">
        <v>3678</v>
      </c>
      <c r="B123" s="30">
        <v>428</v>
      </c>
      <c r="C123" s="30" t="s">
        <v>48</v>
      </c>
      <c r="D123">
        <v>122</v>
      </c>
      <c r="E123" t="str">
        <f t="shared" si="2"/>
        <v/>
      </c>
      <c r="G123" t="str">
        <f t="shared" si="3"/>
        <v/>
      </c>
      <c r="H123" t="str">
        <f>IFERROR(VLOOKUP(G123,base!$C$2:$D$133,2,FALSE),"")</f>
        <v/>
      </c>
    </row>
    <row r="124" spans="1:8" ht="15.75" thickBot="1" x14ac:dyDescent="0.3">
      <c r="A124" s="28" t="s">
        <v>3679</v>
      </c>
      <c r="B124" s="30">
        <v>428</v>
      </c>
      <c r="C124" s="30" t="s">
        <v>48</v>
      </c>
      <c r="D124">
        <v>123</v>
      </c>
      <c r="E124" t="str">
        <f t="shared" si="2"/>
        <v/>
      </c>
      <c r="G124" t="str">
        <f t="shared" si="3"/>
        <v/>
      </c>
      <c r="H124" t="str">
        <f>IFERROR(VLOOKUP(G124,base!$C$2:$D$133,2,FALSE),"")</f>
        <v/>
      </c>
    </row>
    <row r="125" spans="1:8" ht="15.75" thickBot="1" x14ac:dyDescent="0.3">
      <c r="A125" s="28" t="s">
        <v>3678</v>
      </c>
      <c r="B125" s="30">
        <v>435</v>
      </c>
      <c r="C125" s="30" t="s">
        <v>58</v>
      </c>
      <c r="D125">
        <v>124</v>
      </c>
      <c r="E125" t="str">
        <f t="shared" si="2"/>
        <v/>
      </c>
      <c r="G125" t="str">
        <f t="shared" si="3"/>
        <v/>
      </c>
      <c r="H125" t="str">
        <f>IFERROR(VLOOKUP(G125,base!$C$2:$D$133,2,FALSE),"")</f>
        <v/>
      </c>
    </row>
    <row r="126" spans="1:8" ht="15.75" thickBot="1" x14ac:dyDescent="0.3">
      <c r="A126" s="28" t="s">
        <v>3679</v>
      </c>
      <c r="B126" s="30">
        <v>435</v>
      </c>
      <c r="C126" s="30" t="s">
        <v>58</v>
      </c>
      <c r="D126">
        <v>125</v>
      </c>
      <c r="E126" t="str">
        <f t="shared" si="2"/>
        <v/>
      </c>
      <c r="G126" t="str">
        <f t="shared" si="3"/>
        <v/>
      </c>
      <c r="H126" t="str">
        <f>IFERROR(VLOOKUP(G126,base!$C$2:$D$133,2,FALSE),"")</f>
        <v/>
      </c>
    </row>
    <row r="127" spans="1:8" ht="15.75" thickBot="1" x14ac:dyDescent="0.3">
      <c r="A127" s="28" t="s">
        <v>3678</v>
      </c>
      <c r="B127" s="30">
        <v>440</v>
      </c>
      <c r="C127" s="30" t="s">
        <v>84</v>
      </c>
      <c r="D127">
        <v>126</v>
      </c>
      <c r="E127" t="str">
        <f t="shared" si="2"/>
        <v/>
      </c>
      <c r="G127" t="str">
        <f t="shared" si="3"/>
        <v/>
      </c>
      <c r="H127" t="str">
        <f>IFERROR(VLOOKUP(G127,base!$C$2:$D$133,2,FALSE),"")</f>
        <v/>
      </c>
    </row>
    <row r="128" spans="1:8" ht="15.75" thickBot="1" x14ac:dyDescent="0.3">
      <c r="A128" s="28" t="s">
        <v>3679</v>
      </c>
      <c r="B128" s="30">
        <v>440</v>
      </c>
      <c r="C128" s="30" t="s">
        <v>84</v>
      </c>
      <c r="D128">
        <v>127</v>
      </c>
      <c r="E128" t="str">
        <f t="shared" si="2"/>
        <v/>
      </c>
      <c r="G128" t="str">
        <f t="shared" si="3"/>
        <v/>
      </c>
      <c r="H128" t="str">
        <f>IFERROR(VLOOKUP(G128,base!$C$2:$D$133,2,FALSE),"")</f>
        <v/>
      </c>
    </row>
    <row r="129" spans="1:8" ht="15.75" thickBot="1" x14ac:dyDescent="0.3">
      <c r="A129" s="28" t="s">
        <v>3678</v>
      </c>
      <c r="B129" s="30">
        <v>445</v>
      </c>
      <c r="C129" s="30" t="s">
        <v>47</v>
      </c>
      <c r="D129">
        <v>128</v>
      </c>
      <c r="E129" t="str">
        <f t="shared" si="2"/>
        <v/>
      </c>
      <c r="G129" t="str">
        <f t="shared" si="3"/>
        <v/>
      </c>
      <c r="H129" t="str">
        <f>IFERROR(VLOOKUP(G129,base!$C$2:$D$133,2,FALSE),"")</f>
        <v/>
      </c>
    </row>
    <row r="130" spans="1:8" ht="15.75" thickBot="1" x14ac:dyDescent="0.3">
      <c r="A130" s="28" t="s">
        <v>3679</v>
      </c>
      <c r="B130" s="30">
        <v>445</v>
      </c>
      <c r="C130" s="30" t="s">
        <v>47</v>
      </c>
      <c r="D130">
        <v>129</v>
      </c>
      <c r="E130" t="str">
        <f t="shared" si="2"/>
        <v/>
      </c>
      <c r="G130" t="str">
        <f t="shared" si="3"/>
        <v/>
      </c>
      <c r="H130" t="str">
        <f>IFERROR(VLOOKUP(G130,base!$C$2:$D$133,2,FALSE),"")</f>
        <v/>
      </c>
    </row>
    <row r="131" spans="1:8" ht="15.75" thickBot="1" x14ac:dyDescent="0.3">
      <c r="A131" s="28" t="s">
        <v>3678</v>
      </c>
      <c r="B131" s="30">
        <v>450</v>
      </c>
      <c r="C131" s="30" t="s">
        <v>85</v>
      </c>
      <c r="D131">
        <v>130</v>
      </c>
      <c r="E131" t="str">
        <f t="shared" ref="E131:E194" si="4">IF(A131=$F$2,B131,"")</f>
        <v/>
      </c>
      <c r="G131" t="str">
        <f t="shared" ref="G131:G194" si="5">IFERROR(SMALL($E$2:$E$250,D131),"")</f>
        <v/>
      </c>
      <c r="H131" t="str">
        <f>IFERROR(VLOOKUP(G131,base!$C$2:$D$133,2,FALSE),"")</f>
        <v/>
      </c>
    </row>
    <row r="132" spans="1:8" ht="15.75" thickBot="1" x14ac:dyDescent="0.3">
      <c r="A132" s="28" t="s">
        <v>3679</v>
      </c>
      <c r="B132" s="30">
        <v>450</v>
      </c>
      <c r="C132" s="30" t="s">
        <v>85</v>
      </c>
      <c r="D132">
        <v>131</v>
      </c>
      <c r="E132" t="str">
        <f t="shared" si="4"/>
        <v/>
      </c>
      <c r="G132" t="str">
        <f t="shared" si="5"/>
        <v/>
      </c>
      <c r="H132" t="str">
        <f>IFERROR(VLOOKUP(G132,base!$C$2:$D$133,2,FALSE),"")</f>
        <v/>
      </c>
    </row>
    <row r="133" spans="1:8" ht="15.75" thickBot="1" x14ac:dyDescent="0.3">
      <c r="A133" s="28" t="s">
        <v>3678</v>
      </c>
      <c r="B133" s="30">
        <v>452</v>
      </c>
      <c r="C133" s="30" t="s">
        <v>32</v>
      </c>
      <c r="D133">
        <v>132</v>
      </c>
      <c r="E133" t="str">
        <f t="shared" si="4"/>
        <v/>
      </c>
      <c r="G133" t="str">
        <f t="shared" si="5"/>
        <v/>
      </c>
      <c r="H133" t="str">
        <f>IFERROR(VLOOKUP(G133,base!$C$2:$D$133,2,FALSE),"")</f>
        <v/>
      </c>
    </row>
    <row r="134" spans="1:8" ht="15.75" thickBot="1" x14ac:dyDescent="0.3">
      <c r="A134" s="28" t="s">
        <v>3679</v>
      </c>
      <c r="B134" s="30">
        <v>452</v>
      </c>
      <c r="C134" s="30" t="s">
        <v>32</v>
      </c>
      <c r="D134">
        <v>133</v>
      </c>
      <c r="E134" t="str">
        <f t="shared" si="4"/>
        <v/>
      </c>
      <c r="G134" t="str">
        <f t="shared" si="5"/>
        <v/>
      </c>
      <c r="H134" t="str">
        <f>IFERROR(VLOOKUP(G134,base!$C$2:$D$133,2,FALSE),"")</f>
        <v/>
      </c>
    </row>
    <row r="135" spans="1:8" ht="15.75" thickBot="1" x14ac:dyDescent="0.3">
      <c r="A135" s="28" t="s">
        <v>3678</v>
      </c>
      <c r="B135" s="30">
        <v>460</v>
      </c>
      <c r="C135" s="30" t="s">
        <v>89</v>
      </c>
      <c r="D135">
        <v>134</v>
      </c>
      <c r="E135" t="str">
        <f t="shared" si="4"/>
        <v/>
      </c>
      <c r="G135" t="str">
        <f t="shared" si="5"/>
        <v/>
      </c>
      <c r="H135" t="str">
        <f>IFERROR(VLOOKUP(G135,base!$C$2:$D$133,2,FALSE),"")</f>
        <v/>
      </c>
    </row>
    <row r="136" spans="1:8" ht="15.75" thickBot="1" x14ac:dyDescent="0.3">
      <c r="A136" s="28" t="s">
        <v>3679</v>
      </c>
      <c r="B136" s="30">
        <v>460</v>
      </c>
      <c r="C136" s="30" t="s">
        <v>89</v>
      </c>
      <c r="D136">
        <v>135</v>
      </c>
      <c r="E136" t="str">
        <f t="shared" si="4"/>
        <v/>
      </c>
      <c r="G136" t="str">
        <f t="shared" si="5"/>
        <v/>
      </c>
      <c r="H136" t="str">
        <f>IFERROR(VLOOKUP(G136,base!$C$2:$D$133,2,FALSE),"")</f>
        <v/>
      </c>
    </row>
    <row r="137" spans="1:8" ht="15.75" thickBot="1" x14ac:dyDescent="0.3">
      <c r="A137" s="28" t="s">
        <v>3678</v>
      </c>
      <c r="B137" s="30">
        <v>461</v>
      </c>
      <c r="C137" s="30" t="s">
        <v>98</v>
      </c>
      <c r="D137">
        <v>136</v>
      </c>
      <c r="E137" t="str">
        <f t="shared" si="4"/>
        <v/>
      </c>
      <c r="G137" t="str">
        <f t="shared" si="5"/>
        <v/>
      </c>
      <c r="H137" t="str">
        <f>IFERROR(VLOOKUP(G137,base!$C$2:$D$133,2,FALSE),"")</f>
        <v/>
      </c>
    </row>
    <row r="138" spans="1:8" ht="15.75" thickBot="1" x14ac:dyDescent="0.3">
      <c r="A138" s="28" t="s">
        <v>3679</v>
      </c>
      <c r="B138" s="30">
        <v>461</v>
      </c>
      <c r="C138" s="30" t="s">
        <v>98</v>
      </c>
      <c r="D138">
        <v>137</v>
      </c>
      <c r="E138" t="str">
        <f t="shared" si="4"/>
        <v/>
      </c>
      <c r="G138" t="str">
        <f t="shared" si="5"/>
        <v/>
      </c>
      <c r="H138" t="str">
        <f>IFERROR(VLOOKUP(G138,base!$C$2:$D$133,2,FALSE),"")</f>
        <v/>
      </c>
    </row>
    <row r="139" spans="1:8" ht="15.75" thickBot="1" x14ac:dyDescent="0.3">
      <c r="A139" s="28" t="s">
        <v>3678</v>
      </c>
      <c r="B139" s="30">
        <v>463</v>
      </c>
      <c r="C139" s="30" t="s">
        <v>99</v>
      </c>
      <c r="D139">
        <v>138</v>
      </c>
      <c r="E139" t="str">
        <f t="shared" si="4"/>
        <v/>
      </c>
      <c r="G139" t="str">
        <f t="shared" si="5"/>
        <v/>
      </c>
      <c r="H139" t="str">
        <f>IFERROR(VLOOKUP(G139,base!$C$2:$D$133,2,FALSE),"")</f>
        <v/>
      </c>
    </row>
    <row r="140" spans="1:8" ht="15.75" thickBot="1" x14ac:dyDescent="0.3">
      <c r="A140" s="28" t="s">
        <v>3679</v>
      </c>
      <c r="B140" s="30">
        <v>463</v>
      </c>
      <c r="C140" s="30" t="s">
        <v>99</v>
      </c>
      <c r="D140">
        <v>139</v>
      </c>
      <c r="E140" t="str">
        <f t="shared" si="4"/>
        <v/>
      </c>
      <c r="G140" t="str">
        <f t="shared" si="5"/>
        <v/>
      </c>
      <c r="H140" t="str">
        <f>IFERROR(VLOOKUP(G140,base!$C$2:$D$133,2,FALSE),"")</f>
        <v/>
      </c>
    </row>
    <row r="141" spans="1:8" ht="15.75" thickBot="1" x14ac:dyDescent="0.3">
      <c r="A141" s="28" t="s">
        <v>3678</v>
      </c>
      <c r="B141" s="30">
        <v>465</v>
      </c>
      <c r="C141" s="30" t="s">
        <v>64</v>
      </c>
      <c r="D141">
        <v>140</v>
      </c>
      <c r="E141" t="str">
        <f t="shared" si="4"/>
        <v/>
      </c>
      <c r="G141" t="str">
        <f t="shared" si="5"/>
        <v/>
      </c>
      <c r="H141" t="str">
        <f>IFERROR(VLOOKUP(G141,base!$C$2:$D$133,2,FALSE),"")</f>
        <v/>
      </c>
    </row>
    <row r="142" spans="1:8" ht="15.75" thickBot="1" x14ac:dyDescent="0.3">
      <c r="A142" s="28" t="s">
        <v>3679</v>
      </c>
      <c r="B142" s="30">
        <v>465</v>
      </c>
      <c r="C142" s="30" t="s">
        <v>64</v>
      </c>
      <c r="D142">
        <v>141</v>
      </c>
      <c r="E142" t="str">
        <f t="shared" si="4"/>
        <v/>
      </c>
      <c r="G142" t="str">
        <f t="shared" si="5"/>
        <v/>
      </c>
      <c r="H142" t="str">
        <f>IFERROR(VLOOKUP(G142,base!$C$2:$D$133,2,FALSE),"")</f>
        <v/>
      </c>
    </row>
    <row r="143" spans="1:8" ht="15.75" thickBot="1" x14ac:dyDescent="0.3">
      <c r="A143" s="28" t="s">
        <v>3678</v>
      </c>
      <c r="B143" s="30">
        <v>475</v>
      </c>
      <c r="C143" s="30" t="s">
        <v>67</v>
      </c>
      <c r="D143">
        <v>142</v>
      </c>
      <c r="E143" t="str">
        <f t="shared" si="4"/>
        <v/>
      </c>
      <c r="G143" t="str">
        <f t="shared" si="5"/>
        <v/>
      </c>
      <c r="H143" t="str">
        <f>IFERROR(VLOOKUP(G143,base!$C$2:$D$133,2,FALSE),"")</f>
        <v/>
      </c>
    </row>
    <row r="144" spans="1:8" ht="15.75" thickBot="1" x14ac:dyDescent="0.3">
      <c r="A144" s="28" t="s">
        <v>3679</v>
      </c>
      <c r="B144" s="30">
        <v>475</v>
      </c>
      <c r="C144" s="30" t="s">
        <v>67</v>
      </c>
      <c r="D144">
        <v>143</v>
      </c>
      <c r="E144" t="str">
        <f t="shared" si="4"/>
        <v/>
      </c>
      <c r="G144" t="str">
        <f t="shared" si="5"/>
        <v/>
      </c>
      <c r="H144" t="str">
        <f>IFERROR(VLOOKUP(G144,base!$C$2:$D$133,2,FALSE),"")</f>
        <v/>
      </c>
    </row>
    <row r="145" spans="1:8" ht="15.75" thickBot="1" x14ac:dyDescent="0.3">
      <c r="A145" s="28" t="s">
        <v>3678</v>
      </c>
      <c r="B145" s="30">
        <v>480</v>
      </c>
      <c r="C145" s="30" t="s">
        <v>83</v>
      </c>
      <c r="D145">
        <v>144</v>
      </c>
      <c r="E145" t="str">
        <f t="shared" si="4"/>
        <v/>
      </c>
      <c r="G145" t="str">
        <f t="shared" si="5"/>
        <v/>
      </c>
      <c r="H145" t="str">
        <f>IFERROR(VLOOKUP(G145,base!$C$2:$D$133,2,FALSE),"")</f>
        <v/>
      </c>
    </row>
    <row r="146" spans="1:8" ht="15.75" thickBot="1" x14ac:dyDescent="0.3">
      <c r="A146" s="28" t="s">
        <v>3679</v>
      </c>
      <c r="B146" s="30">
        <v>480</v>
      </c>
      <c r="C146" s="30" t="s">
        <v>83</v>
      </c>
      <c r="D146">
        <v>145</v>
      </c>
      <c r="E146" t="str">
        <f t="shared" si="4"/>
        <v/>
      </c>
      <c r="G146" t="str">
        <f t="shared" si="5"/>
        <v/>
      </c>
      <c r="H146" t="str">
        <f>IFERROR(VLOOKUP(G146,base!$C$2:$D$133,2,FALSE),"")</f>
        <v/>
      </c>
    </row>
    <row r="147" spans="1:8" ht="15.75" thickBot="1" x14ac:dyDescent="0.3">
      <c r="A147" s="28" t="s">
        <v>3678</v>
      </c>
      <c r="B147" s="30">
        <v>495</v>
      </c>
      <c r="C147" s="30" t="s">
        <v>150</v>
      </c>
      <c r="D147">
        <v>146</v>
      </c>
      <c r="E147" t="str">
        <f t="shared" si="4"/>
        <v/>
      </c>
      <c r="G147" t="str">
        <f t="shared" si="5"/>
        <v/>
      </c>
      <c r="H147" t="str">
        <f>IFERROR(VLOOKUP(G147,base!$C$2:$D$133,2,FALSE),"")</f>
        <v/>
      </c>
    </row>
    <row r="148" spans="1:8" ht="15.75" thickBot="1" x14ac:dyDescent="0.3">
      <c r="A148" s="28" t="s">
        <v>3679</v>
      </c>
      <c r="B148" s="30">
        <v>495</v>
      </c>
      <c r="C148" s="30" t="s">
        <v>150</v>
      </c>
      <c r="D148">
        <v>147</v>
      </c>
      <c r="E148" t="str">
        <f t="shared" si="4"/>
        <v/>
      </c>
      <c r="G148" t="str">
        <f t="shared" si="5"/>
        <v/>
      </c>
      <c r="H148" t="str">
        <f>IFERROR(VLOOKUP(G148,base!$C$2:$D$133,2,FALSE),"")</f>
        <v/>
      </c>
    </row>
    <row r="149" spans="1:8" ht="15.75" thickBot="1" x14ac:dyDescent="0.3">
      <c r="A149" s="28" t="s">
        <v>3678</v>
      </c>
      <c r="B149" s="30">
        <v>505</v>
      </c>
      <c r="C149" s="30" t="s">
        <v>93</v>
      </c>
      <c r="D149">
        <v>148</v>
      </c>
      <c r="E149" t="str">
        <f t="shared" si="4"/>
        <v/>
      </c>
      <c r="G149" t="str">
        <f t="shared" si="5"/>
        <v/>
      </c>
      <c r="H149" t="str">
        <f>IFERROR(VLOOKUP(G149,base!$C$2:$D$133,2,FALSE),"")</f>
        <v/>
      </c>
    </row>
    <row r="150" spans="1:8" ht="15.75" thickBot="1" x14ac:dyDescent="0.3">
      <c r="A150" s="28" t="s">
        <v>3679</v>
      </c>
      <c r="B150" s="30">
        <v>505</v>
      </c>
      <c r="C150" s="30" t="s">
        <v>93</v>
      </c>
      <c r="D150">
        <v>149</v>
      </c>
      <c r="E150" t="str">
        <f t="shared" si="4"/>
        <v/>
      </c>
      <c r="G150" t="str">
        <f t="shared" si="5"/>
        <v/>
      </c>
      <c r="H150" t="str">
        <f>IFERROR(VLOOKUP(G150,base!$C$2:$D$133,2,FALSE),"")</f>
        <v/>
      </c>
    </row>
    <row r="151" spans="1:8" ht="15.75" thickBot="1" x14ac:dyDescent="0.3">
      <c r="A151" s="28" t="s">
        <v>3678</v>
      </c>
      <c r="B151" s="30">
        <v>510</v>
      </c>
      <c r="C151" s="30" t="s">
        <v>106</v>
      </c>
      <c r="D151">
        <v>150</v>
      </c>
      <c r="E151" t="str">
        <f t="shared" si="4"/>
        <v/>
      </c>
      <c r="G151" t="str">
        <f t="shared" si="5"/>
        <v/>
      </c>
      <c r="H151" t="str">
        <f>IFERROR(VLOOKUP(G151,base!$C$2:$D$133,2,FALSE),"")</f>
        <v/>
      </c>
    </row>
    <row r="152" spans="1:8" ht="15.75" thickBot="1" x14ac:dyDescent="0.3">
      <c r="A152" s="28" t="s">
        <v>3679</v>
      </c>
      <c r="B152" s="30">
        <v>510</v>
      </c>
      <c r="C152" s="30" t="s">
        <v>106</v>
      </c>
      <c r="D152">
        <v>151</v>
      </c>
      <c r="E152" t="str">
        <f t="shared" si="4"/>
        <v/>
      </c>
      <c r="G152" t="str">
        <f t="shared" si="5"/>
        <v/>
      </c>
      <c r="H152" t="str">
        <f>IFERROR(VLOOKUP(G152,base!$C$2:$D$133,2,FALSE),"")</f>
        <v/>
      </c>
    </row>
    <row r="153" spans="1:8" ht="15.75" thickBot="1" x14ac:dyDescent="0.3">
      <c r="A153" s="28" t="s">
        <v>3678</v>
      </c>
      <c r="B153" s="30">
        <v>515</v>
      </c>
      <c r="C153" s="30" t="s">
        <v>60</v>
      </c>
      <c r="D153">
        <v>152</v>
      </c>
      <c r="E153" t="str">
        <f t="shared" si="4"/>
        <v/>
      </c>
      <c r="G153" t="str">
        <f t="shared" si="5"/>
        <v/>
      </c>
      <c r="H153" t="str">
        <f>IFERROR(VLOOKUP(G153,base!$C$2:$D$133,2,FALSE),"")</f>
        <v/>
      </c>
    </row>
    <row r="154" spans="1:8" ht="15.75" thickBot="1" x14ac:dyDescent="0.3">
      <c r="A154" s="28" t="s">
        <v>3679</v>
      </c>
      <c r="B154" s="30">
        <v>515</v>
      </c>
      <c r="C154" s="30" t="s">
        <v>60</v>
      </c>
      <c r="D154">
        <v>153</v>
      </c>
      <c r="E154" t="str">
        <f t="shared" si="4"/>
        <v/>
      </c>
      <c r="G154" t="str">
        <f t="shared" si="5"/>
        <v/>
      </c>
      <c r="H154" t="str">
        <f>IFERROR(VLOOKUP(G154,base!$C$2:$D$133,2,FALSE),"")</f>
        <v/>
      </c>
    </row>
    <row r="155" spans="1:8" ht="15.75" thickBot="1" x14ac:dyDescent="0.3">
      <c r="A155" s="28" t="s">
        <v>3678</v>
      </c>
      <c r="B155" s="30">
        <v>535</v>
      </c>
      <c r="C155" s="30" t="s">
        <v>35</v>
      </c>
      <c r="D155">
        <v>154</v>
      </c>
      <c r="E155" t="str">
        <f t="shared" si="4"/>
        <v/>
      </c>
      <c r="G155" t="str">
        <f t="shared" si="5"/>
        <v/>
      </c>
      <c r="H155" t="str">
        <f>IFERROR(VLOOKUP(G155,base!$C$2:$D$133,2,FALSE),"")</f>
        <v/>
      </c>
    </row>
    <row r="156" spans="1:8" ht="15.75" thickBot="1" x14ac:dyDescent="0.3">
      <c r="A156" s="28" t="s">
        <v>3679</v>
      </c>
      <c r="B156" s="30">
        <v>535</v>
      </c>
      <c r="C156" s="30" t="s">
        <v>35</v>
      </c>
      <c r="D156">
        <v>155</v>
      </c>
      <c r="E156" t="str">
        <f t="shared" si="4"/>
        <v/>
      </c>
      <c r="G156" t="str">
        <f t="shared" si="5"/>
        <v/>
      </c>
      <c r="H156" t="str">
        <f>IFERROR(VLOOKUP(G156,base!$C$2:$D$133,2,FALSE),"")</f>
        <v/>
      </c>
    </row>
    <row r="157" spans="1:8" ht="15.75" thickBot="1" x14ac:dyDescent="0.3">
      <c r="A157" s="28" t="s">
        <v>3678</v>
      </c>
      <c r="B157" s="30">
        <v>540</v>
      </c>
      <c r="C157" s="30" t="s">
        <v>68</v>
      </c>
      <c r="D157">
        <v>156</v>
      </c>
      <c r="E157" t="str">
        <f t="shared" si="4"/>
        <v/>
      </c>
      <c r="G157" t="str">
        <f t="shared" si="5"/>
        <v/>
      </c>
      <c r="H157" t="str">
        <f>IFERROR(VLOOKUP(G157,base!$C$2:$D$133,2,FALSE),"")</f>
        <v/>
      </c>
    </row>
    <row r="158" spans="1:8" ht="15.75" thickBot="1" x14ac:dyDescent="0.3">
      <c r="A158" s="28" t="s">
        <v>3679</v>
      </c>
      <c r="B158" s="30">
        <v>540</v>
      </c>
      <c r="C158" s="30" t="s">
        <v>68</v>
      </c>
      <c r="D158">
        <v>157</v>
      </c>
      <c r="E158" t="str">
        <f t="shared" si="4"/>
        <v/>
      </c>
      <c r="G158" t="str">
        <f t="shared" si="5"/>
        <v/>
      </c>
      <c r="H158" t="str">
        <f>IFERROR(VLOOKUP(G158,base!$C$2:$D$133,2,FALSE),"")</f>
        <v/>
      </c>
    </row>
    <row r="159" spans="1:8" ht="15.75" thickBot="1" x14ac:dyDescent="0.3">
      <c r="A159" s="28" t="s">
        <v>3678</v>
      </c>
      <c r="B159" s="30">
        <v>548</v>
      </c>
      <c r="C159" s="30" t="s">
        <v>76</v>
      </c>
      <c r="D159">
        <v>158</v>
      </c>
      <c r="E159" t="str">
        <f t="shared" si="4"/>
        <v/>
      </c>
      <c r="G159" t="str">
        <f t="shared" si="5"/>
        <v/>
      </c>
      <c r="H159" t="str">
        <f>IFERROR(VLOOKUP(G159,base!$C$2:$D$133,2,FALSE),"")</f>
        <v/>
      </c>
    </row>
    <row r="160" spans="1:8" ht="15.75" thickBot="1" x14ac:dyDescent="0.3">
      <c r="A160" s="28" t="s">
        <v>3679</v>
      </c>
      <c r="B160" s="30">
        <v>548</v>
      </c>
      <c r="C160" s="30" t="s">
        <v>76</v>
      </c>
      <c r="D160">
        <v>159</v>
      </c>
      <c r="E160" t="str">
        <f t="shared" si="4"/>
        <v/>
      </c>
      <c r="G160" t="str">
        <f t="shared" si="5"/>
        <v/>
      </c>
      <c r="H160" t="str">
        <f>IFERROR(VLOOKUP(G160,base!$C$2:$D$133,2,FALSE),"")</f>
        <v/>
      </c>
    </row>
    <row r="161" spans="1:8" ht="15.75" thickBot="1" x14ac:dyDescent="0.3">
      <c r="A161" s="28" t="s">
        <v>3678</v>
      </c>
      <c r="B161" s="30">
        <v>550</v>
      </c>
      <c r="C161" s="30" t="s">
        <v>77</v>
      </c>
      <c r="D161">
        <v>160</v>
      </c>
      <c r="E161" t="str">
        <f t="shared" si="4"/>
        <v/>
      </c>
      <c r="G161" t="str">
        <f t="shared" si="5"/>
        <v/>
      </c>
      <c r="H161" t="str">
        <f>IFERROR(VLOOKUP(G161,base!$C$2:$D$133,2,FALSE),"")</f>
        <v/>
      </c>
    </row>
    <row r="162" spans="1:8" ht="15.75" thickBot="1" x14ac:dyDescent="0.3">
      <c r="A162" s="28" t="s">
        <v>3679</v>
      </c>
      <c r="B162" s="30">
        <v>550</v>
      </c>
      <c r="C162" s="30" t="s">
        <v>77</v>
      </c>
      <c r="D162">
        <v>161</v>
      </c>
      <c r="E162" t="str">
        <f t="shared" si="4"/>
        <v/>
      </c>
      <c r="G162" t="str">
        <f t="shared" si="5"/>
        <v/>
      </c>
      <c r="H162" t="str">
        <f>IFERROR(VLOOKUP(G162,base!$C$2:$D$133,2,FALSE),"")</f>
        <v/>
      </c>
    </row>
    <row r="163" spans="1:8" ht="15.75" thickBot="1" x14ac:dyDescent="0.3">
      <c r="A163" s="28" t="s">
        <v>3678</v>
      </c>
      <c r="B163" s="30">
        <v>555</v>
      </c>
      <c r="C163" s="30" t="s">
        <v>80</v>
      </c>
      <c r="D163">
        <v>162</v>
      </c>
      <c r="E163" t="str">
        <f t="shared" si="4"/>
        <v/>
      </c>
      <c r="G163" t="str">
        <f t="shared" si="5"/>
        <v/>
      </c>
      <c r="H163" t="str">
        <f>IFERROR(VLOOKUP(G163,base!$C$2:$D$133,2,FALSE),"")</f>
        <v/>
      </c>
    </row>
    <row r="164" spans="1:8" ht="15.75" thickBot="1" x14ac:dyDescent="0.3">
      <c r="A164" s="28" t="s">
        <v>3679</v>
      </c>
      <c r="B164" s="30">
        <v>555</v>
      </c>
      <c r="C164" s="30" t="s">
        <v>80</v>
      </c>
      <c r="D164">
        <v>163</v>
      </c>
      <c r="E164" t="str">
        <f t="shared" si="4"/>
        <v/>
      </c>
      <c r="G164" t="str">
        <f t="shared" si="5"/>
        <v/>
      </c>
      <c r="H164" t="str">
        <f>IFERROR(VLOOKUP(G164,base!$C$2:$D$133,2,FALSE),"")</f>
        <v/>
      </c>
    </row>
    <row r="165" spans="1:8" ht="15.75" thickBot="1" x14ac:dyDescent="0.3">
      <c r="A165" s="28" t="s">
        <v>3678</v>
      </c>
      <c r="B165" s="30">
        <v>565</v>
      </c>
      <c r="C165" s="30" t="s">
        <v>53</v>
      </c>
      <c r="D165">
        <v>164</v>
      </c>
      <c r="E165" t="str">
        <f t="shared" si="4"/>
        <v/>
      </c>
      <c r="G165" t="str">
        <f t="shared" si="5"/>
        <v/>
      </c>
      <c r="H165" t="str">
        <f>IFERROR(VLOOKUP(G165,base!$C$2:$D$133,2,FALSE),"")</f>
        <v/>
      </c>
    </row>
    <row r="166" spans="1:8" ht="15.75" thickBot="1" x14ac:dyDescent="0.3">
      <c r="A166" s="28" t="s">
        <v>3679</v>
      </c>
      <c r="B166" s="30">
        <v>565</v>
      </c>
      <c r="C166" s="30" t="s">
        <v>53</v>
      </c>
      <c r="D166">
        <v>165</v>
      </c>
      <c r="E166" t="str">
        <f t="shared" si="4"/>
        <v/>
      </c>
      <c r="G166" t="str">
        <f t="shared" si="5"/>
        <v/>
      </c>
      <c r="H166" t="str">
        <f>IFERROR(VLOOKUP(G166,base!$C$2:$D$133,2,FALSE),"")</f>
        <v/>
      </c>
    </row>
    <row r="167" spans="1:8" ht="15.75" thickBot="1" x14ac:dyDescent="0.3">
      <c r="A167" s="28" t="s">
        <v>3678</v>
      </c>
      <c r="B167" s="30">
        <v>580</v>
      </c>
      <c r="C167" s="30" t="s">
        <v>79</v>
      </c>
      <c r="D167">
        <v>166</v>
      </c>
      <c r="E167" t="str">
        <f t="shared" si="4"/>
        <v/>
      </c>
      <c r="G167" t="str">
        <f t="shared" si="5"/>
        <v/>
      </c>
      <c r="H167" t="str">
        <f>IFERROR(VLOOKUP(G167,base!$C$2:$D$133,2,FALSE),"")</f>
        <v/>
      </c>
    </row>
    <row r="168" spans="1:8" ht="15.75" thickBot="1" x14ac:dyDescent="0.3">
      <c r="A168" s="28" t="s">
        <v>3679</v>
      </c>
      <c r="B168" s="30">
        <v>580</v>
      </c>
      <c r="C168" s="30" t="s">
        <v>79</v>
      </c>
      <c r="D168">
        <v>167</v>
      </c>
      <c r="E168" t="str">
        <f t="shared" si="4"/>
        <v/>
      </c>
      <c r="G168" t="str">
        <f t="shared" si="5"/>
        <v/>
      </c>
      <c r="H168" t="str">
        <f>IFERROR(VLOOKUP(G168,base!$C$2:$D$133,2,FALSE),"")</f>
        <v/>
      </c>
    </row>
    <row r="169" spans="1:8" ht="15.75" thickBot="1" x14ac:dyDescent="0.3">
      <c r="A169" s="28" t="s">
        <v>3678</v>
      </c>
      <c r="B169" s="30">
        <v>593</v>
      </c>
      <c r="C169" s="30" t="s">
        <v>44</v>
      </c>
      <c r="D169">
        <v>168</v>
      </c>
      <c r="E169" t="str">
        <f t="shared" si="4"/>
        <v/>
      </c>
      <c r="G169" t="str">
        <f t="shared" si="5"/>
        <v/>
      </c>
      <c r="H169" t="str">
        <f>IFERROR(VLOOKUP(G169,base!$C$2:$D$133,2,FALSE),"")</f>
        <v/>
      </c>
    </row>
    <row r="170" spans="1:8" ht="15.75" thickBot="1" x14ac:dyDescent="0.3">
      <c r="A170" s="28" t="s">
        <v>3679</v>
      </c>
      <c r="B170" s="30">
        <v>593</v>
      </c>
      <c r="C170" s="30" t="s">
        <v>44</v>
      </c>
      <c r="D170">
        <v>169</v>
      </c>
      <c r="E170" t="str">
        <f t="shared" si="4"/>
        <v/>
      </c>
      <c r="G170" t="str">
        <f t="shared" si="5"/>
        <v/>
      </c>
      <c r="H170" t="str">
        <f>IFERROR(VLOOKUP(G170,base!$C$2:$D$133,2,FALSE),"")</f>
        <v/>
      </c>
    </row>
    <row r="171" spans="1:8" ht="15.75" thickBot="1" x14ac:dyDescent="0.3">
      <c r="A171" s="28" t="s">
        <v>3678</v>
      </c>
      <c r="B171" s="30">
        <v>595</v>
      </c>
      <c r="C171" s="30" t="s">
        <v>148</v>
      </c>
      <c r="D171">
        <v>170</v>
      </c>
      <c r="E171" t="str">
        <f t="shared" si="4"/>
        <v/>
      </c>
      <c r="G171" t="str">
        <f t="shared" si="5"/>
        <v/>
      </c>
      <c r="H171" t="str">
        <f>IFERROR(VLOOKUP(G171,base!$C$2:$D$133,2,FALSE),"")</f>
        <v/>
      </c>
    </row>
    <row r="172" spans="1:8" ht="15.75" thickBot="1" x14ac:dyDescent="0.3">
      <c r="A172" s="28" t="s">
        <v>3679</v>
      </c>
      <c r="B172" s="30">
        <v>595</v>
      </c>
      <c r="C172" s="30" t="s">
        <v>148</v>
      </c>
      <c r="D172">
        <v>171</v>
      </c>
      <c r="E172" t="str">
        <f t="shared" si="4"/>
        <v/>
      </c>
      <c r="G172" t="str">
        <f t="shared" si="5"/>
        <v/>
      </c>
      <c r="H172" t="str">
        <f>IFERROR(VLOOKUP(G172,base!$C$2:$D$133,2,FALSE),"")</f>
        <v/>
      </c>
    </row>
    <row r="173" spans="1:8" ht="15.75" thickBot="1" x14ac:dyDescent="0.3">
      <c r="A173" s="28" t="s">
        <v>3678</v>
      </c>
      <c r="B173" s="30">
        <v>600</v>
      </c>
      <c r="C173" s="30" t="s">
        <v>82</v>
      </c>
      <c r="D173">
        <v>172</v>
      </c>
      <c r="E173" t="str">
        <f t="shared" si="4"/>
        <v/>
      </c>
      <c r="G173" t="str">
        <f t="shared" si="5"/>
        <v/>
      </c>
      <c r="H173" t="str">
        <f>IFERROR(VLOOKUP(G173,base!$C$2:$D$133,2,FALSE),"")</f>
        <v/>
      </c>
    </row>
    <row r="174" spans="1:8" ht="15.75" thickBot="1" x14ac:dyDescent="0.3">
      <c r="A174" s="28" t="s">
        <v>3679</v>
      </c>
      <c r="B174" s="30">
        <v>600</v>
      </c>
      <c r="C174" s="30" t="s">
        <v>82</v>
      </c>
      <c r="D174">
        <v>173</v>
      </c>
      <c r="E174" t="str">
        <f t="shared" si="4"/>
        <v/>
      </c>
      <c r="G174" t="str">
        <f t="shared" si="5"/>
        <v/>
      </c>
      <c r="H174" t="str">
        <f>IFERROR(VLOOKUP(G174,base!$C$2:$D$133,2,FALSE),"")</f>
        <v/>
      </c>
    </row>
    <row r="175" spans="1:8" ht="15.75" thickBot="1" x14ac:dyDescent="0.3">
      <c r="A175" s="28" t="s">
        <v>3678</v>
      </c>
      <c r="B175" s="30">
        <v>685</v>
      </c>
      <c r="C175" s="30" t="s">
        <v>78</v>
      </c>
      <c r="D175">
        <v>174</v>
      </c>
      <c r="E175" t="str">
        <f t="shared" si="4"/>
        <v/>
      </c>
      <c r="G175" t="str">
        <f t="shared" si="5"/>
        <v/>
      </c>
      <c r="H175" t="str">
        <f>IFERROR(VLOOKUP(G175,base!$C$2:$D$133,2,FALSE),"")</f>
        <v/>
      </c>
    </row>
    <row r="176" spans="1:8" ht="15.75" thickBot="1" x14ac:dyDescent="0.3">
      <c r="A176" s="28" t="s">
        <v>3679</v>
      </c>
      <c r="B176" s="30">
        <v>685</v>
      </c>
      <c r="C176" s="30" t="s">
        <v>78</v>
      </c>
      <c r="D176">
        <v>175</v>
      </c>
      <c r="E176" t="str">
        <f t="shared" si="4"/>
        <v/>
      </c>
      <c r="G176" t="str">
        <f t="shared" si="5"/>
        <v/>
      </c>
      <c r="H176" t="str">
        <f>IFERROR(VLOOKUP(G176,base!$C$2:$D$133,2,FALSE),"")</f>
        <v/>
      </c>
    </row>
    <row r="177" spans="1:8" ht="15.75" thickBot="1" x14ac:dyDescent="0.3">
      <c r="A177" s="28" t="s">
        <v>3678</v>
      </c>
      <c r="B177" s="30">
        <v>736</v>
      </c>
      <c r="C177" s="30" t="s">
        <v>3775</v>
      </c>
      <c r="D177">
        <v>176</v>
      </c>
      <c r="E177" t="str">
        <f t="shared" si="4"/>
        <v/>
      </c>
      <c r="G177" t="str">
        <f t="shared" si="5"/>
        <v/>
      </c>
      <c r="H177" t="str">
        <f>IFERROR(VLOOKUP(G177,base!$C$2:$D$133,2,FALSE),"")</f>
        <v/>
      </c>
    </row>
    <row r="178" spans="1:8" ht="15.75" thickBot="1" x14ac:dyDescent="0.3">
      <c r="A178" s="28" t="s">
        <v>3679</v>
      </c>
      <c r="B178" s="30">
        <v>736</v>
      </c>
      <c r="C178" s="30" t="s">
        <v>3775</v>
      </c>
      <c r="D178">
        <v>177</v>
      </c>
      <c r="E178" t="str">
        <f t="shared" si="4"/>
        <v/>
      </c>
      <c r="G178" t="str">
        <f t="shared" si="5"/>
        <v/>
      </c>
      <c r="H178" t="str">
        <f>IFERROR(VLOOKUP(G178,base!$C$2:$D$133,2,FALSE),"")</f>
        <v/>
      </c>
    </row>
    <row r="179" spans="1:8" ht="15.75" thickBot="1" x14ac:dyDescent="0.3">
      <c r="A179" s="28" t="s">
        <v>3678</v>
      </c>
      <c r="B179" s="30">
        <v>745</v>
      </c>
      <c r="C179" s="30" t="s">
        <v>108</v>
      </c>
      <c r="D179">
        <v>178</v>
      </c>
      <c r="E179" t="str">
        <f t="shared" si="4"/>
        <v/>
      </c>
      <c r="G179" t="str">
        <f t="shared" si="5"/>
        <v/>
      </c>
      <c r="H179" t="str">
        <f>IFERROR(VLOOKUP(G179,base!$C$2:$D$133,2,FALSE),"")</f>
        <v/>
      </c>
    </row>
    <row r="180" spans="1:8" ht="15.75" thickBot="1" x14ac:dyDescent="0.3">
      <c r="A180" s="28" t="s">
        <v>3679</v>
      </c>
      <c r="B180" s="30">
        <v>745</v>
      </c>
      <c r="C180" s="30" t="s">
        <v>108</v>
      </c>
      <c r="D180">
        <v>179</v>
      </c>
      <c r="E180" t="str">
        <f t="shared" si="4"/>
        <v/>
      </c>
      <c r="G180" t="str">
        <f t="shared" si="5"/>
        <v/>
      </c>
      <c r="H180" t="str">
        <f>IFERROR(VLOOKUP(G180,base!$C$2:$D$133,2,FALSE),"")</f>
        <v/>
      </c>
    </row>
    <row r="181" spans="1:8" ht="15.75" thickBot="1" x14ac:dyDescent="0.3">
      <c r="A181" s="28" t="s">
        <v>3678</v>
      </c>
      <c r="B181" s="30">
        <v>748</v>
      </c>
      <c r="C181" s="30" t="s">
        <v>81</v>
      </c>
      <c r="D181">
        <v>180</v>
      </c>
      <c r="E181" t="str">
        <f t="shared" si="4"/>
        <v/>
      </c>
      <c r="G181" t="str">
        <f t="shared" si="5"/>
        <v/>
      </c>
      <c r="H181" t="str">
        <f>IFERROR(VLOOKUP(G181,base!$C$2:$D$133,2,FALSE),"")</f>
        <v/>
      </c>
    </row>
    <row r="182" spans="1:8" ht="15.75" thickBot="1" x14ac:dyDescent="0.3">
      <c r="A182" s="28" t="s">
        <v>3679</v>
      </c>
      <c r="B182" s="30">
        <v>748</v>
      </c>
      <c r="C182" s="30" t="s">
        <v>81</v>
      </c>
      <c r="D182">
        <v>181</v>
      </c>
      <c r="E182" t="str">
        <f t="shared" si="4"/>
        <v/>
      </c>
      <c r="G182" t="str">
        <f t="shared" si="5"/>
        <v/>
      </c>
      <c r="H182" t="str">
        <f>IFERROR(VLOOKUP(G182,base!$C$2:$D$133,2,FALSE),"")</f>
        <v/>
      </c>
    </row>
    <row r="183" spans="1:8" ht="15.75" thickBot="1" x14ac:dyDescent="0.3">
      <c r="A183" s="28" t="s">
        <v>3678</v>
      </c>
      <c r="B183" s="30">
        <v>750</v>
      </c>
      <c r="C183" s="30" t="s">
        <v>97</v>
      </c>
      <c r="D183">
        <v>182</v>
      </c>
      <c r="E183" t="str">
        <f t="shared" si="4"/>
        <v/>
      </c>
      <c r="G183" t="str">
        <f t="shared" si="5"/>
        <v/>
      </c>
      <c r="H183" t="str">
        <f>IFERROR(VLOOKUP(G183,base!$C$2:$D$133,2,FALSE),"")</f>
        <v/>
      </c>
    </row>
    <row r="184" spans="1:8" ht="15.75" thickBot="1" x14ac:dyDescent="0.3">
      <c r="A184" s="28" t="s">
        <v>3679</v>
      </c>
      <c r="B184" s="30">
        <v>750</v>
      </c>
      <c r="C184" s="30" t="s">
        <v>97</v>
      </c>
      <c r="D184">
        <v>183</v>
      </c>
      <c r="E184" t="str">
        <f t="shared" si="4"/>
        <v/>
      </c>
      <c r="G184" t="str">
        <f t="shared" si="5"/>
        <v/>
      </c>
      <c r="H184" t="str">
        <f>IFERROR(VLOOKUP(G184,base!$C$2:$D$133,2,FALSE),"")</f>
        <v/>
      </c>
    </row>
    <row r="185" spans="1:8" ht="15.75" thickBot="1" x14ac:dyDescent="0.3">
      <c r="A185" s="28" t="s">
        <v>3678</v>
      </c>
      <c r="B185" s="30">
        <v>754</v>
      </c>
      <c r="C185" s="30" t="s">
        <v>51</v>
      </c>
      <c r="D185">
        <v>184</v>
      </c>
      <c r="E185" t="str">
        <f t="shared" si="4"/>
        <v/>
      </c>
      <c r="G185" t="str">
        <f t="shared" si="5"/>
        <v/>
      </c>
      <c r="H185" t="str">
        <f>IFERROR(VLOOKUP(G185,base!$C$2:$D$133,2,FALSE),"")</f>
        <v/>
      </c>
    </row>
    <row r="186" spans="1:8" ht="15.75" thickBot="1" x14ac:dyDescent="0.3">
      <c r="A186" s="28" t="s">
        <v>3679</v>
      </c>
      <c r="B186" s="30">
        <v>754</v>
      </c>
      <c r="C186" s="30" t="s">
        <v>51</v>
      </c>
      <c r="D186">
        <v>185</v>
      </c>
      <c r="E186" t="str">
        <f t="shared" si="4"/>
        <v/>
      </c>
      <c r="G186" t="str">
        <f t="shared" si="5"/>
        <v/>
      </c>
      <c r="H186" t="str">
        <f>IFERROR(VLOOKUP(G186,base!$C$2:$D$133,2,FALSE),"")</f>
        <v/>
      </c>
    </row>
    <row r="187" spans="1:8" ht="15.75" thickBot="1" x14ac:dyDescent="0.3">
      <c r="A187" s="28" t="s">
        <v>3678</v>
      </c>
      <c r="B187" s="30">
        <v>757</v>
      </c>
      <c r="C187" s="30" t="s">
        <v>39</v>
      </c>
      <c r="D187">
        <v>186</v>
      </c>
      <c r="E187" t="str">
        <f t="shared" si="4"/>
        <v/>
      </c>
      <c r="G187" t="str">
        <f t="shared" si="5"/>
        <v/>
      </c>
      <c r="H187" t="str">
        <f>IFERROR(VLOOKUP(G187,base!$C$2:$D$133,2,FALSE),"")</f>
        <v/>
      </c>
    </row>
    <row r="188" spans="1:8" ht="15.75" thickBot="1" x14ac:dyDescent="0.3">
      <c r="A188" s="28" t="s">
        <v>3679</v>
      </c>
      <c r="B188" s="30">
        <v>757</v>
      </c>
      <c r="C188" s="30" t="s">
        <v>39</v>
      </c>
      <c r="D188">
        <v>187</v>
      </c>
      <c r="E188" t="str">
        <f t="shared" si="4"/>
        <v/>
      </c>
      <c r="G188" t="str">
        <f t="shared" si="5"/>
        <v/>
      </c>
      <c r="H188" t="str">
        <f>IFERROR(VLOOKUP(G188,base!$C$2:$D$133,2,FALSE),"")</f>
        <v/>
      </c>
    </row>
    <row r="189" spans="1:8" ht="15.75" thickBot="1" x14ac:dyDescent="0.3">
      <c r="A189" s="28" t="s">
        <v>3678</v>
      </c>
      <c r="B189" s="30">
        <v>758</v>
      </c>
      <c r="C189" s="30" t="s">
        <v>36</v>
      </c>
      <c r="D189">
        <v>188</v>
      </c>
      <c r="E189" t="str">
        <f t="shared" si="4"/>
        <v/>
      </c>
      <c r="G189" t="str">
        <f t="shared" si="5"/>
        <v/>
      </c>
      <c r="H189" t="str">
        <f>IFERROR(VLOOKUP(G189,base!$C$2:$D$133,2,FALSE),"")</f>
        <v/>
      </c>
    </row>
    <row r="190" spans="1:8" ht="15.75" thickBot="1" x14ac:dyDescent="0.3">
      <c r="A190" s="28" t="s">
        <v>3679</v>
      </c>
      <c r="B190" s="30">
        <v>758</v>
      </c>
      <c r="C190" s="30" t="s">
        <v>36</v>
      </c>
      <c r="D190">
        <v>189</v>
      </c>
      <c r="E190" t="str">
        <f t="shared" si="4"/>
        <v/>
      </c>
      <c r="G190" t="str">
        <f t="shared" si="5"/>
        <v/>
      </c>
      <c r="H190" t="str">
        <f>IFERROR(VLOOKUP(G190,base!$C$2:$D$133,2,FALSE),"")</f>
        <v/>
      </c>
    </row>
    <row r="191" spans="1:8" ht="15.75" thickBot="1" x14ac:dyDescent="0.3">
      <c r="A191" s="28" t="s">
        <v>3678</v>
      </c>
      <c r="B191" s="30">
        <v>760</v>
      </c>
      <c r="C191" s="30" t="s">
        <v>33</v>
      </c>
      <c r="D191">
        <v>190</v>
      </c>
      <c r="E191" t="str">
        <f t="shared" si="4"/>
        <v/>
      </c>
      <c r="G191" t="str">
        <f t="shared" si="5"/>
        <v/>
      </c>
      <c r="H191" t="str">
        <f>IFERROR(VLOOKUP(G191,base!$C$2:$D$133,2,FALSE),"")</f>
        <v/>
      </c>
    </row>
    <row r="192" spans="1:8" ht="15.75" thickBot="1" x14ac:dyDescent="0.3">
      <c r="A192" s="28" t="s">
        <v>3679</v>
      </c>
      <c r="B192" s="30">
        <v>760</v>
      </c>
      <c r="C192" s="30" t="s">
        <v>33</v>
      </c>
      <c r="D192">
        <v>191</v>
      </c>
      <c r="E192" t="str">
        <f t="shared" si="4"/>
        <v/>
      </c>
      <c r="G192" t="str">
        <f t="shared" si="5"/>
        <v/>
      </c>
      <c r="H192" t="str">
        <f>IFERROR(VLOOKUP(G192,base!$C$2:$D$133,2,FALSE),"")</f>
        <v/>
      </c>
    </row>
    <row r="193" spans="1:8" ht="15.75" thickBot="1" x14ac:dyDescent="0.3">
      <c r="A193" s="28" t="s">
        <v>3678</v>
      </c>
      <c r="B193" s="30">
        <v>773</v>
      </c>
      <c r="C193" s="30" t="s">
        <v>23</v>
      </c>
      <c r="D193">
        <v>192</v>
      </c>
      <c r="E193" t="str">
        <f t="shared" si="4"/>
        <v/>
      </c>
      <c r="G193" t="str">
        <f t="shared" si="5"/>
        <v/>
      </c>
      <c r="H193" t="str">
        <f>IFERROR(VLOOKUP(G193,base!$C$2:$D$133,2,FALSE),"")</f>
        <v/>
      </c>
    </row>
    <row r="194" spans="1:8" ht="15.75" thickBot="1" x14ac:dyDescent="0.3">
      <c r="A194" s="28" t="s">
        <v>3679</v>
      </c>
      <c r="B194" s="30">
        <v>773</v>
      </c>
      <c r="C194" s="30" t="s">
        <v>23</v>
      </c>
      <c r="D194">
        <v>193</v>
      </c>
      <c r="E194" t="str">
        <f t="shared" si="4"/>
        <v/>
      </c>
      <c r="G194" t="str">
        <f t="shared" si="5"/>
        <v/>
      </c>
      <c r="H194" t="str">
        <f>IFERROR(VLOOKUP(G194,base!$C$2:$D$133,2,FALSE),"")</f>
        <v/>
      </c>
    </row>
    <row r="195" spans="1:8" ht="15.75" thickBot="1" x14ac:dyDescent="0.3">
      <c r="A195" s="28" t="s">
        <v>3678</v>
      </c>
      <c r="B195" s="30">
        <v>775</v>
      </c>
      <c r="C195" s="30" t="s">
        <v>22</v>
      </c>
      <c r="D195">
        <v>194</v>
      </c>
      <c r="E195" t="str">
        <f t="shared" ref="E195:E250" si="6">IF(A195=$F$2,B195,"")</f>
        <v/>
      </c>
      <c r="G195" t="str">
        <f t="shared" ref="G195:G250" si="7">IFERROR(SMALL($E$2:$E$250,D195),"")</f>
        <v/>
      </c>
      <c r="H195" t="str">
        <f>IFERROR(VLOOKUP(G195,base!$C$2:$D$133,2,FALSE),"")</f>
        <v/>
      </c>
    </row>
    <row r="196" spans="1:8" ht="15.75" thickBot="1" x14ac:dyDescent="0.3">
      <c r="A196" s="28" t="s">
        <v>3679</v>
      </c>
      <c r="B196" s="30">
        <v>775</v>
      </c>
      <c r="C196" s="30" t="s">
        <v>22</v>
      </c>
      <c r="D196">
        <v>195</v>
      </c>
      <c r="E196" t="str">
        <f t="shared" si="6"/>
        <v/>
      </c>
      <c r="G196" t="str">
        <f t="shared" si="7"/>
        <v/>
      </c>
      <c r="H196" t="str">
        <f>IFERROR(VLOOKUP(G196,base!$C$2:$D$133,2,FALSE),"")</f>
        <v/>
      </c>
    </row>
    <row r="197" spans="1:8" ht="15.75" thickBot="1" x14ac:dyDescent="0.3">
      <c r="A197" s="28" t="s">
        <v>3678</v>
      </c>
      <c r="B197" s="30">
        <v>779</v>
      </c>
      <c r="C197" s="30" t="s">
        <v>29</v>
      </c>
      <c r="D197">
        <v>196</v>
      </c>
      <c r="E197" t="str">
        <f t="shared" si="6"/>
        <v/>
      </c>
      <c r="G197" t="str">
        <f t="shared" si="7"/>
        <v/>
      </c>
      <c r="H197" t="str">
        <f>IFERROR(VLOOKUP(G197,base!$C$2:$D$133,2,FALSE),"")</f>
        <v/>
      </c>
    </row>
    <row r="198" spans="1:8" ht="15.75" thickBot="1" x14ac:dyDescent="0.3">
      <c r="A198" s="28" t="s">
        <v>3679</v>
      </c>
      <c r="B198" s="30">
        <v>779</v>
      </c>
      <c r="C198" s="30" t="s">
        <v>29</v>
      </c>
      <c r="D198">
        <v>197</v>
      </c>
      <c r="E198" t="str">
        <f t="shared" si="6"/>
        <v/>
      </c>
      <c r="G198" t="str">
        <f t="shared" si="7"/>
        <v/>
      </c>
      <c r="H198" t="str">
        <f>IFERROR(VLOOKUP(G198,base!$C$2:$D$133,2,FALSE),"")</f>
        <v/>
      </c>
    </row>
    <row r="199" spans="1:8" ht="15.75" thickBot="1" x14ac:dyDescent="0.3">
      <c r="A199" s="28" t="s">
        <v>3678</v>
      </c>
      <c r="B199" s="30">
        <v>784</v>
      </c>
      <c r="C199" s="30" t="s">
        <v>24</v>
      </c>
      <c r="D199">
        <v>198</v>
      </c>
      <c r="E199" t="str">
        <f t="shared" si="6"/>
        <v/>
      </c>
      <c r="G199" t="str">
        <f t="shared" si="7"/>
        <v/>
      </c>
      <c r="H199" t="str">
        <f>IFERROR(VLOOKUP(G199,base!$C$2:$D$133,2,FALSE),"")</f>
        <v/>
      </c>
    </row>
    <row r="200" spans="1:8" ht="15.75" thickBot="1" x14ac:dyDescent="0.3">
      <c r="A200" s="28" t="s">
        <v>3679</v>
      </c>
      <c r="B200" s="30">
        <v>784</v>
      </c>
      <c r="C200" s="30" t="s">
        <v>24</v>
      </c>
      <c r="D200">
        <v>199</v>
      </c>
      <c r="E200" t="str">
        <f t="shared" si="6"/>
        <v/>
      </c>
      <c r="G200" t="str">
        <f t="shared" si="7"/>
        <v/>
      </c>
      <c r="H200" t="str">
        <f>IFERROR(VLOOKUP(G200,base!$C$2:$D$133,2,FALSE),"")</f>
        <v/>
      </c>
    </row>
    <row r="201" spans="1:8" ht="15.75" thickBot="1" x14ac:dyDescent="0.3">
      <c r="A201" s="28" t="s">
        <v>3678</v>
      </c>
      <c r="B201" s="30">
        <v>788</v>
      </c>
      <c r="C201" s="30" t="s">
        <v>21</v>
      </c>
      <c r="D201">
        <v>200</v>
      </c>
      <c r="E201" t="str">
        <f t="shared" si="6"/>
        <v/>
      </c>
      <c r="G201" t="str">
        <f t="shared" si="7"/>
        <v/>
      </c>
      <c r="H201" t="str">
        <f>IFERROR(VLOOKUP(G201,base!$C$2:$D$133,2,FALSE),"")</f>
        <v/>
      </c>
    </row>
    <row r="202" spans="1:8" ht="15.75" thickBot="1" x14ac:dyDescent="0.3">
      <c r="A202" s="28" t="s">
        <v>3679</v>
      </c>
      <c r="B202" s="30">
        <v>788</v>
      </c>
      <c r="C202" s="30" t="s">
        <v>21</v>
      </c>
      <c r="D202">
        <v>201</v>
      </c>
      <c r="E202" t="str">
        <f t="shared" si="6"/>
        <v/>
      </c>
      <c r="G202" t="str">
        <f t="shared" si="7"/>
        <v/>
      </c>
      <c r="H202" t="str">
        <f>IFERROR(VLOOKUP(G202,base!$C$2:$D$133,2,FALSE),"")</f>
        <v/>
      </c>
    </row>
    <row r="203" spans="1:8" ht="15.75" thickBot="1" x14ac:dyDescent="0.3">
      <c r="A203" s="28" t="s">
        <v>3678</v>
      </c>
      <c r="B203" s="30">
        <v>792</v>
      </c>
      <c r="C203" s="30" t="s">
        <v>26</v>
      </c>
      <c r="D203">
        <v>202</v>
      </c>
      <c r="E203" t="str">
        <f t="shared" si="6"/>
        <v/>
      </c>
      <c r="G203" t="str">
        <f t="shared" si="7"/>
        <v/>
      </c>
      <c r="H203" t="str">
        <f>IFERROR(VLOOKUP(G203,base!$C$2:$D$133,2,FALSE),"")</f>
        <v/>
      </c>
    </row>
    <row r="204" spans="1:8" ht="15.75" thickBot="1" x14ac:dyDescent="0.3">
      <c r="A204" s="28" t="s">
        <v>3679</v>
      </c>
      <c r="B204" s="30">
        <v>792</v>
      </c>
      <c r="C204" s="30" t="s">
        <v>26</v>
      </c>
      <c r="D204">
        <v>203</v>
      </c>
      <c r="E204" t="str">
        <f t="shared" si="6"/>
        <v/>
      </c>
      <c r="G204" t="str">
        <f t="shared" si="7"/>
        <v/>
      </c>
      <c r="H204" t="str">
        <f>IFERROR(VLOOKUP(G204,base!$C$2:$D$133,2,FALSE),"")</f>
        <v/>
      </c>
    </row>
    <row r="205" spans="1:8" ht="15.75" thickBot="1" x14ac:dyDescent="0.3">
      <c r="A205" s="28" t="s">
        <v>3678</v>
      </c>
      <c r="B205" s="30">
        <v>796</v>
      </c>
      <c r="C205" s="30" t="s">
        <v>25</v>
      </c>
      <c r="D205">
        <v>204</v>
      </c>
      <c r="E205" t="str">
        <f t="shared" si="6"/>
        <v/>
      </c>
      <c r="G205" t="str">
        <f t="shared" si="7"/>
        <v/>
      </c>
      <c r="H205" t="str">
        <f>IFERROR(VLOOKUP(G205,base!$C$2:$D$133,2,FALSE),"")</f>
        <v/>
      </c>
    </row>
    <row r="206" spans="1:8" ht="15.75" thickBot="1" x14ac:dyDescent="0.3">
      <c r="A206" s="28" t="s">
        <v>3679</v>
      </c>
      <c r="B206" s="30">
        <v>796</v>
      </c>
      <c r="C206" s="30" t="s">
        <v>25</v>
      </c>
      <c r="D206">
        <v>205</v>
      </c>
      <c r="E206" t="str">
        <f t="shared" si="6"/>
        <v/>
      </c>
      <c r="G206" t="str">
        <f t="shared" si="7"/>
        <v/>
      </c>
      <c r="H206" t="str">
        <f>IFERROR(VLOOKUP(G206,base!$C$2:$D$133,2,FALSE),"")</f>
        <v/>
      </c>
    </row>
    <row r="207" spans="1:8" ht="15.75" thickBot="1" x14ac:dyDescent="0.3">
      <c r="A207" s="28" t="s">
        <v>3678</v>
      </c>
      <c r="B207" s="30">
        <v>802</v>
      </c>
      <c r="C207" s="30" t="s">
        <v>27</v>
      </c>
      <c r="D207">
        <v>206</v>
      </c>
      <c r="E207" t="str">
        <f t="shared" si="6"/>
        <v/>
      </c>
      <c r="G207" t="str">
        <f t="shared" si="7"/>
        <v/>
      </c>
      <c r="H207" t="str">
        <f>IFERROR(VLOOKUP(G207,base!$C$2:$D$133,2,FALSE),"")</f>
        <v/>
      </c>
    </row>
    <row r="208" spans="1:8" ht="15.75" thickBot="1" x14ac:dyDescent="0.3">
      <c r="A208" s="28" t="s">
        <v>3679</v>
      </c>
      <c r="B208" s="30">
        <v>802</v>
      </c>
      <c r="C208" s="30" t="s">
        <v>27</v>
      </c>
      <c r="D208">
        <v>207</v>
      </c>
      <c r="E208" t="str">
        <f t="shared" si="6"/>
        <v/>
      </c>
      <c r="G208" t="str">
        <f t="shared" si="7"/>
        <v/>
      </c>
      <c r="H208" t="str">
        <f>IFERROR(VLOOKUP(G208,base!$C$2:$D$133,2,FALSE),"")</f>
        <v/>
      </c>
    </row>
    <row r="209" spans="1:8" ht="15.75" thickBot="1" x14ac:dyDescent="0.3">
      <c r="A209" s="28" t="s">
        <v>3678</v>
      </c>
      <c r="B209" s="30">
        <v>803</v>
      </c>
      <c r="C209" s="30" t="s">
        <v>28</v>
      </c>
      <c r="D209">
        <v>208</v>
      </c>
      <c r="E209" t="str">
        <f t="shared" si="6"/>
        <v/>
      </c>
      <c r="G209" t="str">
        <f t="shared" si="7"/>
        <v/>
      </c>
      <c r="H209" t="str">
        <f>IFERROR(VLOOKUP(G209,base!$C$2:$D$133,2,FALSE),"")</f>
        <v/>
      </c>
    </row>
    <row r="210" spans="1:8" ht="15.75" thickBot="1" x14ac:dyDescent="0.3">
      <c r="A210" s="28" t="s">
        <v>3679</v>
      </c>
      <c r="B210" s="30">
        <v>803</v>
      </c>
      <c r="C210" s="30" t="s">
        <v>28</v>
      </c>
      <c r="D210">
        <v>209</v>
      </c>
      <c r="E210" t="str">
        <f t="shared" si="6"/>
        <v/>
      </c>
      <c r="G210" t="str">
        <f t="shared" si="7"/>
        <v/>
      </c>
      <c r="H210" t="str">
        <f>IFERROR(VLOOKUP(G210,base!$C$2:$D$133,2,FALSE),"")</f>
        <v/>
      </c>
    </row>
    <row r="211" spans="1:8" ht="15.75" thickBot="1" x14ac:dyDescent="0.3">
      <c r="A211" s="28" t="s">
        <v>3678</v>
      </c>
      <c r="B211" s="30">
        <v>805</v>
      </c>
      <c r="C211" s="30" t="s">
        <v>46</v>
      </c>
      <c r="D211">
        <v>210</v>
      </c>
      <c r="E211" t="str">
        <f t="shared" si="6"/>
        <v/>
      </c>
      <c r="G211" t="str">
        <f t="shared" si="7"/>
        <v/>
      </c>
      <c r="H211" t="str">
        <f>IFERROR(VLOOKUP(G211,base!$C$2:$D$133,2,FALSE),"")</f>
        <v/>
      </c>
    </row>
    <row r="212" spans="1:8" ht="15.75" thickBot="1" x14ac:dyDescent="0.3">
      <c r="A212" s="28" t="s">
        <v>3679</v>
      </c>
      <c r="B212" s="30">
        <v>805</v>
      </c>
      <c r="C212" s="30" t="s">
        <v>46</v>
      </c>
      <c r="D212">
        <v>211</v>
      </c>
      <c r="E212" t="str">
        <f t="shared" si="6"/>
        <v/>
      </c>
      <c r="G212" t="str">
        <f t="shared" si="7"/>
        <v/>
      </c>
      <c r="H212" t="str">
        <f>IFERROR(VLOOKUP(G212,base!$C$2:$D$133,2,FALSE),"")</f>
        <v/>
      </c>
    </row>
    <row r="213" spans="1:8" ht="15.75" thickBot="1" x14ac:dyDescent="0.3">
      <c r="A213" s="28" t="s">
        <v>3678</v>
      </c>
      <c r="B213" s="30">
        <v>820</v>
      </c>
      <c r="C213" s="30" t="s">
        <v>66</v>
      </c>
      <c r="D213">
        <v>212</v>
      </c>
      <c r="E213" t="str">
        <f t="shared" si="6"/>
        <v/>
      </c>
      <c r="G213" t="str">
        <f t="shared" si="7"/>
        <v/>
      </c>
      <c r="H213" t="str">
        <f>IFERROR(VLOOKUP(G213,base!$C$2:$D$133,2,FALSE),"")</f>
        <v/>
      </c>
    </row>
    <row r="214" spans="1:8" ht="15.75" thickBot="1" x14ac:dyDescent="0.3">
      <c r="A214" s="28" t="s">
        <v>3679</v>
      </c>
      <c r="B214" s="30">
        <v>820</v>
      </c>
      <c r="C214" s="30" t="s">
        <v>66</v>
      </c>
      <c r="D214">
        <v>213</v>
      </c>
      <c r="E214" t="str">
        <f t="shared" si="6"/>
        <v/>
      </c>
      <c r="G214" t="str">
        <f t="shared" si="7"/>
        <v/>
      </c>
      <c r="H214" t="str">
        <f>IFERROR(VLOOKUP(G214,base!$C$2:$D$133,2,FALSE),"")</f>
        <v/>
      </c>
    </row>
    <row r="215" spans="1:8" ht="15.75" thickBot="1" x14ac:dyDescent="0.3">
      <c r="A215" s="28" t="s">
        <v>3678</v>
      </c>
      <c r="B215" s="30">
        <v>830</v>
      </c>
      <c r="C215" s="30" t="s">
        <v>69</v>
      </c>
      <c r="D215">
        <v>214</v>
      </c>
      <c r="E215" t="str">
        <f t="shared" si="6"/>
        <v/>
      </c>
      <c r="G215" t="str">
        <f t="shared" si="7"/>
        <v/>
      </c>
      <c r="H215" t="str">
        <f>IFERROR(VLOOKUP(G215,base!$C$2:$D$133,2,FALSE),"")</f>
        <v/>
      </c>
    </row>
    <row r="216" spans="1:8" ht="15.75" thickBot="1" x14ac:dyDescent="0.3">
      <c r="A216" s="28" t="s">
        <v>3679</v>
      </c>
      <c r="B216" s="30">
        <v>830</v>
      </c>
      <c r="C216" s="30" t="s">
        <v>69</v>
      </c>
      <c r="D216">
        <v>215</v>
      </c>
      <c r="E216" t="str">
        <f t="shared" si="6"/>
        <v/>
      </c>
      <c r="G216" t="str">
        <f t="shared" si="7"/>
        <v/>
      </c>
      <c r="H216" t="str">
        <f>IFERROR(VLOOKUP(G216,base!$C$2:$D$133,2,FALSE),"")</f>
        <v/>
      </c>
    </row>
    <row r="217" spans="1:8" ht="15.75" thickBot="1" x14ac:dyDescent="0.3">
      <c r="A217" s="28" t="s">
        <v>3678</v>
      </c>
      <c r="B217" s="30">
        <v>855</v>
      </c>
      <c r="C217" s="30" t="s">
        <v>42</v>
      </c>
      <c r="D217">
        <v>216</v>
      </c>
      <c r="E217" t="str">
        <f t="shared" si="6"/>
        <v/>
      </c>
      <c r="G217" t="str">
        <f t="shared" si="7"/>
        <v/>
      </c>
      <c r="H217" t="str">
        <f>IFERROR(VLOOKUP(G217,base!$C$2:$D$133,2,FALSE),"")</f>
        <v/>
      </c>
    </row>
    <row r="218" spans="1:8" ht="15.75" thickBot="1" x14ac:dyDescent="0.3">
      <c r="A218" s="28" t="s">
        <v>3679</v>
      </c>
      <c r="B218" s="30">
        <v>855</v>
      </c>
      <c r="C218" s="30" t="s">
        <v>42</v>
      </c>
      <c r="D218">
        <v>217</v>
      </c>
      <c r="E218" t="str">
        <f t="shared" si="6"/>
        <v/>
      </c>
      <c r="G218" t="str">
        <f t="shared" si="7"/>
        <v/>
      </c>
      <c r="H218" t="str">
        <f>IFERROR(VLOOKUP(G218,base!$C$2:$D$133,2,FALSE),"")</f>
        <v/>
      </c>
    </row>
    <row r="219" spans="1:8" ht="15.75" thickBot="1" x14ac:dyDescent="0.3">
      <c r="A219" s="28" t="s">
        <v>3678</v>
      </c>
      <c r="B219" s="30">
        <v>870</v>
      </c>
      <c r="C219" s="30" t="s">
        <v>62</v>
      </c>
      <c r="D219">
        <v>218</v>
      </c>
      <c r="E219" t="str">
        <f t="shared" si="6"/>
        <v/>
      </c>
      <c r="G219" t="str">
        <f t="shared" si="7"/>
        <v/>
      </c>
      <c r="H219" t="str">
        <f>IFERROR(VLOOKUP(G219,base!$C$2:$D$133,2,FALSE),"")</f>
        <v/>
      </c>
    </row>
    <row r="220" spans="1:8" ht="15.75" thickBot="1" x14ac:dyDescent="0.3">
      <c r="A220" s="28" t="s">
        <v>3679</v>
      </c>
      <c r="B220" s="30">
        <v>870</v>
      </c>
      <c r="C220" s="30" t="s">
        <v>62</v>
      </c>
      <c r="D220">
        <v>219</v>
      </c>
      <c r="E220" t="str">
        <f t="shared" si="6"/>
        <v/>
      </c>
      <c r="G220" t="str">
        <f t="shared" si="7"/>
        <v/>
      </c>
      <c r="H220" t="str">
        <f>IFERROR(VLOOKUP(G220,base!$C$2:$D$133,2,FALSE),"")</f>
        <v/>
      </c>
    </row>
    <row r="221" spans="1:8" ht="15.75" thickBot="1" x14ac:dyDescent="0.3">
      <c r="A221" s="28" t="s">
        <v>3678</v>
      </c>
      <c r="B221" s="30">
        <v>880</v>
      </c>
      <c r="C221" s="30" t="s">
        <v>100</v>
      </c>
      <c r="D221">
        <v>220</v>
      </c>
      <c r="E221" t="str">
        <f t="shared" si="6"/>
        <v/>
      </c>
      <c r="G221" t="str">
        <f t="shared" si="7"/>
        <v/>
      </c>
      <c r="H221" t="str">
        <f>IFERROR(VLOOKUP(G221,base!$C$2:$D$133,2,FALSE),"")</f>
        <v/>
      </c>
    </row>
    <row r="222" spans="1:8" ht="15.75" thickBot="1" x14ac:dyDescent="0.3">
      <c r="A222" s="28" t="s">
        <v>3679</v>
      </c>
      <c r="B222" s="30">
        <v>880</v>
      </c>
      <c r="C222" s="30" t="s">
        <v>100</v>
      </c>
      <c r="D222">
        <v>221</v>
      </c>
      <c r="E222" t="str">
        <f t="shared" si="6"/>
        <v/>
      </c>
      <c r="G222" t="str">
        <f t="shared" si="7"/>
        <v/>
      </c>
      <c r="H222" t="str">
        <f>IFERROR(VLOOKUP(G222,base!$C$2:$D$133,2,FALSE),"")</f>
        <v/>
      </c>
    </row>
    <row r="223" spans="1:8" ht="15.75" thickBot="1" x14ac:dyDescent="0.3">
      <c r="A223" s="28" t="s">
        <v>3678</v>
      </c>
      <c r="B223" s="30">
        <v>882</v>
      </c>
      <c r="C223" s="30" t="s">
        <v>104</v>
      </c>
      <c r="D223">
        <v>222</v>
      </c>
      <c r="E223" t="str">
        <f t="shared" si="6"/>
        <v/>
      </c>
      <c r="G223" t="str">
        <f t="shared" si="7"/>
        <v/>
      </c>
      <c r="H223" t="str">
        <f>IFERROR(VLOOKUP(G223,base!$C$2:$D$133,2,FALSE),"")</f>
        <v/>
      </c>
    </row>
    <row r="224" spans="1:8" ht="15.75" thickBot="1" x14ac:dyDescent="0.3">
      <c r="A224" s="28" t="s">
        <v>3679</v>
      </c>
      <c r="B224" s="30">
        <v>882</v>
      </c>
      <c r="C224" s="30" t="s">
        <v>104</v>
      </c>
      <c r="D224">
        <v>223</v>
      </c>
      <c r="E224" t="str">
        <f t="shared" si="6"/>
        <v/>
      </c>
      <c r="G224" t="str">
        <f t="shared" si="7"/>
        <v/>
      </c>
      <c r="H224" t="str">
        <f>IFERROR(VLOOKUP(G224,base!$C$2:$D$133,2,FALSE),"")</f>
        <v/>
      </c>
    </row>
    <row r="225" spans="1:8" ht="15.75" thickBot="1" x14ac:dyDescent="0.3">
      <c r="A225" s="28" t="s">
        <v>3678</v>
      </c>
      <c r="B225" s="30">
        <v>884</v>
      </c>
      <c r="C225" s="30" t="s">
        <v>102</v>
      </c>
      <c r="D225">
        <v>224</v>
      </c>
      <c r="E225" t="str">
        <f t="shared" si="6"/>
        <v/>
      </c>
      <c r="G225" t="str">
        <f t="shared" si="7"/>
        <v/>
      </c>
      <c r="H225" t="str">
        <f>IFERROR(VLOOKUP(G225,base!$C$2:$D$133,2,FALSE),"")</f>
        <v/>
      </c>
    </row>
    <row r="226" spans="1:8" ht="15.75" thickBot="1" x14ac:dyDescent="0.3">
      <c r="A226" s="28" t="s">
        <v>3679</v>
      </c>
      <c r="B226" s="30">
        <v>884</v>
      </c>
      <c r="C226" s="30" t="s">
        <v>102</v>
      </c>
      <c r="D226">
        <v>225</v>
      </c>
      <c r="E226" t="str">
        <f t="shared" si="6"/>
        <v/>
      </c>
      <c r="G226" t="str">
        <f t="shared" si="7"/>
        <v/>
      </c>
      <c r="H226" t="str">
        <f>IFERROR(VLOOKUP(G226,base!$C$2:$D$133,2,FALSE),"")</f>
        <v/>
      </c>
    </row>
    <row r="227" spans="1:8" ht="15.75" thickBot="1" x14ac:dyDescent="0.3">
      <c r="A227" s="28" t="s">
        <v>3678</v>
      </c>
      <c r="B227" s="30">
        <v>886</v>
      </c>
      <c r="C227" s="30" t="s">
        <v>101</v>
      </c>
      <c r="D227">
        <v>226</v>
      </c>
      <c r="E227" t="str">
        <f t="shared" si="6"/>
        <v/>
      </c>
      <c r="G227" t="str">
        <f t="shared" si="7"/>
        <v/>
      </c>
      <c r="H227" t="str">
        <f>IFERROR(VLOOKUP(G227,base!$C$2:$D$133,2,FALSE),"")</f>
        <v/>
      </c>
    </row>
    <row r="228" spans="1:8" ht="15.75" thickBot="1" x14ac:dyDescent="0.3">
      <c r="A228" s="28" t="s">
        <v>3679</v>
      </c>
      <c r="B228" s="30">
        <v>886</v>
      </c>
      <c r="C228" s="30" t="s">
        <v>101</v>
      </c>
      <c r="D228">
        <v>227</v>
      </c>
      <c r="E228" t="str">
        <f t="shared" si="6"/>
        <v/>
      </c>
      <c r="G228" t="str">
        <f t="shared" si="7"/>
        <v/>
      </c>
      <c r="H228" t="str">
        <f>IFERROR(VLOOKUP(G228,base!$C$2:$D$133,2,FALSE),"")</f>
        <v/>
      </c>
    </row>
    <row r="229" spans="1:8" ht="15.75" thickBot="1" x14ac:dyDescent="0.3">
      <c r="A229" s="28" t="s">
        <v>3678</v>
      </c>
      <c r="B229" s="30">
        <v>888</v>
      </c>
      <c r="C229" s="30" t="s">
        <v>103</v>
      </c>
      <c r="D229">
        <v>228</v>
      </c>
      <c r="E229" t="str">
        <f t="shared" si="6"/>
        <v/>
      </c>
      <c r="G229" t="str">
        <f t="shared" si="7"/>
        <v/>
      </c>
      <c r="H229" t="str">
        <f>IFERROR(VLOOKUP(G229,base!$C$2:$D$133,2,FALSE),"")</f>
        <v/>
      </c>
    </row>
    <row r="230" spans="1:8" ht="15.75" thickBot="1" x14ac:dyDescent="0.3">
      <c r="A230" s="28" t="s">
        <v>3679</v>
      </c>
      <c r="B230" s="30">
        <v>888</v>
      </c>
      <c r="C230" s="30" t="s">
        <v>103</v>
      </c>
      <c r="D230">
        <v>229</v>
      </c>
      <c r="E230" t="str">
        <f t="shared" si="6"/>
        <v/>
      </c>
      <c r="G230" t="str">
        <f t="shared" si="7"/>
        <v/>
      </c>
      <c r="H230" t="str">
        <f>IFERROR(VLOOKUP(G230,base!$C$2:$D$133,2,FALSE),"")</f>
        <v/>
      </c>
    </row>
    <row r="231" spans="1:8" ht="15.75" thickBot="1" x14ac:dyDescent="0.3">
      <c r="A231" s="28" t="s">
        <v>3678</v>
      </c>
      <c r="B231" s="30">
        <v>890</v>
      </c>
      <c r="C231" s="30" t="s">
        <v>95</v>
      </c>
      <c r="D231">
        <v>230</v>
      </c>
      <c r="E231" t="str">
        <f t="shared" si="6"/>
        <v/>
      </c>
      <c r="G231" t="str">
        <f t="shared" si="7"/>
        <v/>
      </c>
      <c r="H231" t="str">
        <f>IFERROR(VLOOKUP(G231,base!$C$2:$D$133,2,FALSE),"")</f>
        <v/>
      </c>
    </row>
    <row r="232" spans="1:8" ht="15.75" thickBot="1" x14ac:dyDescent="0.3">
      <c r="A232" s="28" t="s">
        <v>3679</v>
      </c>
      <c r="B232" s="30">
        <v>890</v>
      </c>
      <c r="C232" s="30" t="s">
        <v>95</v>
      </c>
      <c r="D232">
        <v>231</v>
      </c>
      <c r="E232" t="str">
        <f t="shared" si="6"/>
        <v/>
      </c>
      <c r="G232" t="str">
        <f t="shared" si="7"/>
        <v/>
      </c>
      <c r="H232" t="str">
        <f>IFERROR(VLOOKUP(G232,base!$C$2:$D$133,2,FALSE),"")</f>
        <v/>
      </c>
    </row>
    <row r="233" spans="1:8" ht="15.75" thickBot="1" x14ac:dyDescent="0.3">
      <c r="A233" s="28" t="s">
        <v>3679</v>
      </c>
      <c r="B233" s="30">
        <v>905</v>
      </c>
      <c r="C233" s="30" t="s">
        <v>138</v>
      </c>
      <c r="D233">
        <v>232</v>
      </c>
      <c r="E233" t="str">
        <f t="shared" si="6"/>
        <v/>
      </c>
      <c r="G233" t="str">
        <f t="shared" si="7"/>
        <v/>
      </c>
      <c r="H233" t="str">
        <f>IFERROR(VLOOKUP(G233,base!$C$2:$D$133,2,FALSE),"")</f>
        <v/>
      </c>
    </row>
    <row r="234" spans="1:8" ht="15.75" thickBot="1" x14ac:dyDescent="0.3">
      <c r="A234" s="28" t="s">
        <v>3676</v>
      </c>
      <c r="B234" s="30">
        <v>905</v>
      </c>
      <c r="C234" s="30" t="s">
        <v>138</v>
      </c>
      <c r="D234">
        <v>233</v>
      </c>
      <c r="E234" t="str">
        <f t="shared" si="6"/>
        <v/>
      </c>
      <c r="G234" t="str">
        <f t="shared" si="7"/>
        <v/>
      </c>
      <c r="H234" t="str">
        <f>IFERROR(VLOOKUP(G234,base!$C$2:$D$133,2,FALSE),"")</f>
        <v/>
      </c>
    </row>
    <row r="235" spans="1:8" ht="15.75" thickBot="1" x14ac:dyDescent="0.3">
      <c r="A235" s="28" t="s">
        <v>3678</v>
      </c>
      <c r="B235" s="30">
        <v>910</v>
      </c>
      <c r="C235" s="30" t="s">
        <v>63</v>
      </c>
      <c r="D235">
        <v>234</v>
      </c>
      <c r="E235" t="str">
        <f t="shared" si="6"/>
        <v/>
      </c>
      <c r="G235" t="str">
        <f t="shared" si="7"/>
        <v/>
      </c>
      <c r="H235" t="str">
        <f>IFERROR(VLOOKUP(G235,base!$C$2:$D$133,2,FALSE),"")</f>
        <v/>
      </c>
    </row>
    <row r="236" spans="1:8" ht="15.75" thickBot="1" x14ac:dyDescent="0.3">
      <c r="A236" s="28" t="s">
        <v>3679</v>
      </c>
      <c r="B236" s="30">
        <v>910</v>
      </c>
      <c r="C236" s="30" t="s">
        <v>63</v>
      </c>
      <c r="D236">
        <v>235</v>
      </c>
      <c r="E236" t="str">
        <f t="shared" si="6"/>
        <v/>
      </c>
      <c r="G236" t="str">
        <f t="shared" si="7"/>
        <v/>
      </c>
      <c r="H236" t="str">
        <f>IFERROR(VLOOKUP(G236,base!$C$2:$D$133,2,FALSE),"")</f>
        <v/>
      </c>
    </row>
    <row r="237" spans="1:8" ht="15.75" thickBot="1" x14ac:dyDescent="0.3">
      <c r="A237" s="28" t="s">
        <v>3678</v>
      </c>
      <c r="B237" s="30">
        <v>930</v>
      </c>
      <c r="C237" s="30" t="s">
        <v>75</v>
      </c>
      <c r="D237">
        <v>236</v>
      </c>
      <c r="E237" t="str">
        <f t="shared" si="6"/>
        <v/>
      </c>
      <c r="G237" t="str">
        <f t="shared" si="7"/>
        <v/>
      </c>
      <c r="H237" t="str">
        <f>IFERROR(VLOOKUP(G237,base!$C$2:$D$133,2,FALSE),"")</f>
        <v/>
      </c>
    </row>
    <row r="238" spans="1:8" ht="15.75" thickBot="1" x14ac:dyDescent="0.3">
      <c r="A238" s="28" t="s">
        <v>3679</v>
      </c>
      <c r="B238" s="30">
        <v>930</v>
      </c>
      <c r="C238" s="30" t="s">
        <v>75</v>
      </c>
      <c r="D238">
        <v>237</v>
      </c>
      <c r="E238" t="str">
        <f t="shared" si="6"/>
        <v/>
      </c>
      <c r="G238" t="str">
        <f t="shared" si="7"/>
        <v/>
      </c>
      <c r="H238" t="str">
        <f>IFERROR(VLOOKUP(G238,base!$C$2:$D$133,2,FALSE),"")</f>
        <v/>
      </c>
    </row>
    <row r="239" spans="1:8" ht="15.75" thickBot="1" x14ac:dyDescent="0.3">
      <c r="A239" s="28" t="s">
        <v>3678</v>
      </c>
      <c r="B239" s="30">
        <v>950</v>
      </c>
      <c r="C239" s="30" t="s">
        <v>30</v>
      </c>
      <c r="D239">
        <v>238</v>
      </c>
      <c r="E239" t="str">
        <f t="shared" si="6"/>
        <v/>
      </c>
      <c r="G239" t="str">
        <f t="shared" si="7"/>
        <v/>
      </c>
      <c r="H239" t="str">
        <f>IFERROR(VLOOKUP(G239,base!$C$2:$D$133,2,FALSE),"")</f>
        <v/>
      </c>
    </row>
    <row r="240" spans="1:8" ht="15.75" thickBot="1" x14ac:dyDescent="0.3">
      <c r="A240" s="28" t="s">
        <v>3679</v>
      </c>
      <c r="B240" s="30">
        <v>950</v>
      </c>
      <c r="C240" s="30" t="s">
        <v>30</v>
      </c>
      <c r="D240">
        <v>239</v>
      </c>
      <c r="E240" t="str">
        <f t="shared" si="6"/>
        <v/>
      </c>
      <c r="G240" t="str">
        <f t="shared" si="7"/>
        <v/>
      </c>
      <c r="H240" t="str">
        <f>IFERROR(VLOOKUP(G240,base!$C$2:$D$133,2,FALSE),"")</f>
        <v/>
      </c>
    </row>
    <row r="241" spans="1:8" ht="15.75" thickBot="1" x14ac:dyDescent="0.3">
      <c r="A241" s="28" t="s">
        <v>3678</v>
      </c>
      <c r="B241" s="30">
        <v>960</v>
      </c>
      <c r="C241" s="30" t="s">
        <v>86</v>
      </c>
      <c r="D241">
        <v>240</v>
      </c>
      <c r="E241" t="str">
        <f t="shared" si="6"/>
        <v/>
      </c>
      <c r="G241" t="str">
        <f t="shared" si="7"/>
        <v/>
      </c>
      <c r="H241" t="str">
        <f>IFERROR(VLOOKUP(G241,base!$C$2:$D$133,2,FALSE),"")</f>
        <v/>
      </c>
    </row>
    <row r="242" spans="1:8" ht="15.75" thickBot="1" x14ac:dyDescent="0.3">
      <c r="A242" s="28" t="s">
        <v>3679</v>
      </c>
      <c r="B242" s="30">
        <v>960</v>
      </c>
      <c r="C242" s="30" t="s">
        <v>86</v>
      </c>
      <c r="D242">
        <v>241</v>
      </c>
      <c r="E242" t="str">
        <f t="shared" si="6"/>
        <v/>
      </c>
      <c r="G242" t="str">
        <f t="shared" si="7"/>
        <v/>
      </c>
      <c r="H242" t="str">
        <f>IFERROR(VLOOKUP(G242,base!$C$2:$D$133,2,FALSE),"")</f>
        <v/>
      </c>
    </row>
    <row r="243" spans="1:8" ht="15.75" thickBot="1" x14ac:dyDescent="0.3">
      <c r="A243" s="28" t="s">
        <v>3678</v>
      </c>
      <c r="B243" s="30">
        <v>965</v>
      </c>
      <c r="C243" s="30" t="s">
        <v>20</v>
      </c>
      <c r="D243">
        <v>242</v>
      </c>
      <c r="E243" t="str">
        <f t="shared" si="6"/>
        <v/>
      </c>
      <c r="G243" t="str">
        <f t="shared" si="7"/>
        <v/>
      </c>
      <c r="H243" t="str">
        <f>IFERROR(VLOOKUP(G243,base!$C$2:$D$133,2,FALSE),"")</f>
        <v/>
      </c>
    </row>
    <row r="244" spans="1:8" ht="15.75" thickBot="1" x14ac:dyDescent="0.3">
      <c r="A244" s="28" t="s">
        <v>3679</v>
      </c>
      <c r="B244" s="30">
        <v>965</v>
      </c>
      <c r="C244" s="30" t="s">
        <v>20</v>
      </c>
      <c r="D244">
        <v>243</v>
      </c>
      <c r="E244" t="str">
        <f t="shared" si="6"/>
        <v/>
      </c>
      <c r="G244" t="str">
        <f t="shared" si="7"/>
        <v/>
      </c>
      <c r="H244" t="str">
        <f>IFERROR(VLOOKUP(G244,base!$C$2:$D$133,2,FALSE),"")</f>
        <v/>
      </c>
    </row>
    <row r="245" spans="1:8" ht="15.75" thickBot="1" x14ac:dyDescent="0.3">
      <c r="A245" s="28" t="s">
        <v>3678</v>
      </c>
      <c r="B245" s="30">
        <v>970</v>
      </c>
      <c r="C245" s="30" t="s">
        <v>41</v>
      </c>
      <c r="D245">
        <v>244</v>
      </c>
      <c r="E245" t="str">
        <f t="shared" si="6"/>
        <v/>
      </c>
      <c r="G245" t="str">
        <f t="shared" si="7"/>
        <v/>
      </c>
      <c r="H245" t="str">
        <f>IFERROR(VLOOKUP(G245,base!$C$2:$D$133,2,FALSE),"")</f>
        <v/>
      </c>
    </row>
    <row r="246" spans="1:8" ht="15.75" thickBot="1" x14ac:dyDescent="0.3">
      <c r="A246" s="28" t="s">
        <v>3679</v>
      </c>
      <c r="B246" s="30">
        <v>970</v>
      </c>
      <c r="C246" s="30" t="s">
        <v>41</v>
      </c>
      <c r="D246">
        <v>245</v>
      </c>
      <c r="E246" t="str">
        <f t="shared" si="6"/>
        <v/>
      </c>
      <c r="G246" t="str">
        <f t="shared" si="7"/>
        <v/>
      </c>
      <c r="H246" t="str">
        <f>IFERROR(VLOOKUP(G246,base!$C$2:$D$133,2,FALSE),"")</f>
        <v/>
      </c>
    </row>
    <row r="247" spans="1:8" ht="15.75" thickBot="1" x14ac:dyDescent="0.3">
      <c r="A247" s="28" t="s">
        <v>3678</v>
      </c>
      <c r="B247" s="30">
        <v>980</v>
      </c>
      <c r="C247" s="30" t="s">
        <v>110</v>
      </c>
      <c r="D247">
        <v>246</v>
      </c>
      <c r="E247" t="str">
        <f t="shared" si="6"/>
        <v/>
      </c>
      <c r="G247" t="str">
        <f t="shared" si="7"/>
        <v/>
      </c>
      <c r="H247" t="str">
        <f>IFERROR(VLOOKUP(G247,base!$C$2:$D$133,2,FALSE),"")</f>
        <v/>
      </c>
    </row>
    <row r="248" spans="1:8" ht="15.75" thickBot="1" x14ac:dyDescent="0.3">
      <c r="A248" s="28" t="s">
        <v>3679</v>
      </c>
      <c r="B248" s="30">
        <v>980</v>
      </c>
      <c r="C248" s="30" t="s">
        <v>110</v>
      </c>
      <c r="D248">
        <v>247</v>
      </c>
      <c r="E248" t="str">
        <f t="shared" si="6"/>
        <v/>
      </c>
      <c r="G248" t="str">
        <f t="shared" si="7"/>
        <v/>
      </c>
      <c r="H248" t="str">
        <f>IFERROR(VLOOKUP(G248,base!$C$2:$D$133,2,FALSE),"")</f>
        <v/>
      </c>
    </row>
    <row r="249" spans="1:8" ht="15.75" thickBot="1" x14ac:dyDescent="0.3">
      <c r="A249" s="28" t="s">
        <v>3678</v>
      </c>
      <c r="B249" s="30">
        <v>990</v>
      </c>
      <c r="C249" s="30" t="s">
        <v>109</v>
      </c>
      <c r="D249">
        <v>248</v>
      </c>
      <c r="E249" t="str">
        <f t="shared" si="6"/>
        <v/>
      </c>
      <c r="G249" t="str">
        <f t="shared" si="7"/>
        <v/>
      </c>
      <c r="H249" t="str">
        <f>IFERROR(VLOOKUP(G249,base!$C$2:$D$133,2,FALSE),"")</f>
        <v/>
      </c>
    </row>
    <row r="250" spans="1:8" x14ac:dyDescent="0.25">
      <c r="A250" s="27" t="s">
        <v>3679</v>
      </c>
      <c r="B250" s="25">
        <v>990</v>
      </c>
      <c r="C250" s="25" t="s">
        <v>109</v>
      </c>
      <c r="D250">
        <v>249</v>
      </c>
      <c r="E250" t="str">
        <f t="shared" si="6"/>
        <v/>
      </c>
      <c r="G250" t="str">
        <f t="shared" si="7"/>
        <v/>
      </c>
      <c r="H250" t="str">
        <f>IFERROR(VLOOKUP(G250,base!$C$2:$D$133,2,FALSE),"")</f>
        <v/>
      </c>
    </row>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11</vt:i4>
      </vt:variant>
      <vt:variant>
        <vt:lpstr>Intervalos nomeados</vt:lpstr>
      </vt:variant>
      <vt:variant>
        <vt:i4>141</vt:i4>
      </vt:variant>
    </vt:vector>
  </HeadingPairs>
  <TitlesOfParts>
    <vt:vector size="152" baseType="lpstr">
      <vt:lpstr>Dados</vt:lpstr>
      <vt:lpstr>Identificação</vt:lpstr>
      <vt:lpstr>Orçamento-base</vt:lpstr>
      <vt:lpstr>Cronograma</vt:lpstr>
      <vt:lpstr>Memória de Cálculo</vt:lpstr>
      <vt:lpstr>Composições</vt:lpstr>
      <vt:lpstr>DMT</vt:lpstr>
      <vt:lpstr>Proposta</vt:lpstr>
      <vt:lpstr>Pesquisa Familia e Subfamilia</vt:lpstr>
      <vt:lpstr>base</vt:lpstr>
      <vt:lpstr>Tipo de Objeto x Familia</vt:lpstr>
      <vt:lpstr>Composições!Area_de_impressao</vt:lpstr>
      <vt:lpstr>Cronograma!Area_de_impressao</vt:lpstr>
      <vt:lpstr>Identificação!Area_de_impressao</vt:lpstr>
      <vt:lpstr>'Memória de Cálculo'!Area_de_impressao</vt:lpstr>
      <vt:lpstr>'Orçamento-base'!Area_de_impressao</vt:lpstr>
      <vt:lpstr>F_10</vt:lpstr>
      <vt:lpstr>F_105</vt:lpstr>
      <vt:lpstr>F_107</vt:lpstr>
      <vt:lpstr>F_11</vt:lpstr>
      <vt:lpstr>F_112</vt:lpstr>
      <vt:lpstr>F_113</vt:lpstr>
      <vt:lpstr>F_117</vt:lpstr>
      <vt:lpstr>F_12</vt:lpstr>
      <vt:lpstr>F_120</vt:lpstr>
      <vt:lpstr>F_122</vt:lpstr>
      <vt:lpstr>F_127</vt:lpstr>
      <vt:lpstr>F_13</vt:lpstr>
      <vt:lpstr>F_14</vt:lpstr>
      <vt:lpstr>F_140</vt:lpstr>
      <vt:lpstr>F_15</vt:lpstr>
      <vt:lpstr>F_150</vt:lpstr>
      <vt:lpstr>F_16</vt:lpstr>
      <vt:lpstr>F_160</vt:lpstr>
      <vt:lpstr>F_17</vt:lpstr>
      <vt:lpstr>F_185</vt:lpstr>
      <vt:lpstr>F_2</vt:lpstr>
      <vt:lpstr>F_205</vt:lpstr>
      <vt:lpstr>F_215</vt:lpstr>
      <vt:lpstr>F_245</vt:lpstr>
      <vt:lpstr>F_250</vt:lpstr>
      <vt:lpstr>F_255</vt:lpstr>
      <vt:lpstr>F_260</vt:lpstr>
      <vt:lpstr>F_270</vt:lpstr>
      <vt:lpstr>F_285</vt:lpstr>
      <vt:lpstr>F_29</vt:lpstr>
      <vt:lpstr>F_290</vt:lpstr>
      <vt:lpstr>F_295</vt:lpstr>
      <vt:lpstr>F_3</vt:lpstr>
      <vt:lpstr>F_30</vt:lpstr>
      <vt:lpstr>F_31</vt:lpstr>
      <vt:lpstr>F_320</vt:lpstr>
      <vt:lpstr>F_33</vt:lpstr>
      <vt:lpstr>F_34</vt:lpstr>
      <vt:lpstr>F_345</vt:lpstr>
      <vt:lpstr>F_35</vt:lpstr>
      <vt:lpstr>F_350</vt:lpstr>
      <vt:lpstr>F_360</vt:lpstr>
      <vt:lpstr>F_37</vt:lpstr>
      <vt:lpstr>F_380</vt:lpstr>
      <vt:lpstr>F_390</vt:lpstr>
      <vt:lpstr>F_395</vt:lpstr>
      <vt:lpstr>F_397</vt:lpstr>
      <vt:lpstr>F_400</vt:lpstr>
      <vt:lpstr>F_405</vt:lpstr>
      <vt:lpstr>F_410</vt:lpstr>
      <vt:lpstr>F_42</vt:lpstr>
      <vt:lpstr>F_420</vt:lpstr>
      <vt:lpstr>F_428</vt:lpstr>
      <vt:lpstr>F_435</vt:lpstr>
      <vt:lpstr>F_440</vt:lpstr>
      <vt:lpstr>F_445</vt:lpstr>
      <vt:lpstr>F_45</vt:lpstr>
      <vt:lpstr>F_450</vt:lpstr>
      <vt:lpstr>F_452</vt:lpstr>
      <vt:lpstr>F_460</vt:lpstr>
      <vt:lpstr>F_461</vt:lpstr>
      <vt:lpstr>F_463</vt:lpstr>
      <vt:lpstr>F_465</vt:lpstr>
      <vt:lpstr>F_47</vt:lpstr>
      <vt:lpstr>F_475</vt:lpstr>
      <vt:lpstr>F_480</vt:lpstr>
      <vt:lpstr>F_495</vt:lpstr>
      <vt:lpstr>F_505</vt:lpstr>
      <vt:lpstr>F_510</vt:lpstr>
      <vt:lpstr>F_515</vt:lpstr>
      <vt:lpstr>F_52</vt:lpstr>
      <vt:lpstr>F_535</vt:lpstr>
      <vt:lpstr>F_540</vt:lpstr>
      <vt:lpstr>F_548</vt:lpstr>
      <vt:lpstr>F_550</vt:lpstr>
      <vt:lpstr>F_555</vt:lpstr>
      <vt:lpstr>F_565</vt:lpstr>
      <vt:lpstr>F_57</vt:lpstr>
      <vt:lpstr>F_580</vt:lpstr>
      <vt:lpstr>F_59</vt:lpstr>
      <vt:lpstr>F_593</vt:lpstr>
      <vt:lpstr>F_595</vt:lpstr>
      <vt:lpstr>F_600</vt:lpstr>
      <vt:lpstr>F_62</vt:lpstr>
      <vt:lpstr>F_63</vt:lpstr>
      <vt:lpstr>F_64</vt:lpstr>
      <vt:lpstr>F_685</vt:lpstr>
      <vt:lpstr>F_7</vt:lpstr>
      <vt:lpstr>F_70</vt:lpstr>
      <vt:lpstr>F_72</vt:lpstr>
      <vt:lpstr>F_736</vt:lpstr>
      <vt:lpstr>F_745</vt:lpstr>
      <vt:lpstr>F_748</vt:lpstr>
      <vt:lpstr>F_750</vt:lpstr>
      <vt:lpstr>F_754</vt:lpstr>
      <vt:lpstr>F_757</vt:lpstr>
      <vt:lpstr>F_758</vt:lpstr>
      <vt:lpstr>F_760</vt:lpstr>
      <vt:lpstr>F_77</vt:lpstr>
      <vt:lpstr>F_773</vt:lpstr>
      <vt:lpstr>F_775</vt:lpstr>
      <vt:lpstr>F_779</vt:lpstr>
      <vt:lpstr>F_784</vt:lpstr>
      <vt:lpstr>F_788</vt:lpstr>
      <vt:lpstr>F_792</vt:lpstr>
      <vt:lpstr>F_796</vt:lpstr>
      <vt:lpstr>F_8</vt:lpstr>
      <vt:lpstr>F_802</vt:lpstr>
      <vt:lpstr>F_803</vt:lpstr>
      <vt:lpstr>F_805</vt:lpstr>
      <vt:lpstr>F_82</vt:lpstr>
      <vt:lpstr>F_820</vt:lpstr>
      <vt:lpstr>F_830</vt:lpstr>
      <vt:lpstr>F_855</vt:lpstr>
      <vt:lpstr>F_870</vt:lpstr>
      <vt:lpstr>F_880</vt:lpstr>
      <vt:lpstr>F_882</vt:lpstr>
      <vt:lpstr>F_884</vt:lpstr>
      <vt:lpstr>F_886</vt:lpstr>
      <vt:lpstr>F_888</vt:lpstr>
      <vt:lpstr>F_890</vt:lpstr>
      <vt:lpstr>F_9</vt:lpstr>
      <vt:lpstr>F_905</vt:lpstr>
      <vt:lpstr>F_910</vt:lpstr>
      <vt:lpstr>F_930</vt:lpstr>
      <vt:lpstr>F_950</vt:lpstr>
      <vt:lpstr>F_960</vt:lpstr>
      <vt:lpstr>F_965</vt:lpstr>
      <vt:lpstr>F_97</vt:lpstr>
      <vt:lpstr>F_970</vt:lpstr>
      <vt:lpstr>F_980</vt:lpstr>
      <vt:lpstr>F_990</vt:lpstr>
      <vt:lpstr>Modalidades</vt:lpstr>
      <vt:lpstr>Cronograma!Titulos_de_impressao</vt:lpstr>
      <vt:lpstr>'Memória de Cálculo'!Titulos_de_impressao</vt:lpstr>
      <vt:lpstr>'Orçamento-base'!Titulos_de_impressao</vt:lpstr>
    </vt:vector>
  </TitlesOfParts>
  <Company>Tribunal de Contas do Estado</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Anderson Machado da Silva (empresa CWI)</dc:creator>
  <cp:lastModifiedBy>Katiana Oliveira dos Santos</cp:lastModifiedBy>
  <cp:lastPrinted>2025-10-09T14:13:18Z</cp:lastPrinted>
  <dcterms:created xsi:type="dcterms:W3CDTF">2014-12-09T12:52:40Z</dcterms:created>
  <dcterms:modified xsi:type="dcterms:W3CDTF">2025-10-27T17:23:43Z</dcterms:modified>
</cp:coreProperties>
</file>