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R:\Departamento de Compras\LICITACOES\Diretoria Licitações - 2026\ANEXOS\CO -26 - Elaboração de projeto - exaustão mecânica para as cozinhas das EMEFs\"/>
    </mc:Choice>
  </mc:AlternateContent>
  <bookViews>
    <workbookView xWindow="0" yWindow="0" windowWidth="28800" windowHeight="12315" tabRatio="816" activeTab="1"/>
  </bookViews>
  <sheets>
    <sheet name="Identificação" sheetId="2" r:id="rId1"/>
    <sheet name="Orçamento-base" sheetId="3" r:id="rId2"/>
    <sheet name="Proposta" sheetId="6" r:id="rId3"/>
    <sheet name="CPUs" sheetId="12" r:id="rId4"/>
    <sheet name="Cronograma" sheetId="13" r:id="rId5"/>
    <sheet name="Tipo de Objeto x Familia" sheetId="8" state="hidden" r:id="rId6"/>
  </sheets>
  <externalReferences>
    <externalReference r:id="rId7"/>
  </externalReferences>
  <definedNames>
    <definedName name="_xlnm.Print_Area" localSheetId="4">Cronograma!$B$2:$H$13</definedName>
    <definedName name="f_1">#REF!</definedName>
    <definedName name="F_10" localSheetId="4">#REF!</definedName>
    <definedName name="F_10">#REF!</definedName>
    <definedName name="F_105" localSheetId="4">#REF!</definedName>
    <definedName name="F_105">#REF!</definedName>
    <definedName name="F_107" localSheetId="4">#REF!</definedName>
    <definedName name="F_107">#REF!</definedName>
    <definedName name="F_11" localSheetId="4">#REF!</definedName>
    <definedName name="F_11">#REF!</definedName>
    <definedName name="F_112" localSheetId="4">#REF!</definedName>
    <definedName name="F_112">#REF!</definedName>
    <definedName name="F_113" localSheetId="4">#REF!</definedName>
    <definedName name="F_113">#REF!</definedName>
    <definedName name="F_117" localSheetId="4">#REF!</definedName>
    <definedName name="F_117">#REF!</definedName>
    <definedName name="F_12" localSheetId="4">#REF!</definedName>
    <definedName name="F_12">#REF!</definedName>
    <definedName name="F_120" localSheetId="4">#REF!</definedName>
    <definedName name="F_120">#REF!</definedName>
    <definedName name="F_122" localSheetId="4">#REF!</definedName>
    <definedName name="F_122">#REF!</definedName>
    <definedName name="F_127" localSheetId="4">#REF!</definedName>
    <definedName name="F_127">#REF!</definedName>
    <definedName name="F_13" localSheetId="4">#REF!</definedName>
    <definedName name="F_13">#REF!</definedName>
    <definedName name="F_14" localSheetId="4">#REF!</definedName>
    <definedName name="F_14">#REF!</definedName>
    <definedName name="F_140" localSheetId="4">#REF!</definedName>
    <definedName name="F_140">#REF!</definedName>
    <definedName name="F_15" localSheetId="4">#REF!</definedName>
    <definedName name="F_15">#REF!</definedName>
    <definedName name="F_150" localSheetId="4">#REF!</definedName>
    <definedName name="F_150">#REF!</definedName>
    <definedName name="F_16" localSheetId="4">#REF!</definedName>
    <definedName name="F_16">#REF!</definedName>
    <definedName name="F_160" localSheetId="4">#REF!</definedName>
    <definedName name="F_160">#REF!</definedName>
    <definedName name="F_17" localSheetId="4">#REF!</definedName>
    <definedName name="F_17">#REF!</definedName>
    <definedName name="F_185" localSheetId="4">#REF!</definedName>
    <definedName name="F_185">#REF!</definedName>
    <definedName name="F_2" localSheetId="4">#REF!</definedName>
    <definedName name="F_2">#REF!</definedName>
    <definedName name="F_205" localSheetId="4">#REF!</definedName>
    <definedName name="F_205">#REF!</definedName>
    <definedName name="F_215" localSheetId="4">#REF!</definedName>
    <definedName name="F_215">#REF!</definedName>
    <definedName name="F_245" localSheetId="4">#REF!</definedName>
    <definedName name="F_245">#REF!</definedName>
    <definedName name="F_250" localSheetId="4">#REF!</definedName>
    <definedName name="F_250">#REF!</definedName>
    <definedName name="F_255" localSheetId="4">#REF!</definedName>
    <definedName name="F_255">#REF!</definedName>
    <definedName name="F_260" localSheetId="4">#REF!</definedName>
    <definedName name="F_260">#REF!</definedName>
    <definedName name="F_270" localSheetId="4">#REF!</definedName>
    <definedName name="F_270">#REF!</definedName>
    <definedName name="F_285" localSheetId="4">#REF!</definedName>
    <definedName name="F_285">#REF!</definedName>
    <definedName name="F_29" localSheetId="4">#REF!</definedName>
    <definedName name="F_29">#REF!</definedName>
    <definedName name="F_290" localSheetId="4">#REF!</definedName>
    <definedName name="F_290">#REF!</definedName>
    <definedName name="F_295" localSheetId="4">#REF!</definedName>
    <definedName name="F_295">#REF!</definedName>
    <definedName name="F_3" localSheetId="4">#REF!</definedName>
    <definedName name="F_3">#REF!</definedName>
    <definedName name="F_30" localSheetId="4">#REF!</definedName>
    <definedName name="F_30">#REF!</definedName>
    <definedName name="F_31" localSheetId="4">#REF!</definedName>
    <definedName name="F_31">#REF!</definedName>
    <definedName name="F_320" localSheetId="4">#REF!</definedName>
    <definedName name="F_320">#REF!</definedName>
    <definedName name="F_33" localSheetId="4">#REF!</definedName>
    <definedName name="F_33">#REF!</definedName>
    <definedName name="F_34" localSheetId="4">#REF!</definedName>
    <definedName name="F_34">#REF!</definedName>
    <definedName name="F_345" localSheetId="4">#REF!</definedName>
    <definedName name="F_345">#REF!</definedName>
    <definedName name="F_35" localSheetId="4">#REF!</definedName>
    <definedName name="F_35">#REF!</definedName>
    <definedName name="F_350" localSheetId="4">#REF!</definedName>
    <definedName name="F_350">#REF!</definedName>
    <definedName name="F_360" localSheetId="4">#REF!</definedName>
    <definedName name="F_360">#REF!</definedName>
    <definedName name="F_37" localSheetId="4">#REF!</definedName>
    <definedName name="F_37">#REF!</definedName>
    <definedName name="F_380" localSheetId="4">#REF!</definedName>
    <definedName name="F_380">#REF!</definedName>
    <definedName name="F_390" localSheetId="4">#REF!</definedName>
    <definedName name="F_390">#REF!</definedName>
    <definedName name="F_395" localSheetId="4">#REF!</definedName>
    <definedName name="F_395">#REF!</definedName>
    <definedName name="F_397" localSheetId="4">#REF!</definedName>
    <definedName name="F_397">#REF!</definedName>
    <definedName name="F_400" localSheetId="4">#REF!</definedName>
    <definedName name="F_400">#REF!</definedName>
    <definedName name="F_405" localSheetId="4">#REF!</definedName>
    <definedName name="F_405">#REF!</definedName>
    <definedName name="F_410" localSheetId="4">#REF!</definedName>
    <definedName name="F_410">#REF!</definedName>
    <definedName name="F_42" localSheetId="4">#REF!</definedName>
    <definedName name="F_42">#REF!</definedName>
    <definedName name="F_420" localSheetId="4">#REF!</definedName>
    <definedName name="F_420">#REF!</definedName>
    <definedName name="F_428" localSheetId="4">#REF!</definedName>
    <definedName name="F_428">#REF!</definedName>
    <definedName name="F_435" localSheetId="4">#REF!</definedName>
    <definedName name="F_435">#REF!</definedName>
    <definedName name="F_440" localSheetId="4">#REF!</definedName>
    <definedName name="F_440">#REF!</definedName>
    <definedName name="F_445" localSheetId="4">#REF!</definedName>
    <definedName name="F_445">#REF!</definedName>
    <definedName name="F_45" localSheetId="4">#REF!</definedName>
    <definedName name="F_45">#REF!</definedName>
    <definedName name="F_450" localSheetId="4">#REF!</definedName>
    <definedName name="F_450">#REF!</definedName>
    <definedName name="F_452" localSheetId="4">#REF!</definedName>
    <definedName name="F_452">#REF!</definedName>
    <definedName name="F_460" localSheetId="4">#REF!</definedName>
    <definedName name="F_460">#REF!</definedName>
    <definedName name="F_461" localSheetId="4">#REF!</definedName>
    <definedName name="F_461">#REF!</definedName>
    <definedName name="F_463" localSheetId="4">#REF!</definedName>
    <definedName name="F_463">#REF!</definedName>
    <definedName name="F_465" localSheetId="4">#REF!</definedName>
    <definedName name="F_465">#REF!</definedName>
    <definedName name="F_47" localSheetId="4">#REF!</definedName>
    <definedName name="F_47">#REF!</definedName>
    <definedName name="F_475" localSheetId="4">#REF!</definedName>
    <definedName name="F_475">#REF!</definedName>
    <definedName name="F_480" localSheetId="4">#REF!</definedName>
    <definedName name="F_480">#REF!</definedName>
    <definedName name="F_495" localSheetId="4">#REF!</definedName>
    <definedName name="F_495">#REF!</definedName>
    <definedName name="F_505" localSheetId="4">#REF!</definedName>
    <definedName name="F_505">#REF!</definedName>
    <definedName name="F_510" localSheetId="4">#REF!</definedName>
    <definedName name="F_510">#REF!</definedName>
    <definedName name="F_515" localSheetId="4">#REF!</definedName>
    <definedName name="F_515">#REF!</definedName>
    <definedName name="F_52" localSheetId="4">#REF!</definedName>
    <definedName name="F_52">#REF!</definedName>
    <definedName name="F_535" localSheetId="4">#REF!</definedName>
    <definedName name="F_535">#REF!</definedName>
    <definedName name="F_540" localSheetId="4">#REF!</definedName>
    <definedName name="F_540">#REF!</definedName>
    <definedName name="F_548" localSheetId="4">#REF!</definedName>
    <definedName name="F_548">#REF!</definedName>
    <definedName name="F_550" localSheetId="4">#REF!</definedName>
    <definedName name="F_550">#REF!</definedName>
    <definedName name="F_555" localSheetId="4">#REF!</definedName>
    <definedName name="F_555">#REF!</definedName>
    <definedName name="F_565" localSheetId="4">#REF!</definedName>
    <definedName name="F_565">#REF!</definedName>
    <definedName name="F_57" localSheetId="4">#REF!</definedName>
    <definedName name="F_57">#REF!</definedName>
    <definedName name="F_580" localSheetId="4">#REF!</definedName>
    <definedName name="F_580">#REF!</definedName>
    <definedName name="F_59" localSheetId="4">#REF!</definedName>
    <definedName name="F_59">#REF!</definedName>
    <definedName name="F_593" localSheetId="4">#REF!</definedName>
    <definedName name="F_593">#REF!</definedName>
    <definedName name="F_595" localSheetId="4">#REF!</definedName>
    <definedName name="F_595">#REF!</definedName>
    <definedName name="F_600" localSheetId="4">#REF!</definedName>
    <definedName name="F_600">#REF!</definedName>
    <definedName name="F_62" localSheetId="4">#REF!</definedName>
    <definedName name="F_62">#REF!</definedName>
    <definedName name="F_63" localSheetId="4">#REF!</definedName>
    <definedName name="F_63">#REF!</definedName>
    <definedName name="F_64" localSheetId="4">#REF!</definedName>
    <definedName name="F_64">#REF!</definedName>
    <definedName name="F_685" localSheetId="4">#REF!</definedName>
    <definedName name="F_685">#REF!</definedName>
    <definedName name="F_7" localSheetId="4">#REF!</definedName>
    <definedName name="F_7">#REF!</definedName>
    <definedName name="F_70" localSheetId="4">#REF!</definedName>
    <definedName name="F_70">#REF!</definedName>
    <definedName name="F_72" localSheetId="4">#REF!</definedName>
    <definedName name="F_72">#REF!</definedName>
    <definedName name="F_736" localSheetId="4">#REF!</definedName>
    <definedName name="F_736">#REF!</definedName>
    <definedName name="F_745" localSheetId="4">#REF!</definedName>
    <definedName name="F_745">#REF!</definedName>
    <definedName name="F_748" localSheetId="4">#REF!</definedName>
    <definedName name="F_748">#REF!</definedName>
    <definedName name="F_750" localSheetId="4">#REF!</definedName>
    <definedName name="F_750">#REF!</definedName>
    <definedName name="F_754" localSheetId="4">#REF!</definedName>
    <definedName name="F_754">#REF!</definedName>
    <definedName name="F_757" localSheetId="4">#REF!</definedName>
    <definedName name="F_757">#REF!</definedName>
    <definedName name="F_758" localSheetId="4">#REF!</definedName>
    <definedName name="F_758">#REF!</definedName>
    <definedName name="F_760" localSheetId="4">#REF!</definedName>
    <definedName name="F_760">#REF!</definedName>
    <definedName name="F_77" localSheetId="4">#REF!</definedName>
    <definedName name="F_77">#REF!</definedName>
    <definedName name="F_773" localSheetId="4">#REF!</definedName>
    <definedName name="F_773">#REF!</definedName>
    <definedName name="F_775" localSheetId="4">#REF!</definedName>
    <definedName name="F_775">#REF!</definedName>
    <definedName name="F_779" localSheetId="4">#REF!</definedName>
    <definedName name="F_779">#REF!</definedName>
    <definedName name="F_784" localSheetId="4">#REF!</definedName>
    <definedName name="F_784">#REF!</definedName>
    <definedName name="F_788" localSheetId="4">#REF!</definedName>
    <definedName name="F_788">#REF!</definedName>
    <definedName name="F_792" localSheetId="4">#REF!</definedName>
    <definedName name="F_792">#REF!</definedName>
    <definedName name="F_796" localSheetId="4">#REF!</definedName>
    <definedName name="F_796">#REF!</definedName>
    <definedName name="F_8" localSheetId="4">#REF!</definedName>
    <definedName name="F_8">#REF!</definedName>
    <definedName name="F_802" localSheetId="4">#REF!</definedName>
    <definedName name="F_802">#REF!</definedName>
    <definedName name="F_803" localSheetId="4">#REF!</definedName>
    <definedName name="F_803">#REF!</definedName>
    <definedName name="F_805" localSheetId="4">#REF!</definedName>
    <definedName name="F_805">#REF!</definedName>
    <definedName name="F_82" localSheetId="4">#REF!</definedName>
    <definedName name="F_82">#REF!</definedName>
    <definedName name="F_820" localSheetId="4">#REF!</definedName>
    <definedName name="F_820">#REF!</definedName>
    <definedName name="F_830" localSheetId="4">#REF!</definedName>
    <definedName name="F_830">#REF!</definedName>
    <definedName name="F_855" localSheetId="4">#REF!</definedName>
    <definedName name="F_855">#REF!</definedName>
    <definedName name="F_870" localSheetId="4">#REF!</definedName>
    <definedName name="F_870">#REF!</definedName>
    <definedName name="F_880" localSheetId="4">#REF!</definedName>
    <definedName name="F_880">#REF!</definedName>
    <definedName name="F_882" localSheetId="4">#REF!</definedName>
    <definedName name="F_882">#REF!</definedName>
    <definedName name="F_884" localSheetId="4">#REF!</definedName>
    <definedName name="F_884">#REF!</definedName>
    <definedName name="F_886" localSheetId="4">#REF!</definedName>
    <definedName name="F_886">#REF!</definedName>
    <definedName name="F_888" localSheetId="4">#REF!</definedName>
    <definedName name="F_888">#REF!</definedName>
    <definedName name="F_890" localSheetId="4">#REF!</definedName>
    <definedName name="F_890">#REF!</definedName>
    <definedName name="F_9" localSheetId="4">#REF!</definedName>
    <definedName name="F_9">#REF!</definedName>
    <definedName name="F_905" localSheetId="4">#REF!</definedName>
    <definedName name="F_905">#REF!</definedName>
    <definedName name="F_910" localSheetId="4">#REF!</definedName>
    <definedName name="F_910">#REF!</definedName>
    <definedName name="F_930" localSheetId="4">#REF!</definedName>
    <definedName name="F_930">#REF!</definedName>
    <definedName name="F_950" localSheetId="4">#REF!</definedName>
    <definedName name="F_950">#REF!</definedName>
    <definedName name="F_960" localSheetId="4">#REF!</definedName>
    <definedName name="F_960">#REF!</definedName>
    <definedName name="F_965" localSheetId="4">#REF!</definedName>
    <definedName name="F_965">#REF!</definedName>
    <definedName name="F_97" localSheetId="4">#REF!</definedName>
    <definedName name="F_97">#REF!</definedName>
    <definedName name="F_970" localSheetId="4">#REF!</definedName>
    <definedName name="F_970">#REF!</definedName>
    <definedName name="F_980" localSheetId="4">#REF!</definedName>
    <definedName name="F_980">#REF!</definedName>
    <definedName name="F_990" localSheetId="4">#REF!</definedName>
    <definedName name="F_990">#REF!</definedName>
    <definedName name="k">#REF!</definedName>
    <definedName name="Modalidades" localSheetId="4">#REF!</definedName>
    <definedName name="Modalidades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3" l="1"/>
  <c r="C10" i="13" l="1"/>
  <c r="C6" i="13"/>
  <c r="F16" i="13"/>
  <c r="B10" i="13"/>
  <c r="U12" i="3" l="1"/>
  <c r="S12" i="3" l="1"/>
  <c r="T12" i="3"/>
  <c r="G14" i="6" l="1"/>
  <c r="H14" i="6" s="1"/>
  <c r="G15" i="6"/>
  <c r="H15" i="6" s="1"/>
  <c r="G16" i="6"/>
  <c r="H16" i="6" s="1"/>
  <c r="G17" i="6"/>
  <c r="H17" i="6" s="1"/>
  <c r="G18" i="6"/>
  <c r="H18" i="6" s="1"/>
  <c r="J12" i="3"/>
  <c r="D13" i="6"/>
  <c r="G13" i="6" l="1"/>
  <c r="G12" i="6"/>
  <c r="J13" i="3" l="1"/>
  <c r="K13" i="3" l="1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C60" i="2" l="1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D10" i="13" s="1"/>
  <c r="I11" i="13" l="1"/>
  <c r="G11" i="13"/>
  <c r="F10" i="13"/>
  <c r="E11" i="13" s="1"/>
  <c r="E12" i="13" s="1"/>
  <c r="B12" i="3"/>
  <c r="B12" i="6" s="1"/>
  <c r="C13" i="2"/>
  <c r="B13" i="3"/>
  <c r="B13" i="6" s="1"/>
  <c r="G12" i="13" l="1"/>
  <c r="I12" i="13" s="1"/>
  <c r="C6" i="6"/>
  <c r="B7" i="2" s="1"/>
  <c r="C6" i="3"/>
  <c r="B6" i="2" s="1"/>
  <c r="B8" i="2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<sst xmlns="http://schemas.openxmlformats.org/spreadsheetml/2006/main" count="672" uniqueCount="264">
  <si>
    <t>Modalidade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</si>
  <si>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</si>
  <si>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</si>
  <si>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</si>
  <si>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</si>
  <si>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</si>
  <si>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</si>
  <si>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</si>
  <si>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</si>
  <si>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</si>
  <si>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</si>
  <si>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</si>
  <si>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</si>
  <si>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</si>
  <si>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</si>
  <si>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</si>
  <si>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</si>
  <si>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</si>
  <si>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</si>
  <si>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</si>
  <si>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</si>
  <si>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</si>
  <si>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</si>
  <si>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</si>
  <si>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</si>
  <si>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</si>
  <si>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</si>
  <si>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</si>
  <si>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</si>
  <si>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</si>
  <si>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</si>
  <si>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</si>
  <si>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</si>
  <si>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</si>
  <si>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</si>
  <si>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</si>
  <si>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</si>
  <si>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</si>
  <si>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</si>
  <si>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</si>
  <si>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</si>
  <si>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</si>
  <si>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</si>
  <si>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</si>
  <si>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</si>
  <si>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</si>
  <si>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</si>
  <si>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</si>
  <si>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</si>
  <si>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</si>
  <si>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</si>
  <si>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</si>
  <si>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</si>
  <si>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</si>
  <si>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</si>
  <si>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</si>
  <si>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</si>
  <si>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</si>
  <si>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</si>
  <si>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</si>
  <si>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</si>
  <si>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</si>
  <si>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</si>
  <si>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</si>
  <si>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</si>
  <si>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</si>
  <si>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</si>
  <si>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</si>
  <si>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</si>
  <si>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</si>
  <si>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</si>
  <si>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</si>
  <si>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</si>
  <si>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</si>
  <si>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</si>
  <si>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</si>
  <si>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</si>
  <si>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</si>
  <si>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</si>
  <si>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</si>
  <si>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</si>
  <si>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</si>
  <si>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</si>
  <si>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</si>
  <si>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</si>
  <si>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</si>
  <si>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</si>
  <si>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</si>
  <si>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</si>
  <si>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</si>
  <si>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</si>
  <si>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</si>
  <si>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</si>
  <si>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</si>
  <si>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</si>
  <si>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</si>
  <si>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</si>
  <si>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</si>
  <si>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</si>
  <si>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</si>
  <si>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</si>
  <si>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</si>
  <si>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</si>
  <si>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</si>
  <si>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</si>
  <si>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</si>
  <si>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</si>
  <si>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</si>
  <si>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</si>
  <si>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</si>
  <si>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</si>
  <si>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</si>
  <si>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</si>
  <si>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</si>
  <si>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</si>
  <si>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</si>
  <si>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</si>
  <si>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</si>
  <si>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</si>
  <si>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</si>
  <si>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</si>
  <si>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</si>
  <si>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</si>
  <si>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</si>
  <si>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</si>
  <si>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</si>
  <si>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</si>
  <si>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</si>
  <si>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</si>
  <si>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</si>
  <si>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</si>
  <si>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</si>
  <si>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</si>
  <si>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</si>
  <si>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</si>
  <si>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</si>
  <si>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</si>
  <si>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</si>
  <si>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</si>
  <si>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</si>
  <si>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</si>
  <si>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</si>
  <si>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</si>
  <si>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</si>
  <si>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</si>
  <si>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</si>
  <si>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</si>
  <si>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</si>
  <si>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</si>
  <si>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</si>
  <si>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</si>
  <si>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</si>
  <si>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</si>
  <si>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</si>
  <si>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</si>
  <si>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</si>
  <si>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</si>
  <si>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</si>
  <si>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</si>
  <si>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</si>
  <si>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</si>
  <si>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Descrição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</si>
  <si>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</si>
  <si>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</si>
  <si>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</si>
  <si>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</si>
  <si>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</si>
  <si>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</si>
  <si>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</si>
  <si>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Outros Serviços</t>
  </si>
  <si>
    <t>Compras</t>
  </si>
  <si>
    <t>Compras e Outros Serviços</t>
  </si>
  <si>
    <t>Locações</t>
  </si>
  <si>
    <t>Mão-de-obra e material</t>
  </si>
  <si>
    <t>Qtd. Itens Orçamento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</si>
  <si>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</si>
  <si>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</si>
  <si>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</si>
  <si>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</si>
  <si>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</si>
  <si>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</si>
  <si>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</si>
  <si>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</si>
  <si>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</si>
  <si>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</si>
  <si>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</si>
  <si>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</si>
  <si>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</si>
  <si>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</si>
  <si>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</si>
  <si>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</si>
  <si>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SINAPI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</si>
  <si>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</si>
  <si>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</si>
  <si>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</si>
  <si>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</si>
  <si>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</si>
  <si>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</si>
  <si>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</si>
  <si>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Atenção! Se existirem itens sem preço proposto, deixe a célula do preço unitário proposto em branco.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</si>
  <si>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</si>
  <si>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</si>
  <si>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Para incluir itens da proposta, selecione as células A13 a K13 e arraste para baixo, de acordo com o número de itens cadastrado na planilha Orçamento-base.</t>
  </si>
  <si>
    <t>N° CENTRAL DE COMPRAS</t>
  </si>
  <si>
    <t>Pr. Unit. Mão de obra</t>
  </si>
  <si>
    <t>Pr. Unit. Material</t>
  </si>
  <si>
    <t>Concorrência Lei 14.133/21 Eletrônica</t>
  </si>
  <si>
    <t>EMOP</t>
  </si>
  <si>
    <t>Próprio</t>
  </si>
  <si>
    <t>A</t>
  </si>
  <si>
    <t>UN</t>
  </si>
  <si>
    <t>Composições Analíticas com Preço Unitário</t>
  </si>
  <si>
    <t>Bancos</t>
  </si>
  <si>
    <t>Composições Principais</t>
  </si>
  <si>
    <t xml:space="preserve"> 1 </t>
  </si>
  <si>
    <t>Banco</t>
  </si>
  <si>
    <t>Tipo</t>
  </si>
  <si>
    <t>Und</t>
  </si>
  <si>
    <t>Quant.</t>
  </si>
  <si>
    <t>Porcent.</t>
  </si>
  <si>
    <t>Valor Unit</t>
  </si>
  <si>
    <t>Total</t>
  </si>
  <si>
    <t>Composição</t>
  </si>
  <si>
    <t/>
  </si>
  <si>
    <t>Composição Auxiliar</t>
  </si>
  <si>
    <t xml:space="preserve"> 01.050.0225-A </t>
  </si>
  <si>
    <t>PROJETO EXECUTIVO PARA SISTEMA DE EXAUSTAO MECANICA DE COZIN HA,INCLUSIVE PROJETO BASICO,APRESENTADO NOS PADROES DA CONTR ATANTE COM AREA ATE 50M2 9%-DESPESAS ADMINISTRATIVAS E DE MATERIAIS</t>
  </si>
  <si>
    <t xml:space="preserve"> 90777 </t>
  </si>
  <si>
    <t>ENGENHEIRO CIVIL DE OBRA JUNIOR COM ENCARGOS COMPLEMENTARES</t>
  </si>
  <si>
    <t>Livro SINAPI: Cálculos e Parâmetros</t>
  </si>
  <si>
    <t>H</t>
  </si>
  <si>
    <t>Insumo</t>
  </si>
  <si>
    <t xml:space="preserve"> ART 2026 </t>
  </si>
  <si>
    <t>Custo Anotação de Responsabilidade Técnica 2026</t>
  </si>
  <si>
    <t>Taxas</t>
  </si>
  <si>
    <t>unid</t>
  </si>
  <si>
    <t>MO sem LS =&gt;</t>
  </si>
  <si>
    <t>MO com LS =&gt;</t>
  </si>
  <si>
    <t xml:space="preserve">  A </t>
  </si>
  <si>
    <t xml:space="preserve"> 01.050.0226-0 </t>
  </si>
  <si>
    <t>PROJETO EXECUTIVO PARA SISTEMA DE EXAUSTAO MECANICA DE COZIN HA,INCLUSIVE PROJETO BASICO,APRESENTADO NOS PADROES DA CONTR ATANTE,COM AREA DE 51 ATE 100M2 9%-DESPESAS ADMINISTRATIVAS E DE MATERIAIS</t>
  </si>
  <si>
    <t>Montenegro, 07 de julho de 2026.</t>
  </si>
  <si>
    <t>Valéria Wollmann</t>
  </si>
  <si>
    <t>CAU A195685-0</t>
  </si>
  <si>
    <t>Município de Montenegro</t>
  </si>
  <si>
    <t>Contratação de empresa para elaboração de projeto executivo de exaustão mecânica para as cozinhas das EMEIs e EMEFs</t>
  </si>
  <si>
    <t>Valor total</t>
  </si>
  <si>
    <t xml:space="preserve">SINAPI - 05/2026 - Rio Grande do Sul
SBC - 06/2026 - Rio Grande do Sul
</t>
  </si>
  <si>
    <t>CRONOGRAMA DE EXECUÇÃO</t>
  </si>
  <si>
    <t>Estado do Rio Grande do Sul</t>
  </si>
  <si>
    <t>Prefeitura Municipal de Montenegro</t>
  </si>
  <si>
    <t>Secretaria Municipal de Gestão e Planejamento</t>
  </si>
  <si>
    <t xml:space="preserve">OBRA: </t>
  </si>
  <si>
    <t>Item</t>
  </si>
  <si>
    <t xml:space="preserve">Descrição dos Serviços </t>
  </si>
  <si>
    <t>VALOR TOTAL</t>
  </si>
  <si>
    <t>MÊS 1</t>
  </si>
  <si>
    <t>MÊS 2</t>
  </si>
  <si>
    <t>MÊS 3</t>
  </si>
  <si>
    <t>%</t>
  </si>
  <si>
    <t>VALOR</t>
  </si>
  <si>
    <t>TOTAL DAS MEDIÇÕES</t>
  </si>
  <si>
    <t>TOTAL DAS MEDIÇÕES ACUMULADAS</t>
  </si>
  <si>
    <t>Arquiteta e Urbanista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</si>
</sst>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#,##0.0000000"/>
    <numFmt numFmtId="171" formatCode="_(&quot;R$&quot;* #,##0.00_);_(&quot;R$&quot;* \(#,##0.00\);_(&quot;R$&quot;* &quot;-&quot;??_);_(@_)"/>
    <numFmt numFmtId="172" formatCode="&quot;R$&quot;#,##0.00"/>
  </numFmts>
  <fonts count="3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6"/>
      <name val="Arial Narrow"/>
      <family val="2"/>
    </font>
    <font>
      <b/>
      <sz val="16"/>
      <name val="Arial Narrow"/>
      <family val="2"/>
    </font>
    <font>
      <b/>
      <sz val="16"/>
      <color theme="1"/>
      <name val="Arial Narrow"/>
      <family val="2"/>
    </font>
    <font>
      <b/>
      <sz val="14"/>
      <name val="Arial Narrow"/>
      <family val="2"/>
    </font>
    <font>
      <sz val="14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52">
    <xf numFmtId="0" fontId="0" fillId="0" borderId="0"/>
    <xf numFmtId="44" fontId="9" fillId="0" borderId="0" applyFont="0" applyFill="0" applyBorder="0" applyAlignment="0" applyProtection="0"/>
    <xf numFmtId="0" fontId="11" fillId="0" borderId="0"/>
    <xf numFmtId="166" fontId="11" fillId="0" borderId="0" applyFill="0" applyBorder="0" applyAlignment="0" applyProtection="0"/>
    <xf numFmtId="0" fontId="11" fillId="0" borderId="0"/>
    <xf numFmtId="165" fontId="11" fillId="0" borderId="0" applyFill="0" applyBorder="0" applyAlignment="0" applyProtection="0"/>
    <xf numFmtId="165" fontId="11" fillId="0" borderId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3" applyNumberFormat="0" applyFill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8" borderId="0" applyNumberFormat="0" applyBorder="0" applyAlignment="0" applyProtection="0"/>
    <xf numFmtId="0" fontId="22" fillId="9" borderId="0" applyNumberFormat="0" applyBorder="0" applyAlignment="0" applyProtection="0"/>
    <xf numFmtId="0" fontId="23" fillId="10" borderId="26" applyNumberFormat="0" applyAlignment="0" applyProtection="0"/>
    <xf numFmtId="0" fontId="24" fillId="11" borderId="27" applyNumberFormat="0" applyAlignment="0" applyProtection="0"/>
    <xf numFmtId="0" fontId="25" fillId="11" borderId="26" applyNumberFormat="0" applyAlignment="0" applyProtection="0"/>
    <xf numFmtId="0" fontId="26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7" fillId="0" borderId="0" applyNumberFormat="0" applyFill="0" applyBorder="0" applyAlignment="0" applyProtection="0"/>
    <xf numFmtId="0" fontId="10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28" fillId="0" borderId="0"/>
    <xf numFmtId="0" fontId="11" fillId="0" borderId="0"/>
    <xf numFmtId="171" fontId="11" fillId="0" borderId="0" applyFont="0" applyFill="0" applyBorder="0" applyAlignment="0" applyProtection="0"/>
  </cellStyleXfs>
  <cellXfs count="284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5" fillId="5" borderId="21" xfId="0" applyFont="1" applyFill="1" applyBorder="1" applyAlignment="1">
      <alignment vertical="center" wrapText="1"/>
    </xf>
    <xf numFmtId="0" fontId="14" fillId="6" borderId="18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vertical="center" wrapText="1"/>
    </xf>
    <xf numFmtId="0" fontId="15" fillId="5" borderId="20" xfId="0" applyFont="1" applyFill="1" applyBorder="1" applyAlignment="1">
      <alignment vertical="center" wrapText="1"/>
    </xf>
    <xf numFmtId="0" fontId="14" fillId="6" borderId="19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vertic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168" fontId="0" fillId="0" borderId="0" xfId="0" applyNumberFormat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9" fontId="0" fillId="0" borderId="0" xfId="0" applyNumberFormat="1" applyProtection="1">
      <protection locked="0"/>
    </xf>
    <xf numFmtId="0" fontId="29" fillId="38" borderId="34" xfId="49" applyFont="1" applyFill="1" applyBorder="1" applyAlignment="1">
      <alignment horizontal="right" vertical="top" wrapText="1"/>
    </xf>
    <xf numFmtId="0" fontId="29" fillId="38" borderId="34" xfId="49" applyFont="1" applyFill="1" applyBorder="1" applyAlignment="1">
      <alignment horizontal="center" vertical="top" wrapText="1"/>
    </xf>
    <xf numFmtId="0" fontId="31" fillId="39" borderId="34" xfId="49" applyFont="1" applyFill="1" applyBorder="1" applyAlignment="1">
      <alignment horizontal="right" vertical="top" wrapText="1"/>
    </xf>
    <xf numFmtId="0" fontId="31" fillId="39" borderId="34" xfId="49" applyFont="1" applyFill="1" applyBorder="1" applyAlignment="1">
      <alignment horizontal="center" vertical="top" wrapText="1"/>
    </xf>
    <xf numFmtId="170" fontId="31" fillId="39" borderId="34" xfId="49" applyNumberFormat="1" applyFont="1" applyFill="1" applyBorder="1" applyAlignment="1">
      <alignment horizontal="right" vertical="top" wrapText="1"/>
    </xf>
    <xf numFmtId="4" fontId="31" fillId="39" borderId="34" xfId="49" applyNumberFormat="1" applyFont="1" applyFill="1" applyBorder="1" applyAlignment="1">
      <alignment horizontal="right" vertical="top" wrapText="1"/>
    </xf>
    <xf numFmtId="4" fontId="32" fillId="38" borderId="0" xfId="49" applyNumberFormat="1" applyFont="1" applyFill="1" applyAlignment="1">
      <alignment horizontal="right" vertical="top" wrapText="1"/>
    </xf>
    <xf numFmtId="0" fontId="31" fillId="39" borderId="35" xfId="49" applyFont="1" applyFill="1" applyBorder="1" applyAlignment="1">
      <alignment horizontal="left" vertical="top" wrapText="1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28" fillId="0" borderId="0" xfId="49"/>
    <xf numFmtId="0" fontId="30" fillId="38" borderId="0" xfId="49" applyFont="1" applyFill="1" applyAlignment="1">
      <alignment horizontal="left" vertical="top" wrapText="1"/>
    </xf>
    <xf numFmtId="0" fontId="32" fillId="38" borderId="0" xfId="49" applyFont="1" applyFill="1" applyAlignment="1">
      <alignment horizontal="right" vertical="top" wrapText="1"/>
    </xf>
    <xf numFmtId="0" fontId="29" fillId="38" borderId="34" xfId="49" applyFont="1" applyFill="1" applyBorder="1" applyAlignment="1">
      <alignment horizontal="left" vertical="top" wrapText="1"/>
    </xf>
    <xf numFmtId="0" fontId="31" fillId="39" borderId="34" xfId="49" applyFont="1" applyFill="1" applyBorder="1" applyAlignment="1">
      <alignment horizontal="left" vertical="top" wrapText="1"/>
    </xf>
    <xf numFmtId="0" fontId="29" fillId="38" borderId="0" xfId="49" applyFont="1" applyFill="1" applyAlignment="1">
      <alignment horizontal="left" vertical="top" wrapText="1"/>
    </xf>
    <xf numFmtId="0" fontId="0" fillId="0" borderId="2" xfId="0" applyBorder="1" applyAlignment="1" applyProtection="1">
      <alignment horizontal="center" vertical="center"/>
      <protection locked="0"/>
    </xf>
    <xf numFmtId="1" fontId="0" fillId="3" borderId="2" xfId="0" applyNumberFormat="1" applyFill="1" applyBorder="1" applyAlignment="1">
      <alignment horizontal="center" vertical="center"/>
    </xf>
    <xf numFmtId="1" fontId="0" fillId="0" borderId="2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167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68" fontId="4" fillId="0" borderId="2" xfId="0" applyNumberFormat="1" applyFont="1" applyBorder="1" applyAlignment="1" applyProtection="1">
      <alignment horizontal="center" vertical="center"/>
      <protection locked="0"/>
    </xf>
    <xf numFmtId="164" fontId="4" fillId="3" borderId="2" xfId="0" applyNumberFormat="1" applyFont="1" applyFill="1" applyBorder="1" applyAlignment="1">
      <alignment horizontal="center" vertical="center"/>
    </xf>
    <xf numFmtId="10" fontId="0" fillId="0" borderId="2" xfId="48" applyNumberFormat="1" applyFont="1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1" fontId="0" fillId="0" borderId="36" xfId="0" applyNumberFormat="1" applyFill="1" applyBorder="1" applyAlignment="1">
      <alignment horizontal="center" vertical="center"/>
    </xf>
    <xf numFmtId="1" fontId="0" fillId="0" borderId="36" xfId="0" applyNumberFormat="1" applyFill="1" applyBorder="1" applyAlignment="1" applyProtection="1">
      <alignment horizontal="center" vertical="center"/>
      <protection locked="0"/>
    </xf>
    <xf numFmtId="164" fontId="0" fillId="0" borderId="36" xfId="0" applyNumberFormat="1" applyFill="1" applyBorder="1" applyAlignment="1" applyProtection="1">
      <alignment horizontal="center" vertical="center"/>
      <protection locked="0"/>
    </xf>
    <xf numFmtId="167" fontId="0" fillId="0" borderId="36" xfId="0" applyNumberFormat="1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left" vertical="center" wrapText="1"/>
      <protection locked="0"/>
    </xf>
    <xf numFmtId="168" fontId="4" fillId="0" borderId="36" xfId="0" applyNumberFormat="1" applyFont="1" applyFill="1" applyBorder="1" applyAlignment="1" applyProtection="1">
      <alignment horizontal="center" vertical="center"/>
      <protection locked="0"/>
    </xf>
    <xf numFmtId="164" fontId="4" fillId="0" borderId="36" xfId="0" applyNumberFormat="1" applyFont="1" applyFill="1" applyBorder="1" applyAlignment="1">
      <alignment horizontal="center" vertical="center"/>
    </xf>
    <xf numFmtId="10" fontId="0" fillId="0" borderId="36" xfId="48" applyNumberFormat="1" applyFont="1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>
      <alignment horizontal="center" vertical="center" wrapText="1"/>
    </xf>
    <xf numFmtId="0" fontId="0" fillId="0" borderId="36" xfId="0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4" fontId="4" fillId="3" borderId="2" xfId="0" applyNumberFormat="1" applyFont="1" applyFill="1" applyBorder="1"/>
    <xf numFmtId="168" fontId="4" fillId="3" borderId="2" xfId="0" applyNumberFormat="1" applyFont="1" applyFill="1" applyBorder="1"/>
    <xf numFmtId="10" fontId="0" fillId="0" borderId="2" xfId="48" applyNumberFormat="1" applyFont="1" applyBorder="1" applyProtection="1">
      <protection locked="0"/>
    </xf>
    <xf numFmtId="10" fontId="0" fillId="0" borderId="2" xfId="0" applyNumberFormat="1" applyBorder="1" applyProtection="1">
      <protection locked="0"/>
    </xf>
    <xf numFmtId="168" fontId="4" fillId="0" borderId="2" xfId="0" applyNumberFormat="1" applyFont="1" applyBorder="1" applyProtection="1">
      <protection locked="0"/>
    </xf>
    <xf numFmtId="10" fontId="0" fillId="0" borderId="0" xfId="48" applyNumberFormat="1" applyFont="1" applyFill="1" applyBorder="1" applyProtection="1">
      <protection locked="0"/>
    </xf>
    <xf numFmtId="10" fontId="0" fillId="0" borderId="0" xfId="0" applyNumberFormat="1" applyFill="1" applyBorder="1" applyProtection="1">
      <protection locked="0"/>
    </xf>
    <xf numFmtId="168" fontId="4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3" fontId="4" fillId="0" borderId="0" xfId="0" applyNumberFormat="1" applyFont="1" applyFill="1" applyBorder="1" applyProtection="1">
      <protection locked="0"/>
    </xf>
    <xf numFmtId="4" fontId="4" fillId="0" borderId="0" xfId="0" applyNumberFormat="1" applyFont="1" applyFill="1" applyBorder="1" applyProtection="1">
      <protection locked="0"/>
    </xf>
    <xf numFmtId="3" fontId="4" fillId="0" borderId="36" xfId="0" applyNumberFormat="1" applyFont="1" applyFill="1" applyBorder="1"/>
    <xf numFmtId="4" fontId="4" fillId="0" borderId="36" xfId="0" applyNumberFormat="1" applyFont="1" applyFill="1" applyBorder="1"/>
    <xf numFmtId="168" fontId="4" fillId="0" borderId="36" xfId="0" applyNumberFormat="1" applyFont="1" applyFill="1" applyBorder="1"/>
    <xf numFmtId="10" fontId="0" fillId="0" borderId="36" xfId="48" applyNumberFormat="1" applyFont="1" applyFill="1" applyBorder="1" applyProtection="1">
      <protection locked="0"/>
    </xf>
    <xf numFmtId="10" fontId="0" fillId="0" borderId="36" xfId="0" applyNumberFormat="1" applyFill="1" applyBorder="1" applyProtection="1">
      <protection locked="0"/>
    </xf>
    <xf numFmtId="168" fontId="4" fillId="0" borderId="36" xfId="0" applyNumberFormat="1" applyFont="1" applyFill="1" applyBorder="1" applyProtection="1">
      <protection locked="0"/>
    </xf>
    <xf numFmtId="0" fontId="0" fillId="0" borderId="36" xfId="0" applyFill="1" applyBorder="1" applyProtection="1">
      <protection locked="0"/>
    </xf>
    <xf numFmtId="3" fontId="4" fillId="3" borderId="2" xfId="0" applyNumberFormat="1" applyFont="1" applyFill="1" applyBorder="1" applyAlignment="1">
      <alignment horizontal="center" vertical="center"/>
    </xf>
    <xf numFmtId="168" fontId="4" fillId="3" borderId="2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left" vertical="center" wrapText="1"/>
    </xf>
    <xf numFmtId="0" fontId="32" fillId="0" borderId="34" xfId="49" applyFont="1" applyFill="1" applyBorder="1" applyAlignment="1">
      <alignment horizontal="left" vertical="top" wrapText="1"/>
    </xf>
    <xf numFmtId="0" fontId="32" fillId="0" borderId="34" xfId="49" applyFont="1" applyFill="1" applyBorder="1" applyAlignment="1">
      <alignment horizontal="right" vertical="top" wrapText="1"/>
    </xf>
    <xf numFmtId="0" fontId="32" fillId="0" borderId="34" xfId="49" applyFont="1" applyFill="1" applyBorder="1" applyAlignment="1">
      <alignment horizontal="center" vertical="top" wrapText="1"/>
    </xf>
    <xf numFmtId="170" fontId="32" fillId="0" borderId="34" xfId="49" applyNumberFormat="1" applyFont="1" applyFill="1" applyBorder="1" applyAlignment="1">
      <alignment horizontal="right" vertical="top" wrapText="1"/>
    </xf>
    <xf numFmtId="4" fontId="32" fillId="0" borderId="34" xfId="49" applyNumberFormat="1" applyFont="1" applyFill="1" applyBorder="1" applyAlignment="1">
      <alignment horizontal="right" vertical="top" wrapText="1"/>
    </xf>
    <xf numFmtId="0" fontId="28" fillId="0" borderId="0" xfId="49" applyFill="1"/>
    <xf numFmtId="164" fontId="0" fillId="0" borderId="0" xfId="0" applyNumberFormat="1" applyAlignment="1" applyProtection="1">
      <alignment wrapText="1"/>
      <protection locked="0"/>
    </xf>
    <xf numFmtId="0" fontId="33" fillId="0" borderId="0" xfId="50" applyFont="1" applyAlignment="1">
      <alignment horizontal="center"/>
    </xf>
    <xf numFmtId="0" fontId="33" fillId="0" borderId="0" xfId="50" applyFont="1" applyAlignment="1">
      <alignment wrapText="1"/>
    </xf>
    <xf numFmtId="0" fontId="33" fillId="0" borderId="0" xfId="50" applyFont="1" applyAlignment="1">
      <alignment vertical="center"/>
    </xf>
    <xf numFmtId="10" fontId="33" fillId="0" borderId="0" xfId="50" applyNumberFormat="1" applyFont="1" applyAlignment="1">
      <alignment horizontal="center" vertical="center"/>
    </xf>
    <xf numFmtId="0" fontId="33" fillId="0" borderId="0" xfId="50" applyFont="1" applyAlignment="1">
      <alignment horizontal="center" vertical="center"/>
    </xf>
    <xf numFmtId="0" fontId="33" fillId="0" borderId="0" xfId="50" applyFont="1"/>
    <xf numFmtId="0" fontId="34" fillId="40" borderId="40" xfId="2" applyFont="1" applyFill="1" applyBorder="1" applyAlignment="1">
      <alignment vertical="center"/>
    </xf>
    <xf numFmtId="0" fontId="33" fillId="40" borderId="0" xfId="2" applyFont="1" applyFill="1" applyBorder="1" applyAlignment="1">
      <alignment horizontal="left" wrapText="1"/>
    </xf>
    <xf numFmtId="0" fontId="34" fillId="40" borderId="0" xfId="2" applyFont="1" applyFill="1" applyBorder="1" applyAlignment="1">
      <alignment horizontal="center" vertical="center"/>
    </xf>
    <xf numFmtId="10" fontId="34" fillId="40" borderId="0" xfId="2" applyNumberFormat="1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left" vertical="center"/>
    </xf>
    <xf numFmtId="0" fontId="34" fillId="40" borderId="42" xfId="50" applyFont="1" applyFill="1" applyBorder="1" applyAlignment="1">
      <alignment vertical="center" wrapText="1"/>
    </xf>
    <xf numFmtId="0" fontId="33" fillId="40" borderId="43" xfId="50" applyFont="1" applyFill="1" applyBorder="1" applyAlignment="1">
      <alignment horizontal="left" vertical="center" wrapText="1"/>
    </xf>
    <xf numFmtId="0" fontId="34" fillId="40" borderId="43" xfId="2" applyFont="1" applyFill="1" applyBorder="1" applyAlignment="1">
      <alignment vertical="center"/>
    </xf>
    <xf numFmtId="10" fontId="34" fillId="40" borderId="43" xfId="2" applyNumberFormat="1" applyFont="1" applyFill="1" applyBorder="1" applyAlignment="1">
      <alignment horizontal="center" vertical="center"/>
    </xf>
    <xf numFmtId="0" fontId="35" fillId="0" borderId="43" xfId="2" applyFont="1" applyFill="1" applyBorder="1" applyAlignment="1">
      <alignment horizontal="left" vertical="center"/>
    </xf>
    <xf numFmtId="10" fontId="34" fillId="41" borderId="42" xfId="50" applyNumberFormat="1" applyFont="1" applyFill="1" applyBorder="1" applyAlignment="1">
      <alignment horizontal="center" vertical="center"/>
    </xf>
    <xf numFmtId="4" fontId="34" fillId="41" borderId="44" xfId="50" applyNumberFormat="1" applyFont="1" applyFill="1" applyBorder="1" applyAlignment="1">
      <alignment horizontal="center" vertical="center"/>
    </xf>
    <xf numFmtId="10" fontId="34" fillId="41" borderId="46" xfId="50" applyNumberFormat="1" applyFont="1" applyFill="1" applyBorder="1" applyAlignment="1">
      <alignment horizontal="center" vertical="center"/>
    </xf>
    <xf numFmtId="4" fontId="34" fillId="41" borderId="47" xfId="50" applyNumberFormat="1" applyFont="1" applyFill="1" applyBorder="1" applyAlignment="1">
      <alignment horizontal="center" vertical="center"/>
    </xf>
    <xf numFmtId="1" fontId="33" fillId="0" borderId="49" xfId="50" applyNumberFormat="1" applyFont="1" applyFill="1" applyBorder="1" applyAlignment="1">
      <alignment horizontal="center" vertical="center"/>
    </xf>
    <xf numFmtId="0" fontId="33" fillId="0" borderId="49" xfId="50" applyFont="1" applyFill="1" applyBorder="1" applyAlignment="1">
      <alignment horizontal="left" vertical="center" wrapText="1"/>
    </xf>
    <xf numFmtId="171" fontId="33" fillId="0" borderId="50" xfId="51" applyFont="1" applyBorder="1" applyAlignment="1">
      <alignment vertical="center"/>
    </xf>
    <xf numFmtId="10" fontId="33" fillId="0" borderId="51" xfId="50" applyNumberFormat="1" applyFont="1" applyFill="1" applyBorder="1" applyAlignment="1">
      <alignment horizontal="center" vertical="center"/>
    </xf>
    <xf numFmtId="164" fontId="33" fillId="0" borderId="52" xfId="50" applyNumberFormat="1" applyFont="1" applyFill="1" applyBorder="1" applyAlignment="1">
      <alignment horizontal="center" vertical="center"/>
    </xf>
    <xf numFmtId="0" fontId="33" fillId="0" borderId="0" xfId="50" applyFont="1" applyFill="1"/>
    <xf numFmtId="0" fontId="33" fillId="0" borderId="0" xfId="50" applyFont="1" applyBorder="1" applyAlignment="1">
      <alignment horizontal="center"/>
    </xf>
    <xf numFmtId="0" fontId="33" fillId="0" borderId="0" xfId="50" applyFont="1" applyBorder="1" applyAlignment="1">
      <alignment wrapText="1"/>
    </xf>
    <xf numFmtId="0" fontId="33" fillId="0" borderId="0" xfId="50" applyFont="1" applyBorder="1" applyAlignment="1">
      <alignment vertical="center"/>
    </xf>
    <xf numFmtId="10" fontId="33" fillId="0" borderId="0" xfId="50" applyNumberFormat="1" applyFont="1" applyBorder="1" applyAlignment="1">
      <alignment horizontal="center" vertical="center"/>
    </xf>
    <xf numFmtId="0" fontId="33" fillId="0" borderId="0" xfId="50" applyFont="1" applyBorder="1" applyAlignment="1">
      <alignment horizontal="center" vertical="center"/>
    </xf>
    <xf numFmtId="4" fontId="33" fillId="40" borderId="0" xfId="50" applyNumberFormat="1" applyFont="1" applyFill="1" applyAlignment="1">
      <alignment horizontal="center" wrapText="1"/>
    </xf>
    <xf numFmtId="172" fontId="33" fillId="0" borderId="0" xfId="50" applyNumberFormat="1" applyFont="1" applyBorder="1" applyAlignment="1">
      <alignment horizontal="center" vertical="center"/>
    </xf>
    <xf numFmtId="4" fontId="33" fillId="40" borderId="0" xfId="50" applyNumberFormat="1" applyFont="1" applyFill="1"/>
    <xf numFmtId="0" fontId="37" fillId="0" borderId="0" xfId="50" applyFont="1" applyAlignment="1">
      <alignment horizontal="right"/>
    </xf>
    <xf numFmtId="1" fontId="12" fillId="0" borderId="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33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32" fillId="0" borderId="34" xfId="49" applyFont="1" applyFill="1" applyBorder="1" applyAlignment="1">
      <alignment horizontal="left" vertical="top" wrapText="1"/>
    </xf>
    <xf numFmtId="0" fontId="32" fillId="38" borderId="0" xfId="49" applyFont="1" applyFill="1" applyAlignment="1">
      <alignment horizontal="right" vertical="top" wrapText="1"/>
    </xf>
    <xf numFmtId="0" fontId="29" fillId="38" borderId="0" xfId="49" applyFont="1" applyFill="1" applyAlignment="1">
      <alignment horizontal="center" wrapText="1"/>
    </xf>
    <xf numFmtId="0" fontId="28" fillId="0" borderId="0" xfId="49"/>
    <xf numFmtId="0" fontId="29" fillId="38" borderId="34" xfId="49" applyFont="1" applyFill="1" applyBorder="1" applyAlignment="1">
      <alignment horizontal="left" vertical="top" wrapText="1"/>
    </xf>
    <xf numFmtId="0" fontId="31" fillId="39" borderId="34" xfId="49" applyFont="1" applyFill="1" applyBorder="1" applyAlignment="1">
      <alignment horizontal="left" vertical="top" wrapText="1"/>
    </xf>
    <xf numFmtId="0" fontId="29" fillId="38" borderId="0" xfId="49" applyFont="1" applyFill="1" applyAlignment="1">
      <alignment horizontal="left" vertical="top" wrapText="1"/>
    </xf>
    <xf numFmtId="0" fontId="11" fillId="38" borderId="0" xfId="49" applyFont="1" applyFill="1" applyAlignment="1">
      <alignment horizontal="left" vertical="top" wrapText="1"/>
    </xf>
    <xf numFmtId="0" fontId="30" fillId="38" borderId="0" xfId="49" applyFont="1" applyFill="1" applyAlignment="1">
      <alignment horizontal="left" vertical="top" wrapText="1"/>
    </xf>
    <xf numFmtId="4" fontId="34" fillId="41" borderId="46" xfId="50" applyNumberFormat="1" applyFont="1" applyFill="1" applyBorder="1" applyAlignment="1">
      <alignment horizontal="center" vertical="center" wrapText="1"/>
    </xf>
    <xf numFmtId="4" fontId="34" fillId="41" borderId="47" xfId="50" applyNumberFormat="1" applyFont="1" applyFill="1" applyBorder="1" applyAlignment="1">
      <alignment horizontal="center" vertical="center" wrapText="1"/>
    </xf>
    <xf numFmtId="0" fontId="34" fillId="3" borderId="37" xfId="2" applyFont="1" applyFill="1" applyBorder="1" applyAlignment="1">
      <alignment horizontal="center" vertical="center"/>
    </xf>
    <xf numFmtId="0" fontId="34" fillId="3" borderId="38" xfId="2" applyFont="1" applyFill="1" applyBorder="1" applyAlignment="1">
      <alignment horizontal="center" vertical="center"/>
    </xf>
    <xf numFmtId="0" fontId="34" fillId="3" borderId="39" xfId="2" applyFont="1" applyFill="1" applyBorder="1" applyAlignment="1">
      <alignment horizontal="center" vertical="center"/>
    </xf>
    <xf numFmtId="0" fontId="33" fillId="3" borderId="40" xfId="50" applyFont="1" applyFill="1" applyBorder="1" applyAlignment="1">
      <alignment horizontal="center" vertical="center" wrapText="1"/>
    </xf>
    <xf numFmtId="0" fontId="33" fillId="3" borderId="0" xfId="50" applyFont="1" applyFill="1" applyBorder="1" applyAlignment="1">
      <alignment horizontal="center" vertical="center" wrapText="1"/>
    </xf>
    <xf numFmtId="0" fontId="33" fillId="3" borderId="41" xfId="50" applyFont="1" applyFill="1" applyBorder="1" applyAlignment="1">
      <alignment horizontal="center" vertical="center" wrapText="1"/>
    </xf>
    <xf numFmtId="0" fontId="34" fillId="3" borderId="40" xfId="2" applyFont="1" applyFill="1" applyBorder="1" applyAlignment="1">
      <alignment horizontal="center" vertical="center"/>
    </xf>
    <xf numFmtId="0" fontId="34" fillId="3" borderId="0" xfId="2" applyFont="1" applyFill="1" applyBorder="1" applyAlignment="1">
      <alignment horizontal="center" vertical="center"/>
    </xf>
    <xf numFmtId="0" fontId="34" fillId="3" borderId="41" xfId="2" applyFont="1" applyFill="1" applyBorder="1" applyAlignment="1">
      <alignment horizontal="center" vertical="center"/>
    </xf>
    <xf numFmtId="0" fontId="33" fillId="3" borderId="40" xfId="2" applyFont="1" applyFill="1" applyBorder="1" applyAlignment="1">
      <alignment horizontal="center" vertical="center"/>
    </xf>
    <xf numFmtId="0" fontId="33" fillId="3" borderId="0" xfId="2" applyFont="1" applyFill="1" applyBorder="1" applyAlignment="1">
      <alignment horizontal="center" vertical="center"/>
    </xf>
    <xf numFmtId="0" fontId="33" fillId="3" borderId="41" xfId="2" applyFont="1" applyFill="1" applyBorder="1" applyAlignment="1">
      <alignment horizontal="center" vertical="center"/>
    </xf>
    <xf numFmtId="0" fontId="35" fillId="0" borderId="41" xfId="2" applyFont="1" applyFill="1" applyBorder="1" applyAlignment="1">
      <alignment horizontal="center" vertical="center"/>
    </xf>
    <xf numFmtId="0" fontId="35" fillId="0" borderId="43" xfId="2" applyFont="1" applyFill="1" applyBorder="1" applyAlignment="1">
      <alignment horizontal="center" vertical="center"/>
    </xf>
    <xf numFmtId="0" fontId="35" fillId="0" borderId="44" xfId="2" applyFont="1" applyFill="1" applyBorder="1" applyAlignment="1">
      <alignment horizontal="center" vertical="center"/>
    </xf>
    <xf numFmtId="4" fontId="34" fillId="41" borderId="45" xfId="50" applyNumberFormat="1" applyFont="1" applyFill="1" applyBorder="1" applyAlignment="1">
      <alignment horizontal="center" vertical="center" wrapText="1"/>
    </xf>
    <xf numFmtId="4" fontId="34" fillId="41" borderId="48" xfId="50" applyNumberFormat="1" applyFont="1" applyFill="1" applyBorder="1" applyAlignment="1">
      <alignment horizontal="center" vertical="center" wrapText="1"/>
    </xf>
    <xf numFmtId="4" fontId="34" fillId="41" borderId="37" xfId="50" applyNumberFormat="1" applyFont="1" applyFill="1" applyBorder="1" applyAlignment="1">
      <alignment horizontal="center" vertical="center" wrapText="1"/>
    </xf>
    <xf numFmtId="164" fontId="36" fillId="42" borderId="46" xfId="50" applyNumberFormat="1" applyFont="1" applyFill="1" applyBorder="1" applyAlignment="1">
      <alignment horizontal="left" vertical="center"/>
    </xf>
    <xf numFmtId="164" fontId="36" fillId="42" borderId="53" xfId="50" applyNumberFormat="1" applyFont="1" applyFill="1" applyBorder="1" applyAlignment="1">
      <alignment horizontal="left" vertical="center"/>
    </xf>
    <xf numFmtId="164" fontId="36" fillId="42" borderId="47" xfId="50" applyNumberFormat="1" applyFont="1" applyFill="1" applyBorder="1" applyAlignment="1">
      <alignment horizontal="left" vertical="center"/>
    </xf>
    <xf numFmtId="164" fontId="36" fillId="42" borderId="46" xfId="50" applyNumberFormat="1" applyFont="1" applyFill="1" applyBorder="1" applyAlignment="1">
      <alignment horizontal="center" vertical="center"/>
    </xf>
    <xf numFmtId="164" fontId="36" fillId="42" borderId="47" xfId="50" applyNumberFormat="1" applyFont="1" applyFill="1" applyBorder="1" applyAlignment="1">
      <alignment horizontal="center" vertical="center"/>
    </xf>
    <xf numFmtId="0" fontId="34" fillId="41" borderId="46" xfId="50" applyFont="1" applyFill="1" applyBorder="1" applyAlignment="1">
      <alignment horizontal="left" vertical="center"/>
    </xf>
    <xf numFmtId="0" fontId="34" fillId="41" borderId="53" xfId="50" applyFont="1" applyFill="1" applyBorder="1" applyAlignment="1">
      <alignment horizontal="left" vertical="center"/>
    </xf>
    <xf numFmtId="164" fontId="34" fillId="41" borderId="46" xfId="50" applyNumberFormat="1" applyFont="1" applyFill="1" applyBorder="1" applyAlignment="1">
      <alignment horizontal="center" vertical="center"/>
    </xf>
    <xf numFmtId="164" fontId="34" fillId="41" borderId="47" xfId="50" applyNumberFormat="1" applyFont="1" applyFill="1" applyBorder="1" applyAlignment="1">
      <alignment horizontal="center" vertic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Moeda 3" xfId="51"/>
    <cellStyle name="Neutra" xfId="14" builtinId="28" customBuiltin="1"/>
    <cellStyle name="Normal" xfId="0" builtinId="0"/>
    <cellStyle name="Normal 2" xfId="2"/>
    <cellStyle name="Normal 2 2" xfId="4"/>
    <cellStyle name="Normal 3" xfId="49"/>
    <cellStyle name="Normal 4" xfId="50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462643</xdr:colOff>
      <xdr:row>1</xdr:row>
      <xdr:rowOff>163747</xdr:rowOff>
    </xdr:from>
    <xdr:to>
      <xdr:col>9</xdr:col>
      <xdr:colOff>1026934</xdr:colOff>
      <xdr:row>6</xdr:row>
      <xdr:rowOff>27217</xdr:rowOff>
    </xdr:to>
    <xdr:pic>
      <xdr:nvPicPr>
        <xdr:cNvPr id="2" name="Imagem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3118" y="430447"/>
          <a:ext cx="2050191" cy="1673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leria.wollmann\Desktop\Contrata&#231;&#227;o%20projetos\Av.%20J&#250;lio%20Renner%20-%20OK\Planilha_LICITACON%20-%20av%20julio%20ren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Tipo de Objeto x Familia"/>
      <sheetName val="CPUs"/>
      <sheetName val="Cronograma"/>
    </sheetNames>
    <sheetDataSet>
      <sheetData sheetId="0"/>
      <sheetData sheetId="1">
        <row r="12">
          <cell r="C12">
            <v>1</v>
          </cell>
        </row>
        <row r="15">
          <cell r="G15" t="str">
            <v>Montenegro, 07 de julho de 2026.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B14" sqref="B14"/>
    </sheetView>
  </sheetViews>
  <sheetFormatPr defaultRowHeight="15" x14ac:dyDescent="0.25"/>
  <cols>
    <col min="1" max="1" width="20.42578125" style="43" customWidth="1"/>
    <col min="2" max="2" width="53.42578125" style="42" customWidth="1"/>
    <col min="3" max="3" width="16.5703125" style="44" bestFit="1" customWidth="1"/>
    <col min="4" max="4" width="4.5703125" style="44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99" t="s">
        <v>178</v>
      </c>
      <c r="B1" s="200"/>
      <c r="C1" s="200"/>
      <c r="D1" s="200"/>
      <c r="E1" s="200"/>
      <c r="F1" s="200"/>
      <c r="G1" s="201"/>
    </row>
    <row r="2" spans="1:8" s="54" customFormat="1" ht="15.75" thickBot="1" x14ac:dyDescent="0.3">
      <c r="A2" s="15" t="s">
        <v>142</v>
      </c>
      <c r="B2" s="205" t="s">
        <v>206</v>
      </c>
      <c r="C2" s="205"/>
      <c r="D2" s="47" t="s">
        <v>143</v>
      </c>
      <c r="E2" s="63"/>
      <c r="F2" s="22" t="s">
        <v>144</v>
      </c>
      <c r="G2" s="33">
        <v>2026</v>
      </c>
      <c r="H2" s="52"/>
    </row>
    <row r="3" spans="1:8" s="54" customFormat="1" ht="31.5" customHeight="1" thickBot="1" x14ac:dyDescent="0.3">
      <c r="A3" s="18" t="s">
        <v>134</v>
      </c>
      <c r="B3" s="206" t="s">
        <v>245</v>
      </c>
      <c r="C3" s="206"/>
      <c r="D3" s="206"/>
      <c r="E3" s="206"/>
      <c r="F3" s="206"/>
      <c r="G3" s="207"/>
    </row>
    <row r="4" spans="1:8" s="54" customFormat="1" ht="15.75" thickBot="1" x14ac:dyDescent="0.3">
      <c r="A4" s="15" t="s">
        <v>156</v>
      </c>
      <c r="B4" s="208" t="s">
        <v>244</v>
      </c>
      <c r="C4" s="208"/>
      <c r="D4" s="208"/>
      <c r="E4" s="209"/>
      <c r="F4" s="22" t="s">
        <v>160</v>
      </c>
      <c r="G4" s="70"/>
    </row>
    <row r="5" spans="1:8" s="54" customFormat="1" ht="15.75" thickBot="1" x14ac:dyDescent="0.3">
      <c r="A5" s="15" t="s">
        <v>192</v>
      </c>
      <c r="B5" s="72" t="s">
        <v>151</v>
      </c>
      <c r="C5" s="15" t="s">
        <v>203</v>
      </c>
      <c r="D5" s="15"/>
      <c r="E5" s="15"/>
      <c r="F5" s="210"/>
      <c r="G5" s="211"/>
    </row>
    <row r="6" spans="1:8" s="56" customFormat="1" ht="15.75" thickBot="1" x14ac:dyDescent="0.3">
      <c r="A6" s="15" t="s">
        <v>136</v>
      </c>
      <c r="B6" s="48">
        <f>'Orçamento-base'!C6</f>
        <v>23662.01</v>
      </c>
      <c r="C6" s="9"/>
      <c r="D6" s="9"/>
      <c r="E6" s="8"/>
      <c r="F6" s="9"/>
      <c r="G6" s="57"/>
      <c r="H6" s="55"/>
    </row>
    <row r="7" spans="1:8" s="56" customFormat="1" ht="15.75" thickBot="1" x14ac:dyDescent="0.3">
      <c r="A7" s="15" t="s">
        <v>153</v>
      </c>
      <c r="B7" s="48">
        <f>Proposta!C6</f>
        <v>0</v>
      </c>
      <c r="C7" s="9"/>
      <c r="D7" s="9"/>
      <c r="E7" s="8"/>
      <c r="F7" s="9"/>
      <c r="G7" s="57"/>
      <c r="H7" s="55"/>
    </row>
    <row r="8" spans="1:8" s="56" customFormat="1" ht="15.75" thickBot="1" x14ac:dyDescent="0.3">
      <c r="A8" s="15" t="s">
        <v>174</v>
      </c>
      <c r="B8" s="53">
        <f>COUNT('Orçamento-base'!B12:B39562)</f>
        <v>1</v>
      </c>
      <c r="C8" s="9"/>
      <c r="D8" s="9"/>
      <c r="E8" s="8"/>
      <c r="F8" s="9"/>
      <c r="G8" s="57"/>
      <c r="H8" s="55"/>
    </row>
    <row r="9" spans="1:8" s="56" customFormat="1" x14ac:dyDescent="0.25">
      <c r="A9" s="91" t="s">
        <v>201</v>
      </c>
      <c r="B9" s="49"/>
      <c r="C9" s="9"/>
      <c r="D9" s="9"/>
      <c r="E9" s="8"/>
      <c r="F9" s="9"/>
      <c r="G9" s="57"/>
      <c r="H9" s="55"/>
    </row>
    <row r="10" spans="1:8" s="56" customFormat="1" x14ac:dyDescent="0.25">
      <c r="A10" s="7" t="s">
        <v>135</v>
      </c>
      <c r="B10" s="8"/>
      <c r="C10" s="7" t="s">
        <v>175</v>
      </c>
      <c r="D10" s="9"/>
      <c r="E10" s="8"/>
      <c r="F10" s="9"/>
      <c r="G10" s="57"/>
      <c r="H10" s="55"/>
    </row>
    <row r="11" spans="1:8" ht="13.5" customHeight="1" x14ac:dyDescent="0.25">
      <c r="A11" s="202" t="s">
        <v>176</v>
      </c>
      <c r="B11" s="203" t="s">
        <v>177</v>
      </c>
      <c r="C11" s="23" t="s">
        <v>146</v>
      </c>
      <c r="D11" s="59"/>
      <c r="E11" s="59"/>
      <c r="F11" s="59"/>
      <c r="G11" s="23" t="s">
        <v>152</v>
      </c>
    </row>
    <row r="12" spans="1:8" x14ac:dyDescent="0.25">
      <c r="A12" s="202"/>
      <c r="B12" s="204"/>
      <c r="C12" s="58" t="s">
        <v>145</v>
      </c>
      <c r="D12" s="59"/>
      <c r="E12" s="60"/>
      <c r="F12" s="60"/>
      <c r="G12" s="58" t="s">
        <v>145</v>
      </c>
    </row>
    <row r="13" spans="1:8" ht="45" x14ac:dyDescent="0.25">
      <c r="A13" s="134">
        <v>1</v>
      </c>
      <c r="B13" s="35" t="s">
        <v>245</v>
      </c>
      <c r="C13" s="51">
        <f>SUMIF('Orçamento-base'!$A$12:$A$39564,Identificação!$A13,'Orçamento-base'!$K$12:$K$39564)</f>
        <v>23662.01</v>
      </c>
      <c r="D13" s="59"/>
      <c r="E13" s="60"/>
      <c r="F13" s="60"/>
      <c r="G13" s="51">
        <f>SUMIF(Proposta!$A$12:$A$39571,Identificação!$A13,Proposta!$H$12:$H$39571)</f>
        <v>0</v>
      </c>
    </row>
    <row r="14" spans="1:8" x14ac:dyDescent="0.25">
      <c r="A14" s="34"/>
      <c r="B14" s="35"/>
      <c r="C14" s="88">
        <f>SUMIF('Orçamento-base'!$A$12:$A$39564,Identificação!$A14,'Orçamento-base'!$K$12:$K$39564)</f>
        <v>0</v>
      </c>
      <c r="D14" s="89"/>
      <c r="E14" s="90"/>
      <c r="F14" s="90"/>
      <c r="G14" s="88">
        <f>SUMIF(Proposta!$A$12:$A$39571,Identificação!$A14,Proposta!$H$12:$H$39571)</f>
        <v>0</v>
      </c>
    </row>
    <row r="15" spans="1:8" x14ac:dyDescent="0.25">
      <c r="A15" s="34"/>
      <c r="B15" s="35"/>
      <c r="C15" s="88">
        <f>SUMIF('Orçamento-base'!$A$12:$A$39564,Identificação!$A15,'Orçamento-base'!$K$12:$K$39564)</f>
        <v>0</v>
      </c>
      <c r="D15" s="89"/>
      <c r="E15" s="90"/>
      <c r="F15" s="90"/>
      <c r="G15" s="88">
        <f>SUMIF(Proposta!$A$12:$A$39571,Identificação!$A15,Proposta!$H$12:$H$39571)</f>
        <v>0</v>
      </c>
    </row>
    <row r="16" spans="1:8" x14ac:dyDescent="0.25">
      <c r="A16" s="34"/>
      <c r="B16" s="35"/>
      <c r="C16" s="88">
        <f>SUMIF('Orçamento-base'!$A$12:$A$39564,Identificação!$A16,'Orçamento-base'!$K$12:$K$39564)</f>
        <v>0</v>
      </c>
      <c r="D16" s="89"/>
      <c r="E16" s="90"/>
      <c r="F16" s="90"/>
      <c r="G16" s="88">
        <f>SUMIF(Proposta!$A$12:$A$39571,Identificação!$A16,Proposta!$H$12:$H$39571)</f>
        <v>0</v>
      </c>
    </row>
    <row r="17" spans="1:7" x14ac:dyDescent="0.25">
      <c r="A17" s="34"/>
      <c r="B17" s="35"/>
      <c r="C17" s="88">
        <f>SUMIF('Orçamento-base'!$A$12:$A$39564,Identificação!$A17,'Orçamento-base'!$K$12:$K$39564)</f>
        <v>0</v>
      </c>
      <c r="D17" s="89"/>
      <c r="E17" s="90"/>
      <c r="F17" s="90"/>
      <c r="G17" s="88">
        <f>SUMIF(Proposta!$A$12:$A$39571,Identificação!$A17,Proposta!$H$12:$H$39571)</f>
        <v>0</v>
      </c>
    </row>
    <row r="18" spans="1:7" x14ac:dyDescent="0.25">
      <c r="A18" s="34"/>
      <c r="B18" s="35"/>
      <c r="C18" s="88">
        <f>SUMIF('Orçamento-base'!$A$12:$A$39564,Identificação!$A18,'Orçamento-base'!$K$12:$K$39564)</f>
        <v>0</v>
      </c>
      <c r="D18" s="89"/>
      <c r="E18" s="90"/>
      <c r="F18" s="90"/>
      <c r="G18" s="88">
        <f>SUMIF(Proposta!$A$12:$A$39571,Identificação!$A18,Proposta!$H$12:$H$39571)</f>
        <v>0</v>
      </c>
    </row>
    <row r="19" spans="1:7" x14ac:dyDescent="0.25">
      <c r="A19" s="34"/>
      <c r="B19" s="35"/>
      <c r="C19" s="88">
        <f>SUMIF('Orçamento-base'!$A$12:$A$39564,Identificação!$A19,'Orçamento-base'!$K$12:$K$39564)</f>
        <v>0</v>
      </c>
      <c r="D19" s="89"/>
      <c r="E19" s="90"/>
      <c r="F19" s="90"/>
      <c r="G19" s="88">
        <f>SUMIF(Proposta!$A$12:$A$39571,Identificação!$A19,Proposta!$H$12:$H$39571)</f>
        <v>0</v>
      </c>
    </row>
    <row r="20" spans="1:7" x14ac:dyDescent="0.25">
      <c r="A20" s="34"/>
      <c r="B20" s="35"/>
      <c r="C20" s="88">
        <f>SUMIF('Orçamento-base'!$A$12:$A$39564,Identificação!$A20,'Orçamento-base'!$K$12:$K$39564)</f>
        <v>0</v>
      </c>
      <c r="D20" s="89"/>
      <c r="E20" s="90"/>
      <c r="F20" s="90"/>
      <c r="G20" s="88">
        <f>SUMIF(Proposta!$A$12:$A$39571,Identificação!$A20,Proposta!$H$12:$H$39571)</f>
        <v>0</v>
      </c>
    </row>
    <row r="21" spans="1:7" x14ac:dyDescent="0.25">
      <c r="A21" s="34"/>
      <c r="B21" s="35"/>
      <c r="C21" s="88">
        <f>SUMIF('Orçamento-base'!$A$12:$A$39564,Identificação!$A21,'Orçamento-base'!$K$12:$K$39564)</f>
        <v>0</v>
      </c>
      <c r="D21" s="89"/>
      <c r="E21" s="90"/>
      <c r="F21" s="90"/>
      <c r="G21" s="88">
        <f>SUMIF(Proposta!$A$12:$A$39571,Identificação!$A21,Proposta!$H$12:$H$39571)</f>
        <v>0</v>
      </c>
    </row>
    <row r="22" spans="1:7" x14ac:dyDescent="0.25">
      <c r="A22" s="34"/>
      <c r="B22" s="35"/>
      <c r="C22" s="88">
        <f>SUMIF('Orçamento-base'!$A$12:$A$39564,Identificação!$A22,'Orçamento-base'!$K$12:$K$39564)</f>
        <v>0</v>
      </c>
      <c r="D22" s="89"/>
      <c r="E22" s="90"/>
      <c r="F22" s="90"/>
      <c r="G22" s="88">
        <f>SUMIF(Proposta!$A$12:$A$39571,Identificação!$A22,Proposta!$H$12:$H$39571)</f>
        <v>0</v>
      </c>
    </row>
    <row r="23" spans="1:7" x14ac:dyDescent="0.25">
      <c r="A23" s="34"/>
      <c r="B23" s="35"/>
      <c r="C23" s="88">
        <f>SUMIF('Orçamento-base'!$A$12:$A$39564,Identificação!$A23,'Orçamento-base'!$K$12:$K$39564)</f>
        <v>0</v>
      </c>
      <c r="D23" s="89"/>
      <c r="E23" s="90"/>
      <c r="F23" s="90"/>
      <c r="G23" s="88">
        <f>SUMIF(Proposta!$A$12:$A$39571,Identificação!$A23,Proposta!$H$12:$H$39571)</f>
        <v>0</v>
      </c>
    </row>
    <row r="24" spans="1:7" x14ac:dyDescent="0.25">
      <c r="A24" s="34"/>
      <c r="B24" s="35"/>
      <c r="C24" s="88">
        <f>SUMIF('Orçamento-base'!$A$12:$A$39564,Identificação!$A24,'Orçamento-base'!$K$12:$K$39564)</f>
        <v>0</v>
      </c>
      <c r="D24" s="89"/>
      <c r="E24" s="90"/>
      <c r="F24" s="90"/>
      <c r="G24" s="88">
        <f>SUMIF(Proposta!$A$12:$A$39571,Identificação!$A24,Proposta!$H$12:$H$39571)</f>
        <v>0</v>
      </c>
    </row>
    <row r="25" spans="1:7" x14ac:dyDescent="0.25">
      <c r="A25" s="34"/>
      <c r="B25" s="35"/>
      <c r="C25" s="88">
        <f>SUMIF('Orçamento-base'!$A$12:$A$39564,Identificação!$A25,'Orçamento-base'!$K$12:$K$39564)</f>
        <v>0</v>
      </c>
      <c r="D25" s="89"/>
      <c r="E25" s="90"/>
      <c r="F25" s="90"/>
      <c r="G25" s="88">
        <f>SUMIF(Proposta!$A$12:$A$39571,Identificação!$A25,Proposta!$H$12:$H$39571)</f>
        <v>0</v>
      </c>
    </row>
    <row r="26" spans="1:7" x14ac:dyDescent="0.25">
      <c r="A26" s="34"/>
      <c r="B26" s="35"/>
      <c r="C26" s="88">
        <f>SUMIF('Orçamento-base'!$A$12:$A$39564,Identificação!$A26,'Orçamento-base'!$K$12:$K$39564)</f>
        <v>0</v>
      </c>
      <c r="D26" s="89"/>
      <c r="E26" s="90"/>
      <c r="F26" s="90"/>
      <c r="G26" s="88">
        <f>SUMIF(Proposta!$A$12:$A$39571,Identificação!$A26,Proposta!$H$12:$H$39571)</f>
        <v>0</v>
      </c>
    </row>
    <row r="27" spans="1:7" x14ac:dyDescent="0.25">
      <c r="A27" s="34"/>
      <c r="B27" s="35"/>
      <c r="C27" s="88">
        <f>SUMIF('Orçamento-base'!$A$12:$A$39564,Identificação!$A27,'Orçamento-base'!$K$12:$K$39564)</f>
        <v>0</v>
      </c>
      <c r="D27" s="89"/>
      <c r="E27" s="90"/>
      <c r="F27" s="90"/>
      <c r="G27" s="88">
        <f>SUMIF(Proposta!$A$12:$A$39571,Identificação!$A27,Proposta!$H$12:$H$39571)</f>
        <v>0</v>
      </c>
    </row>
    <row r="28" spans="1:7" x14ac:dyDescent="0.25">
      <c r="A28" s="34"/>
      <c r="B28" s="35"/>
      <c r="C28" s="88">
        <f>SUMIF('Orçamento-base'!$A$12:$A$39564,Identificação!$A28,'Orçamento-base'!$K$12:$K$39564)</f>
        <v>0</v>
      </c>
      <c r="D28" s="89"/>
      <c r="E28" s="90"/>
      <c r="F28" s="90"/>
      <c r="G28" s="88">
        <f>SUMIF(Proposta!$A$12:$A$39571,Identificação!$A28,Proposta!$H$12:$H$39571)</f>
        <v>0</v>
      </c>
    </row>
    <row r="29" spans="1:7" x14ac:dyDescent="0.25">
      <c r="A29" s="34"/>
      <c r="B29" s="35"/>
      <c r="C29" s="88">
        <f>SUMIF('Orçamento-base'!$A$12:$A$39564,Identificação!$A29,'Orçamento-base'!$K$12:$K$39564)</f>
        <v>0</v>
      </c>
      <c r="D29" s="89"/>
      <c r="E29" s="90"/>
      <c r="F29" s="90"/>
      <c r="G29" s="88">
        <f>SUMIF(Proposta!$A$12:$A$39571,Identificação!$A29,Proposta!$H$12:$H$39571)</f>
        <v>0</v>
      </c>
    </row>
    <row r="30" spans="1:7" x14ac:dyDescent="0.25">
      <c r="A30" s="34"/>
      <c r="B30" s="35"/>
      <c r="C30" s="88">
        <f>SUMIF('Orçamento-base'!$A$12:$A$39564,Identificação!$A30,'Orçamento-base'!$K$12:$K$39564)</f>
        <v>0</v>
      </c>
      <c r="D30" s="89"/>
      <c r="E30" s="90"/>
      <c r="F30" s="90"/>
      <c r="G30" s="88">
        <f>SUMIF(Proposta!$A$12:$A$39571,Identificação!$A30,Proposta!$H$12:$H$39571)</f>
        <v>0</v>
      </c>
    </row>
    <row r="31" spans="1:7" x14ac:dyDescent="0.25">
      <c r="A31" s="34"/>
      <c r="B31" s="35"/>
      <c r="C31" s="88">
        <f>SUMIF('Orçamento-base'!$A$12:$A$39564,Identificação!$A31,'Orçamento-base'!$K$12:$K$39564)</f>
        <v>0</v>
      </c>
      <c r="D31" s="89"/>
      <c r="E31" s="90"/>
      <c r="F31" s="90"/>
      <c r="G31" s="88">
        <f>SUMIF(Proposta!$A$12:$A$39571,Identificação!$A31,Proposta!$H$12:$H$39571)</f>
        <v>0</v>
      </c>
    </row>
    <row r="32" spans="1:7" x14ac:dyDescent="0.25">
      <c r="A32" s="34"/>
      <c r="B32" s="35"/>
      <c r="C32" s="88">
        <f>SUMIF('Orçamento-base'!$A$12:$A$39564,Identificação!$A32,'Orçamento-base'!$K$12:$K$39564)</f>
        <v>0</v>
      </c>
      <c r="D32" s="89"/>
      <c r="E32" s="90"/>
      <c r="F32" s="90"/>
      <c r="G32" s="88">
        <f>SUMIF(Proposta!$A$12:$A$39571,Identificação!$A32,Proposta!$H$12:$H$39571)</f>
        <v>0</v>
      </c>
    </row>
    <row r="33" spans="1:7" x14ac:dyDescent="0.25">
      <c r="A33" s="34"/>
      <c r="B33" s="35"/>
      <c r="C33" s="88">
        <f>SUMIF('Orçamento-base'!$A$12:$A$39564,Identificação!$A33,'Orçamento-base'!$K$12:$K$39564)</f>
        <v>0</v>
      </c>
      <c r="D33" s="89"/>
      <c r="E33" s="90"/>
      <c r="F33" s="90"/>
      <c r="G33" s="88">
        <f>SUMIF(Proposta!$A$12:$A$39571,Identificação!$A33,Proposta!$H$12:$H$39571)</f>
        <v>0</v>
      </c>
    </row>
    <row r="34" spans="1:7" x14ac:dyDescent="0.25">
      <c r="A34" s="34"/>
      <c r="B34" s="35"/>
      <c r="C34" s="88">
        <f>SUMIF('Orçamento-base'!$A$12:$A$39564,Identificação!$A34,'Orçamento-base'!$K$12:$K$39564)</f>
        <v>0</v>
      </c>
      <c r="D34" s="89"/>
      <c r="E34" s="90"/>
      <c r="F34" s="90"/>
      <c r="G34" s="88">
        <f>SUMIF(Proposta!$A$12:$A$39571,Identificação!$A34,Proposta!$H$12:$H$39571)</f>
        <v>0</v>
      </c>
    </row>
    <row r="35" spans="1:7" x14ac:dyDescent="0.25">
      <c r="A35" s="34"/>
      <c r="B35" s="35"/>
      <c r="C35" s="88">
        <f>SUMIF('Orçamento-base'!$A$12:$A$39564,Identificação!$A35,'Orçamento-base'!$K$12:$K$39564)</f>
        <v>0</v>
      </c>
      <c r="D35" s="89"/>
      <c r="E35" s="90"/>
      <c r="F35" s="90"/>
      <c r="G35" s="88">
        <f>SUMIF(Proposta!$A$12:$A$39571,Identificação!$A35,Proposta!$H$12:$H$39571)</f>
        <v>0</v>
      </c>
    </row>
    <row r="36" spans="1:7" x14ac:dyDescent="0.25">
      <c r="A36" s="34"/>
      <c r="B36" s="35"/>
      <c r="C36" s="88">
        <f>SUMIF('Orçamento-base'!$A$12:$A$39564,Identificação!$A36,'Orçamento-base'!$K$12:$K$39564)</f>
        <v>0</v>
      </c>
      <c r="D36" s="89"/>
      <c r="E36" s="90"/>
      <c r="F36" s="90"/>
      <c r="G36" s="88">
        <f>SUMIF(Proposta!$A$12:$A$39571,Identificação!$A36,Proposta!$H$12:$H$39571)</f>
        <v>0</v>
      </c>
    </row>
    <row r="37" spans="1:7" x14ac:dyDescent="0.25">
      <c r="A37" s="34"/>
      <c r="B37" s="35"/>
      <c r="C37" s="88">
        <f>SUMIF('Orçamento-base'!$A$12:$A$39564,Identificação!$A37,'Orçamento-base'!$K$12:$K$39564)</f>
        <v>0</v>
      </c>
      <c r="D37" s="89"/>
      <c r="E37" s="90"/>
      <c r="F37" s="90"/>
      <c r="G37" s="88">
        <f>SUMIF(Proposta!$A$12:$A$39571,Identificação!$A37,Proposta!$H$12:$H$39571)</f>
        <v>0</v>
      </c>
    </row>
    <row r="38" spans="1:7" x14ac:dyDescent="0.25">
      <c r="A38" s="34"/>
      <c r="B38" s="35"/>
      <c r="C38" s="88">
        <f>SUMIF('Orçamento-base'!$A$12:$A$39564,Identificação!$A38,'Orçamento-base'!$K$12:$K$39564)</f>
        <v>0</v>
      </c>
      <c r="D38" s="89"/>
      <c r="E38" s="90"/>
      <c r="F38" s="90"/>
      <c r="G38" s="88">
        <f>SUMIF(Proposta!$A$12:$A$39571,Identificação!$A38,Proposta!$H$12:$H$39571)</f>
        <v>0</v>
      </c>
    </row>
    <row r="39" spans="1:7" x14ac:dyDescent="0.25">
      <c r="A39" s="34"/>
      <c r="B39" s="35"/>
      <c r="C39" s="88">
        <f>SUMIF('Orçamento-base'!$A$12:$A$39564,Identificação!$A39,'Orçamento-base'!$K$12:$K$39564)</f>
        <v>0</v>
      </c>
      <c r="D39" s="89"/>
      <c r="E39" s="90"/>
      <c r="F39" s="90"/>
      <c r="G39" s="88">
        <f>SUMIF(Proposta!$A$12:$A$39571,Identificação!$A39,Proposta!$H$12:$H$39571)</f>
        <v>0</v>
      </c>
    </row>
    <row r="40" spans="1:7" x14ac:dyDescent="0.25">
      <c r="A40" s="34"/>
      <c r="B40" s="35"/>
      <c r="C40" s="88">
        <f>SUMIF('Orçamento-base'!$A$12:$A$39564,Identificação!$A40,'Orçamento-base'!$K$12:$K$39564)</f>
        <v>0</v>
      </c>
      <c r="D40" s="89"/>
      <c r="E40" s="90"/>
      <c r="F40" s="90"/>
      <c r="G40" s="88">
        <f>SUMIF(Proposta!$A$12:$A$39571,Identificação!$A40,Proposta!$H$12:$H$39571)</f>
        <v>0</v>
      </c>
    </row>
    <row r="41" spans="1:7" x14ac:dyDescent="0.25">
      <c r="A41" s="34"/>
      <c r="B41" s="35"/>
      <c r="C41" s="88">
        <f>SUMIF('Orçamento-base'!$A$12:$A$39564,Identificação!$A41,'Orçamento-base'!$K$12:$K$39564)</f>
        <v>0</v>
      </c>
      <c r="D41" s="89"/>
      <c r="E41" s="90"/>
      <c r="F41" s="90"/>
      <c r="G41" s="88">
        <f>SUMIF(Proposta!$A$12:$A$39571,Identificação!$A41,Proposta!$H$12:$H$39571)</f>
        <v>0</v>
      </c>
    </row>
    <row r="42" spans="1:7" x14ac:dyDescent="0.25">
      <c r="A42" s="34"/>
      <c r="B42" s="35"/>
      <c r="C42" s="88">
        <f>SUMIF('Orçamento-base'!$A$12:$A$39564,Identificação!$A42,'Orçamento-base'!$K$12:$K$39564)</f>
        <v>0</v>
      </c>
      <c r="D42" s="89"/>
      <c r="E42" s="90"/>
      <c r="F42" s="90"/>
      <c r="G42" s="88">
        <f>SUMIF(Proposta!$A$12:$A$39571,Identificação!$A42,Proposta!$H$12:$H$39571)</f>
        <v>0</v>
      </c>
    </row>
    <row r="43" spans="1:7" x14ac:dyDescent="0.25">
      <c r="A43" s="34"/>
      <c r="B43" s="35"/>
      <c r="C43" s="88">
        <f>SUMIF('Orçamento-base'!$A$12:$A$39564,Identificação!$A43,'Orçamento-base'!$K$12:$K$39564)</f>
        <v>0</v>
      </c>
      <c r="D43" s="89"/>
      <c r="E43" s="90"/>
      <c r="F43" s="90"/>
      <c r="G43" s="88">
        <f>SUMIF(Proposta!$A$12:$A$39571,Identificação!$A43,Proposta!$H$12:$H$39571)</f>
        <v>0</v>
      </c>
    </row>
    <row r="44" spans="1:7" x14ac:dyDescent="0.25">
      <c r="A44" s="34"/>
      <c r="B44" s="35"/>
      <c r="C44" s="88">
        <f>SUMIF('Orçamento-base'!$A$12:$A$39564,Identificação!$A44,'Orçamento-base'!$K$12:$K$39564)</f>
        <v>0</v>
      </c>
      <c r="D44" s="89"/>
      <c r="E44" s="90"/>
      <c r="F44" s="90"/>
      <c r="G44" s="88">
        <f>SUMIF(Proposta!$A$12:$A$39571,Identificação!$A44,Proposta!$H$12:$H$39571)</f>
        <v>0</v>
      </c>
    </row>
    <row r="45" spans="1:7" x14ac:dyDescent="0.25">
      <c r="A45" s="34"/>
      <c r="B45" s="35"/>
      <c r="C45" s="88">
        <f>SUMIF('Orçamento-base'!$A$12:$A$39564,Identificação!$A45,'Orçamento-base'!$K$12:$K$39564)</f>
        <v>0</v>
      </c>
      <c r="D45" s="89"/>
      <c r="E45" s="90"/>
      <c r="F45" s="90"/>
      <c r="G45" s="88">
        <f>SUMIF(Proposta!$A$12:$A$39571,Identificação!$A45,Proposta!$H$12:$H$39571)</f>
        <v>0</v>
      </c>
    </row>
    <row r="46" spans="1:7" x14ac:dyDescent="0.25">
      <c r="A46" s="34"/>
      <c r="B46" s="35"/>
      <c r="C46" s="88">
        <f>SUMIF('Orçamento-base'!$A$12:$A$39564,Identificação!$A46,'Orçamento-base'!$K$12:$K$39564)</f>
        <v>0</v>
      </c>
      <c r="D46" s="89"/>
      <c r="E46" s="90"/>
      <c r="F46" s="90"/>
      <c r="G46" s="88">
        <f>SUMIF(Proposta!$A$12:$A$39571,Identificação!$A46,Proposta!$H$12:$H$39571)</f>
        <v>0</v>
      </c>
    </row>
    <row r="47" spans="1:7" x14ac:dyDescent="0.25">
      <c r="A47" s="34"/>
      <c r="B47" s="35"/>
      <c r="C47" s="88">
        <f>SUMIF('Orçamento-base'!$A$12:$A$39564,Identificação!$A47,'Orçamento-base'!$K$12:$K$39564)</f>
        <v>0</v>
      </c>
      <c r="D47" s="89"/>
      <c r="E47" s="90"/>
      <c r="F47" s="90"/>
      <c r="G47" s="88">
        <f>SUMIF(Proposta!$A$12:$A$39571,Identificação!$A47,Proposta!$H$12:$H$39571)</f>
        <v>0</v>
      </c>
    </row>
    <row r="48" spans="1:7" x14ac:dyDescent="0.25">
      <c r="A48" s="34"/>
      <c r="B48" s="35"/>
      <c r="C48" s="88">
        <f>SUMIF('Orçamento-base'!$A$12:$A$39564,Identificação!$A48,'Orçamento-base'!$K$12:$K$39564)</f>
        <v>0</v>
      </c>
      <c r="D48" s="89"/>
      <c r="E48" s="90"/>
      <c r="F48" s="90"/>
      <c r="G48" s="88">
        <f>SUMIF(Proposta!$A$12:$A$39571,Identificação!$A48,Proposta!$H$12:$H$39571)</f>
        <v>0</v>
      </c>
    </row>
    <row r="49" spans="1:7" x14ac:dyDescent="0.25">
      <c r="A49" s="34"/>
      <c r="B49" s="35"/>
      <c r="C49" s="88">
        <f>SUMIF('Orçamento-base'!$A$12:$A$39564,Identificação!$A49,'Orçamento-base'!$K$12:$K$39564)</f>
        <v>0</v>
      </c>
      <c r="D49" s="89"/>
      <c r="E49" s="90"/>
      <c r="F49" s="90"/>
      <c r="G49" s="88">
        <f>SUMIF(Proposta!$A$12:$A$39571,Identificação!$A49,Proposta!$H$12:$H$39571)</f>
        <v>0</v>
      </c>
    </row>
    <row r="50" spans="1:7" x14ac:dyDescent="0.25">
      <c r="A50" s="34"/>
      <c r="B50" s="35"/>
      <c r="C50" s="88">
        <f>SUMIF('Orçamento-base'!$A$12:$A$39564,Identificação!$A50,'Orçamento-base'!$K$12:$K$39564)</f>
        <v>0</v>
      </c>
      <c r="D50" s="89"/>
      <c r="E50" s="90"/>
      <c r="F50" s="90"/>
      <c r="G50" s="88">
        <f>SUMIF(Proposta!$A$12:$A$39571,Identificação!$A50,Proposta!$H$12:$H$39571)</f>
        <v>0</v>
      </c>
    </row>
    <row r="51" spans="1:7" x14ac:dyDescent="0.25">
      <c r="A51" s="34"/>
      <c r="B51" s="35"/>
      <c r="C51" s="88">
        <f>SUMIF('Orçamento-base'!$A$12:$A$39564,Identificação!$A51,'Orçamento-base'!$K$12:$K$39564)</f>
        <v>0</v>
      </c>
      <c r="D51" s="89"/>
      <c r="E51" s="90"/>
      <c r="F51" s="90"/>
      <c r="G51" s="88">
        <f>SUMIF(Proposta!$A$12:$A$39571,Identificação!$A51,Proposta!$H$12:$H$39571)</f>
        <v>0</v>
      </c>
    </row>
    <row r="52" spans="1:7" x14ac:dyDescent="0.25">
      <c r="A52" s="34"/>
      <c r="B52" s="35"/>
      <c r="C52" s="88">
        <f>SUMIF('Orçamento-base'!$A$12:$A$39564,Identificação!$A52,'Orçamento-base'!$K$12:$K$39564)</f>
        <v>0</v>
      </c>
      <c r="D52" s="89"/>
      <c r="E52" s="90"/>
      <c r="F52" s="90"/>
      <c r="G52" s="88">
        <f>SUMIF(Proposta!$A$12:$A$39571,Identificação!$A52,Proposta!$H$12:$H$39571)</f>
        <v>0</v>
      </c>
    </row>
    <row r="53" spans="1:7" x14ac:dyDescent="0.25">
      <c r="A53" s="34"/>
      <c r="B53" s="35"/>
      <c r="C53" s="88">
        <f>SUMIF('Orçamento-base'!$A$12:$A$39564,Identificação!$A53,'Orçamento-base'!$K$12:$K$39564)</f>
        <v>0</v>
      </c>
      <c r="D53" s="89"/>
      <c r="E53" s="90"/>
      <c r="F53" s="90"/>
      <c r="G53" s="88">
        <f>SUMIF(Proposta!$A$12:$A$39571,Identificação!$A53,Proposta!$H$12:$H$39571)</f>
        <v>0</v>
      </c>
    </row>
    <row r="54" spans="1:7" x14ac:dyDescent="0.25">
      <c r="A54" s="34"/>
      <c r="B54" s="35"/>
      <c r="C54" s="88">
        <f>SUMIF('Orçamento-base'!$A$12:$A$39564,Identificação!$A54,'Orçamento-base'!$K$12:$K$39564)</f>
        <v>0</v>
      </c>
      <c r="D54" s="89"/>
      <c r="E54" s="90"/>
      <c r="F54" s="90"/>
      <c r="G54" s="88">
        <f>SUMIF(Proposta!$A$12:$A$39571,Identificação!$A54,Proposta!$H$12:$H$39571)</f>
        <v>0</v>
      </c>
    </row>
    <row r="55" spans="1:7" x14ac:dyDescent="0.25">
      <c r="A55" s="34"/>
      <c r="B55" s="35"/>
      <c r="C55" s="88">
        <f>SUMIF('Orçamento-base'!$A$12:$A$39564,Identificação!$A55,'Orçamento-base'!$K$12:$K$39564)</f>
        <v>0</v>
      </c>
      <c r="D55" s="89"/>
      <c r="E55" s="90"/>
      <c r="F55" s="90"/>
      <c r="G55" s="88">
        <f>SUMIF(Proposta!$A$12:$A$39571,Identificação!$A55,Proposta!$H$12:$H$39571)</f>
        <v>0</v>
      </c>
    </row>
    <row r="56" spans="1:7" x14ac:dyDescent="0.25">
      <c r="A56" s="34"/>
      <c r="B56" s="35"/>
      <c r="C56" s="88">
        <f>SUMIF('Orçamento-base'!$A$12:$A$39564,Identificação!$A56,'Orçamento-base'!$K$12:$K$39564)</f>
        <v>0</v>
      </c>
      <c r="D56" s="89"/>
      <c r="E56" s="90"/>
      <c r="F56" s="90"/>
      <c r="G56" s="88">
        <f>SUMIF(Proposta!$A$12:$A$39571,Identificação!$A56,Proposta!$H$12:$H$39571)</f>
        <v>0</v>
      </c>
    </row>
    <row r="57" spans="1:7" x14ac:dyDescent="0.25">
      <c r="A57" s="34"/>
      <c r="B57" s="35"/>
      <c r="C57" s="88">
        <f>SUMIF('Orçamento-base'!$A$12:$A$39564,Identificação!$A57,'Orçamento-base'!$K$12:$K$39564)</f>
        <v>0</v>
      </c>
      <c r="D57" s="89"/>
      <c r="E57" s="90"/>
      <c r="F57" s="90"/>
      <c r="G57" s="88">
        <f>SUMIF(Proposta!$A$12:$A$39571,Identificação!$A57,Proposta!$H$12:$H$39571)</f>
        <v>0</v>
      </c>
    </row>
    <row r="58" spans="1:7" x14ac:dyDescent="0.25">
      <c r="A58" s="34"/>
      <c r="B58" s="35"/>
      <c r="C58" s="88">
        <f>SUMIF('Orçamento-base'!$A$12:$A$39564,Identificação!$A58,'Orçamento-base'!$K$12:$K$39564)</f>
        <v>0</v>
      </c>
      <c r="D58" s="89"/>
      <c r="E58" s="90"/>
      <c r="F58" s="90"/>
      <c r="G58" s="88">
        <f>SUMIF(Proposta!$A$12:$A$39571,Identificação!$A58,Proposta!$H$12:$H$39571)</f>
        <v>0</v>
      </c>
    </row>
    <row r="59" spans="1:7" x14ac:dyDescent="0.25">
      <c r="A59" s="34"/>
      <c r="B59" s="35"/>
      <c r="C59" s="88">
        <f>SUMIF('Orçamento-base'!$A$12:$A$39564,Identificação!$A59,'Orçamento-base'!$K$12:$K$39564)</f>
        <v>0</v>
      </c>
      <c r="D59" s="89"/>
      <c r="E59" s="90"/>
      <c r="F59" s="90"/>
      <c r="G59" s="88">
        <f>SUMIF(Proposta!$A$12:$A$39571,Identificação!$A59,Proposta!$H$12:$H$39571)</f>
        <v>0</v>
      </c>
    </row>
    <row r="60" spans="1:7" x14ac:dyDescent="0.25">
      <c r="A60" s="34"/>
      <c r="B60" s="35"/>
      <c r="C60" s="88">
        <f>SUMIF('Orçamento-base'!$A$12:$A$39564,Identificação!$A60,'Orçamento-base'!$K$12:$K$39564)</f>
        <v>0</v>
      </c>
      <c r="D60" s="89"/>
      <c r="E60" s="90"/>
      <c r="F60" s="90"/>
      <c r="G60" s="88">
        <f>SUMIF(Proposta!$A$12:$A$39571,Identificação!$A60,Proposta!$H$12:$H$39571)</f>
        <v>0</v>
      </c>
    </row>
    <row r="61" spans="1:7" x14ac:dyDescent="0.25">
      <c r="A61" s="34"/>
      <c r="B61" s="35"/>
      <c r="C61" s="88">
        <f>SUMIF('Orçamento-base'!$A$12:$A$39564,Identificação!$A61,'Orçamento-base'!$K$12:$K$39564)</f>
        <v>0</v>
      </c>
      <c r="D61" s="89"/>
      <c r="E61" s="90"/>
      <c r="F61" s="90"/>
      <c r="G61" s="88">
        <f>SUMIF(Proposta!$A$12:$A$39571,Identificação!$A61,Proposta!$H$12:$H$39571)</f>
        <v>0</v>
      </c>
    </row>
    <row r="62" spans="1:7" x14ac:dyDescent="0.25">
      <c r="A62" s="34"/>
      <c r="B62" s="35"/>
      <c r="C62" s="88">
        <f>SUMIF('Orçamento-base'!$A$12:$A$39564,Identificação!$A62,'Orçamento-base'!$K$12:$K$39564)</f>
        <v>0</v>
      </c>
      <c r="D62" s="89"/>
      <c r="E62" s="90"/>
      <c r="F62" s="90"/>
      <c r="G62" s="88">
        <f>SUMIF(Proposta!$A$12:$A$39571,Identificação!$A62,Proposta!$H$12:$H$39571)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dataValidations count="2">
    <dataValidation type="list" allowBlank="1" showInputMessage="1" showErrorMessage="1" errorTitle="Tipo de Objeto Inválido" error="O tipo de objeto informado é inválido. _x000a_Selecione o Tipo de Objeto na lista suspensa." sqref="B5">
      <formula1>#REF!</formula1>
    </dataValidation>
    <dataValidation type="list" allowBlank="1" showInputMessage="1" showErrorMessage="1" errorTitle="Modalidade Inválida" error="A modalidade informada é inválida. _x000a_Selecione a Modalidade na lista suspensa." sqref="B2:C2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19"/>
  <sheetViews>
    <sheetView tabSelected="1" zoomScale="85" zoomScaleNormal="85" workbookViewId="0">
      <selection activeCell="I33" sqref="I33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3" customWidth="1"/>
    <col min="4" max="4" width="14.140625" style="40" customWidth="1"/>
    <col min="5" max="5" width="10.85546875" style="40" customWidth="1"/>
    <col min="6" max="6" width="11" style="62" customWidth="1"/>
    <col min="7" max="7" width="51.85546875" style="42" customWidth="1"/>
    <col min="8" max="8" width="11.140625" style="93" bestFit="1" customWidth="1"/>
    <col min="9" max="9" width="9.7109375" style="46" customWidth="1"/>
    <col min="10" max="10" width="13.7109375" style="94" customWidth="1"/>
    <col min="11" max="11" width="16.42578125" style="42" bestFit="1" customWidth="1"/>
    <col min="12" max="12" width="8" style="81" customWidth="1"/>
    <col min="13" max="13" width="12.7109375" style="82" hidden="1" customWidth="1"/>
    <col min="14" max="14" width="7.140625" style="44" hidden="1" customWidth="1"/>
    <col min="15" max="15" width="57.28515625" style="41" hidden="1" customWidth="1"/>
    <col min="16" max="16" width="7.140625" style="41" hidden="1" customWidth="1"/>
    <col min="17" max="17" width="47.7109375" style="41" hidden="1" customWidth="1"/>
    <col min="18" max="18" width="26.85546875" style="40" customWidth="1"/>
    <col min="19" max="19" width="12.7109375" style="95" customWidth="1"/>
    <col min="20" max="20" width="12.85546875" style="95" customWidth="1"/>
    <col min="21" max="22" width="11.85546875" style="40" bestFit="1" customWidth="1"/>
    <col min="23" max="16384" width="9.140625" style="40"/>
  </cols>
  <sheetData>
    <row r="1" spans="1:22" customFormat="1" ht="16.5" thickBot="1" x14ac:dyDescent="0.3">
      <c r="A1" s="232" t="s">
        <v>165</v>
      </c>
      <c r="B1" s="233"/>
      <c r="C1" s="233"/>
      <c r="D1" s="233"/>
      <c r="E1" s="233"/>
      <c r="F1" s="233"/>
      <c r="G1" s="233"/>
      <c r="H1" s="233"/>
      <c r="I1" s="233"/>
      <c r="J1" s="233"/>
      <c r="K1" s="234"/>
      <c r="L1" s="75"/>
      <c r="M1" s="76"/>
      <c r="N1" s="36"/>
      <c r="O1" s="1"/>
      <c r="P1" s="1"/>
      <c r="Q1" s="1"/>
    </row>
    <row r="2" spans="1:22" s="27" customFormat="1" ht="15.75" thickBot="1" x14ac:dyDescent="0.3">
      <c r="A2" s="18" t="s">
        <v>0</v>
      </c>
      <c r="B2" s="26"/>
      <c r="C2" s="235" t="str">
        <f>IF(Identificação!B2=0,"",Identificação!B2)</f>
        <v>Concorrência Lei 14.133/21 Eletrônica</v>
      </c>
      <c r="D2" s="235"/>
      <c r="E2" s="235"/>
      <c r="F2" s="235"/>
      <c r="G2" s="235"/>
      <c r="H2" s="37" t="s">
        <v>132</v>
      </c>
      <c r="I2" s="38" t="str">
        <f>IF(Identificação!E2=0,"",Identificação!E2)</f>
        <v/>
      </c>
      <c r="J2" s="37" t="s">
        <v>133</v>
      </c>
      <c r="K2" s="38">
        <f>IF(Identificação!G2=0,"",Identificação!G2)</f>
        <v>2026</v>
      </c>
      <c r="L2" s="77"/>
      <c r="M2" s="77"/>
    </row>
    <row r="3" spans="1:22" s="27" customFormat="1" ht="32.25" customHeight="1" thickBot="1" x14ac:dyDescent="0.3">
      <c r="A3" s="236" t="s">
        <v>134</v>
      </c>
      <c r="B3" s="237"/>
      <c r="C3" s="238" t="str">
        <f>IF(Identificação!B3=0,"",Identificação!B3)</f>
        <v>Contratação de empresa para elaboração de projeto executivo de exaustão mecânica para as cozinhas das EMEIs e EMEFs</v>
      </c>
      <c r="D3" s="238"/>
      <c r="E3" s="238"/>
      <c r="F3" s="238"/>
      <c r="G3" s="238"/>
      <c r="H3" s="238"/>
      <c r="I3" s="238"/>
      <c r="J3" s="238"/>
      <c r="K3" s="239"/>
      <c r="L3" s="77"/>
      <c r="M3" s="77"/>
    </row>
    <row r="4" spans="1:22" s="27" customFormat="1" ht="15.75" thickBot="1" x14ac:dyDescent="0.3">
      <c r="A4" s="15" t="s">
        <v>157</v>
      </c>
      <c r="B4" s="22"/>
      <c r="C4" s="213" t="str">
        <f>IF(Identificação!B4=0,"",Identificação!B4)</f>
        <v>Município de Montenegro</v>
      </c>
      <c r="D4" s="213"/>
      <c r="E4" s="213"/>
      <c r="F4" s="213"/>
      <c r="G4" s="213"/>
      <c r="H4" s="213"/>
      <c r="I4" s="213"/>
      <c r="J4" s="47" t="s">
        <v>154</v>
      </c>
      <c r="K4" s="92" t="str">
        <f>IF(Identificação!G4=0,"",Identificação!G4)</f>
        <v/>
      </c>
      <c r="L4" s="77"/>
      <c r="M4" s="77"/>
    </row>
    <row r="5" spans="1:22" s="27" customFormat="1" ht="15.75" thickBot="1" x14ac:dyDescent="0.3">
      <c r="A5" s="15" t="s">
        <v>150</v>
      </c>
      <c r="B5" s="22"/>
      <c r="C5" s="213" t="str">
        <f>IF(Identificação!B5=0,"",Identificação!B5)</f>
        <v>Obras e Serviços de Engenharia</v>
      </c>
      <c r="D5" s="213"/>
      <c r="E5" s="213"/>
      <c r="F5" s="213"/>
      <c r="G5" s="214"/>
      <c r="I5" s="25"/>
      <c r="J5" s="19"/>
      <c r="K5" s="20"/>
      <c r="L5" s="78"/>
      <c r="M5" s="77"/>
      <c r="S5" s="25"/>
      <c r="T5" s="25"/>
    </row>
    <row r="6" spans="1:22" s="27" customFormat="1" ht="15.75" thickBot="1" x14ac:dyDescent="0.3">
      <c r="A6" s="15" t="s">
        <v>188</v>
      </c>
      <c r="B6" s="13"/>
      <c r="C6" s="215">
        <f>SUMIFS(K12:K39564,B12:B39564,"&gt;0",K12:K39564,"&lt;&gt;0")</f>
        <v>23662.01</v>
      </c>
      <c r="D6" s="215"/>
      <c r="E6" s="215"/>
      <c r="F6" s="215"/>
      <c r="G6" s="216"/>
      <c r="I6" s="5"/>
      <c r="J6" s="5"/>
      <c r="K6" s="6"/>
      <c r="L6" s="77"/>
      <c r="M6" s="77"/>
      <c r="S6" s="5"/>
      <c r="T6" s="5"/>
    </row>
    <row r="7" spans="1:22" s="27" customFormat="1" x14ac:dyDescent="0.25">
      <c r="A7" s="16"/>
      <c r="B7" s="16"/>
      <c r="C7" s="16"/>
      <c r="G7" s="17"/>
      <c r="H7" s="17"/>
      <c r="I7" s="5"/>
      <c r="J7" s="5"/>
      <c r="K7" s="6"/>
      <c r="L7" s="77"/>
      <c r="M7" s="77"/>
      <c r="S7" s="5"/>
      <c r="T7" s="5"/>
    </row>
    <row r="8" spans="1:22" s="27" customFormat="1" ht="19.5" customHeight="1" x14ac:dyDescent="0.25">
      <c r="A8" s="73" t="s">
        <v>200</v>
      </c>
      <c r="B8" s="16"/>
      <c r="C8" s="16"/>
      <c r="G8" s="17"/>
      <c r="I8" s="5"/>
      <c r="J8" s="5"/>
      <c r="K8" s="6"/>
      <c r="L8" s="77"/>
      <c r="M8" s="77"/>
      <c r="S8" s="5"/>
      <c r="T8" s="5"/>
    </row>
    <row r="9" spans="1:22" s="11" customFormat="1" x14ac:dyDescent="0.25">
      <c r="A9" s="7" t="s">
        <v>189</v>
      </c>
      <c r="B9" s="7"/>
      <c r="C9" s="8"/>
      <c r="F9" s="24" t="s">
        <v>155</v>
      </c>
      <c r="H9" s="14" t="s">
        <v>190</v>
      </c>
      <c r="J9" s="10"/>
      <c r="K9" s="10"/>
      <c r="L9" s="79"/>
      <c r="M9" s="79"/>
      <c r="R9" s="27"/>
    </row>
    <row r="10" spans="1:22" customFormat="1" ht="15" customHeight="1" x14ac:dyDescent="0.25">
      <c r="A10" s="224" t="s">
        <v>187</v>
      </c>
      <c r="B10" s="224" t="s">
        <v>185</v>
      </c>
      <c r="C10" s="224" t="s">
        <v>186</v>
      </c>
      <c r="D10" s="226" t="s">
        <v>164</v>
      </c>
      <c r="E10" s="228" t="s">
        <v>149</v>
      </c>
      <c r="F10" s="230" t="s">
        <v>163</v>
      </c>
      <c r="G10" s="226" t="s">
        <v>137</v>
      </c>
      <c r="H10" s="221" t="s">
        <v>146</v>
      </c>
      <c r="I10" s="222"/>
      <c r="J10" s="222"/>
      <c r="K10" s="222"/>
      <c r="L10" s="222"/>
      <c r="M10" s="223"/>
      <c r="N10" s="217" t="s">
        <v>158</v>
      </c>
      <c r="O10" s="218"/>
      <c r="P10" s="219" t="s">
        <v>159</v>
      </c>
      <c r="Q10" s="220"/>
      <c r="R10" s="212" t="s">
        <v>167</v>
      </c>
      <c r="S10" s="212" t="s">
        <v>205</v>
      </c>
      <c r="T10" s="212" t="s">
        <v>204</v>
      </c>
    </row>
    <row r="11" spans="1:22" customFormat="1" ht="30" x14ac:dyDescent="0.25">
      <c r="A11" s="225"/>
      <c r="B11" s="225"/>
      <c r="C11" s="225"/>
      <c r="D11" s="227"/>
      <c r="E11" s="229"/>
      <c r="F11" s="231"/>
      <c r="G11" s="227"/>
      <c r="H11" s="50" t="s">
        <v>138</v>
      </c>
      <c r="I11" s="23" t="s">
        <v>139</v>
      </c>
      <c r="J11" s="3" t="s">
        <v>140</v>
      </c>
      <c r="K11" s="3" t="s">
        <v>141</v>
      </c>
      <c r="L11" s="80" t="s">
        <v>147</v>
      </c>
      <c r="M11" s="80" t="s">
        <v>148</v>
      </c>
      <c r="N11" s="39" t="s">
        <v>193</v>
      </c>
      <c r="O11" s="23" t="s">
        <v>161</v>
      </c>
      <c r="P11" s="39" t="s">
        <v>193</v>
      </c>
      <c r="Q11" s="23" t="s">
        <v>161</v>
      </c>
      <c r="R11" s="212"/>
      <c r="S11" s="212"/>
      <c r="T11" s="212"/>
    </row>
    <row r="12" spans="1:22" ht="45" x14ac:dyDescent="0.25">
      <c r="A12" s="112">
        <v>1</v>
      </c>
      <c r="B12" s="113">
        <f>IF(AND(G12&lt;&gt;"",H12&gt;0,I12&lt;&gt;"",J12&lt;&gt;0,K12&lt;&gt;0),COUNT($B$11:B11)+1,"")</f>
        <v>1</v>
      </c>
      <c r="C12" s="114">
        <v>1</v>
      </c>
      <c r="D12" s="115" t="s">
        <v>208</v>
      </c>
      <c r="E12" s="112" t="s">
        <v>209</v>
      </c>
      <c r="F12" s="116">
        <v>46174</v>
      </c>
      <c r="G12" s="117" t="s">
        <v>245</v>
      </c>
      <c r="H12" s="118">
        <v>1</v>
      </c>
      <c r="I12" s="112" t="s">
        <v>210</v>
      </c>
      <c r="J12" s="119">
        <f>IFERROR(IF(S12+T12&lt;&gt;0,ROUND(ROUND(S12,4)+ROUND(T12,4),4),""),"")</f>
        <v>23662.01</v>
      </c>
      <c r="K12" s="119">
        <f t="shared" ref="K12:K13" si="0">IFERROR(IF(H12*J12&lt;&gt;0,ROUND(ROUND(H12,4)*ROUND(J12,4),2),""),"")</f>
        <v>23662.01</v>
      </c>
      <c r="L12" s="120">
        <v>0.24099999999999999</v>
      </c>
      <c r="M12" s="120"/>
      <c r="N12" s="114"/>
      <c r="O12" s="121" t="str">
        <f ca="1">IF(N12="","", INDIRECT("base!"&amp;ADDRESS(MATCH(N12,#REF!:#REF!,0)+1,4,4)))</f>
        <v/>
      </c>
      <c r="P12" s="122"/>
      <c r="Q12" s="121" t="str">
        <f ca="1">IF(P12="","", INDIRECT("base!"&amp;ADDRESS(MATCH(CONCATENATE(N12,"|",P12),#REF!:#REF!,0)+1,6,4)))</f>
        <v/>
      </c>
      <c r="R12" s="122" t="s">
        <v>173</v>
      </c>
      <c r="S12" s="115">
        <f>TRUNC(U12*(1+L12),2)</f>
        <v>1032.23</v>
      </c>
      <c r="T12" s="115">
        <f>TRUNC(V12*(1+L12),2)</f>
        <v>22629.78</v>
      </c>
      <c r="U12" s="104">
        <f>19066.9-V12</f>
        <v>831.78000000000247</v>
      </c>
      <c r="V12" s="104">
        <v>18235.12</v>
      </c>
    </row>
    <row r="13" spans="1:22" x14ac:dyDescent="0.25">
      <c r="A13" s="123"/>
      <c r="B13" s="124" t="str">
        <f>IF(AND(G13&lt;&gt;"",H13&gt;0,I13&lt;&gt;"",J13&lt;&gt;0,K13&lt;&gt;0),COUNT($B$11:B12)+1,"")</f>
        <v/>
      </c>
      <c r="C13" s="125"/>
      <c r="D13" s="126"/>
      <c r="E13" s="123"/>
      <c r="F13" s="127"/>
      <c r="G13" s="128"/>
      <c r="H13" s="129"/>
      <c r="I13" s="123"/>
      <c r="J13" s="130" t="str">
        <f t="shared" ref="J13" si="1">IFERROR(IF(S13+T13&lt;&gt;0,ROUND(ROUND(S13,4)+ROUND(T13,4),4),""),"")</f>
        <v/>
      </c>
      <c r="K13" s="130" t="str">
        <f t="shared" si="0"/>
        <v/>
      </c>
      <c r="L13" s="131"/>
      <c r="M13" s="131"/>
      <c r="N13" s="125"/>
      <c r="O13" s="132" t="str">
        <f ca="1">IF(N13="","", INDIRECT("base!"&amp;ADDRESS(MATCH(N13,#REF!:#REF!,0)+1,4,4)))</f>
        <v/>
      </c>
      <c r="P13" s="133"/>
      <c r="Q13" s="132" t="str">
        <f ca="1">IF(P13="","", INDIRECT("base!"&amp;ADDRESS(MATCH(CONCATENATE(N13,"|",P13),#REF!:#REF!,0)+1,6,4)))</f>
        <v/>
      </c>
      <c r="R13" s="133"/>
      <c r="S13" s="126"/>
      <c r="T13" s="126"/>
      <c r="U13" s="104"/>
      <c r="V13" s="104"/>
    </row>
    <row r="15" spans="1:22" x14ac:dyDescent="0.25">
      <c r="G15" s="42" t="s">
        <v>241</v>
      </c>
    </row>
    <row r="16" spans="1:22" x14ac:dyDescent="0.25">
      <c r="K16" s="163"/>
    </row>
    <row r="18" spans="7:7" x14ac:dyDescent="0.25">
      <c r="G18" s="105" t="s">
        <v>242</v>
      </c>
    </row>
    <row r="19" spans="7:7" x14ac:dyDescent="0.25">
      <c r="G19" s="105" t="s">
        <v>243</v>
      </c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6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  <dataValidation type="list" allowBlank="1" showInputMessage="1" showErrorMessage="1" sqref="D3:D6 D1">
      <formula1>#REF!</formula1>
    </dataValidation>
    <dataValidation type="list" allowBlank="1" showInputMessage="1" showErrorMessage="1" sqref="I10 I1 I3:I4">
      <formula1>#REF!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>
      <formula1>#REF!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55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"/>
  <sheetViews>
    <sheetView workbookViewId="0">
      <selection activeCell="G21" sqref="G21"/>
    </sheetView>
  </sheetViews>
  <sheetFormatPr defaultRowHeight="15" x14ac:dyDescent="0.25"/>
  <cols>
    <col min="1" max="1" width="9" style="61" customWidth="1"/>
    <col min="2" max="2" width="10.5703125" style="61" customWidth="1"/>
    <col min="3" max="3" width="6.28515625" style="61" customWidth="1"/>
    <col min="4" max="4" width="57.28515625" style="42" customWidth="1"/>
    <col min="5" max="5" width="11.140625" style="45" bestFit="1" customWidth="1"/>
    <col min="6" max="6" width="13.140625" style="46" customWidth="1"/>
    <col min="7" max="7" width="11.5703125" style="94" customWidth="1"/>
    <col min="8" max="8" width="15.140625" style="42" bestFit="1" customWidth="1"/>
    <col min="9" max="9" width="8" style="81" bestFit="1" customWidth="1"/>
    <col min="10" max="10" width="14.140625" style="82" bestFit="1" customWidth="1"/>
    <col min="11" max="11" width="10.7109375" style="43" customWidth="1"/>
    <col min="12" max="12" width="11.28515625" style="41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3" customFormat="1" ht="16.5" thickBot="1" x14ac:dyDescent="0.3">
      <c r="A1" s="232" t="s">
        <v>168</v>
      </c>
      <c r="B1" s="233"/>
      <c r="C1" s="233"/>
      <c r="D1" s="233"/>
      <c r="E1" s="233"/>
      <c r="F1" s="233"/>
      <c r="G1" s="233"/>
      <c r="H1" s="234"/>
      <c r="I1" s="83"/>
      <c r="J1" s="84"/>
      <c r="K1" s="2"/>
      <c r="L1" s="1"/>
    </row>
    <row r="2" spans="1:13" s="27" customFormat="1" ht="15.75" thickBot="1" x14ac:dyDescent="0.3">
      <c r="A2" s="31" t="s">
        <v>0</v>
      </c>
      <c r="B2" s="32"/>
      <c r="C2" s="235" t="str">
        <f>IF(Identificação!B2=0,"",Identificação!B2)</f>
        <v>Concorrência Lei 14.133/21 Eletrônica</v>
      </c>
      <c r="D2" s="235"/>
      <c r="E2" s="28" t="s">
        <v>132</v>
      </c>
      <c r="F2" s="29" t="str">
        <f>IF(Identificação!E2=0,"",Identificação!E2)</f>
        <v/>
      </c>
      <c r="G2" s="28" t="s">
        <v>133</v>
      </c>
      <c r="H2" s="30">
        <f>IF(Identificação!G2=0,"",Identificação!G2)</f>
        <v>2026</v>
      </c>
      <c r="I2" s="85"/>
      <c r="J2" s="85"/>
      <c r="K2" s="2"/>
    </row>
    <row r="3" spans="1:13" s="27" customFormat="1" ht="30.75" customHeight="1" thickBot="1" x14ac:dyDescent="0.3">
      <c r="A3" s="236" t="s">
        <v>134</v>
      </c>
      <c r="B3" s="237"/>
      <c r="C3" s="238" t="str">
        <f>IF(Identificação!B3=0,"",Identificação!B3)</f>
        <v>Contratação de empresa para elaboração de projeto executivo de exaustão mecânica para as cozinhas das EMEIs e EMEFs</v>
      </c>
      <c r="D3" s="238"/>
      <c r="E3" s="238"/>
      <c r="F3" s="238"/>
      <c r="G3" s="238"/>
      <c r="H3" s="239"/>
      <c r="I3" s="85"/>
      <c r="J3" s="85"/>
    </row>
    <row r="4" spans="1:13" s="27" customFormat="1" ht="15.75" thickBot="1" x14ac:dyDescent="0.3">
      <c r="A4" s="18" t="s">
        <v>198</v>
      </c>
      <c r="B4" s="26"/>
      <c r="C4" s="208"/>
      <c r="D4" s="208"/>
      <c r="E4" s="208"/>
      <c r="F4" s="208"/>
      <c r="G4" s="22" t="s">
        <v>179</v>
      </c>
      <c r="H4" s="71"/>
      <c r="I4" s="85"/>
      <c r="J4" s="85"/>
    </row>
    <row r="5" spans="1:13" s="27" customFormat="1" ht="15.75" thickBot="1" x14ac:dyDescent="0.3">
      <c r="A5" s="15" t="s">
        <v>150</v>
      </c>
      <c r="B5" s="22"/>
      <c r="C5" s="242" t="str">
        <f>IF(Identificação!B5=0,"",Identificação!B5)</f>
        <v>Obras e Serviços de Engenharia</v>
      </c>
      <c r="D5" s="243"/>
      <c r="E5" s="25"/>
      <c r="F5" s="19"/>
      <c r="G5" s="20"/>
      <c r="H5" s="21"/>
      <c r="I5" s="85"/>
      <c r="J5" s="85"/>
    </row>
    <row r="6" spans="1:13" s="27" customFormat="1" ht="15.75" thickBot="1" x14ac:dyDescent="0.3">
      <c r="A6" s="12" t="s">
        <v>153</v>
      </c>
      <c r="B6" s="13"/>
      <c r="C6" s="240">
        <f>SUMIFS(H12:H39571,B12:B39571,"&gt;0",H12:H39571,"&lt;&gt;0")</f>
        <v>0</v>
      </c>
      <c r="D6" s="241"/>
      <c r="E6" s="5"/>
      <c r="F6" s="5"/>
      <c r="G6" s="6"/>
      <c r="I6" s="85"/>
      <c r="J6" s="85"/>
    </row>
    <row r="7" spans="1:13" s="27" customFormat="1" x14ac:dyDescent="0.25">
      <c r="A7" s="73" t="s">
        <v>199</v>
      </c>
      <c r="B7" s="16"/>
      <c r="C7" s="16"/>
      <c r="D7" s="17"/>
      <c r="E7" s="17"/>
      <c r="F7" s="5"/>
      <c r="G7" s="5"/>
      <c r="H7" s="6"/>
      <c r="I7" s="85"/>
      <c r="J7" s="85"/>
    </row>
    <row r="8" spans="1:13" s="11" customFormat="1" x14ac:dyDescent="0.25">
      <c r="A8" s="19" t="s">
        <v>202</v>
      </c>
      <c r="B8" s="73"/>
      <c r="C8" s="73"/>
      <c r="D8" s="17"/>
      <c r="E8" s="17"/>
      <c r="F8" s="74"/>
      <c r="G8" s="74"/>
      <c r="H8" s="6"/>
      <c r="I8" s="86"/>
      <c r="J8" s="86"/>
    </row>
    <row r="9" spans="1:13" s="11" customFormat="1" x14ac:dyDescent="0.25">
      <c r="A9" s="7" t="s">
        <v>135</v>
      </c>
      <c r="B9" s="7"/>
      <c r="C9" s="8"/>
      <c r="D9" s="9"/>
      <c r="E9" s="14"/>
      <c r="F9" s="24" t="s">
        <v>155</v>
      </c>
      <c r="G9" s="10"/>
      <c r="H9" s="10"/>
      <c r="I9" s="86"/>
      <c r="J9" s="86"/>
      <c r="K9" s="27"/>
    </row>
    <row r="10" spans="1:13" customFormat="1" x14ac:dyDescent="0.25">
      <c r="A10" s="224" t="s">
        <v>180</v>
      </c>
      <c r="B10" s="224" t="s">
        <v>181</v>
      </c>
      <c r="C10" s="224" t="s">
        <v>166</v>
      </c>
      <c r="D10" s="226" t="s">
        <v>182</v>
      </c>
      <c r="E10" s="244" t="s">
        <v>152</v>
      </c>
      <c r="F10" s="245"/>
      <c r="G10" s="245"/>
      <c r="H10" s="245"/>
      <c r="I10" s="245"/>
      <c r="J10" s="245"/>
      <c r="K10" s="245"/>
      <c r="L10" s="245"/>
      <c r="M10" s="245"/>
    </row>
    <row r="11" spans="1:13" customFormat="1" ht="45" x14ac:dyDescent="0.25">
      <c r="A11" s="225"/>
      <c r="B11" s="225"/>
      <c r="C11" s="225"/>
      <c r="D11" s="227"/>
      <c r="E11" s="50" t="s">
        <v>183</v>
      </c>
      <c r="F11" s="23" t="s">
        <v>184</v>
      </c>
      <c r="G11" s="3" t="s">
        <v>140</v>
      </c>
      <c r="H11" s="3" t="s">
        <v>141</v>
      </c>
      <c r="I11" s="87" t="s">
        <v>147</v>
      </c>
      <c r="J11" s="87" t="s">
        <v>148</v>
      </c>
      <c r="K11" s="4" t="s">
        <v>162</v>
      </c>
      <c r="L11" s="23" t="s">
        <v>205</v>
      </c>
      <c r="M11" s="23" t="s">
        <v>204</v>
      </c>
    </row>
    <row r="12" spans="1:13" customFormat="1" ht="30" x14ac:dyDescent="0.25">
      <c r="A12" s="153">
        <f>IF('Orçamento-base'!A12&gt;0,'Orçamento-base'!A12,"")</f>
        <v>1</v>
      </c>
      <c r="B12" s="153">
        <f>'Orçamento-base'!B12</f>
        <v>1</v>
      </c>
      <c r="C12" s="153">
        <f>IF('Orçamento-base'!C12&gt;0,'Orçamento-base'!C12,"")</f>
        <v>1</v>
      </c>
      <c r="D12" s="156" t="str">
        <f>IF('Orçamento-base'!G12&gt;0,'Orçamento-base'!G12,"")</f>
        <v>Contratação de empresa para elaboração de projeto executivo de exaustão mecânica para as cozinhas das EMEIs e EMEFs</v>
      </c>
      <c r="E12" s="154">
        <f>IF('Orçamento-base'!H12&gt;0,'Orçamento-base'!H12,"")</f>
        <v>1</v>
      </c>
      <c r="F12" s="155" t="str">
        <f>IF('Orçamento-base'!I12&gt;0,'Orçamento-base'!I12,"")</f>
        <v>UN</v>
      </c>
      <c r="G12" s="136" t="str">
        <f>IFERROR(IF(L12+M12&lt;&gt;0,ROUND(ROUND(L12,4)+ROUND(M12,4),4),""),"")</f>
        <v/>
      </c>
      <c r="H12" s="135" t="str">
        <f>IFERROR(IF(E12*G12&lt;&gt;0,ROUND(ROUND(E12,4)*ROUND(G12,4),2),""),"")</f>
        <v/>
      </c>
      <c r="I12" s="137"/>
      <c r="J12" s="137"/>
      <c r="K12" s="138"/>
      <c r="L12" s="139"/>
      <c r="M12" s="139"/>
    </row>
    <row r="13" spans="1:13" s="152" customFormat="1" x14ac:dyDescent="0.25">
      <c r="A13" s="146" t="str">
        <f>IF('Orçamento-base'!A13&gt;0,'Orçamento-base'!A13,"")</f>
        <v/>
      </c>
      <c r="B13" s="146" t="str">
        <f>'Orçamento-base'!B13</f>
        <v/>
      </c>
      <c r="C13" s="146" t="str">
        <f>IF('Orçamento-base'!C13&gt;0,'Orçamento-base'!C13,"")</f>
        <v/>
      </c>
      <c r="D13" s="147" t="str">
        <f>IF('Orçamento-base'!G13&gt;0,'Orçamento-base'!G13,"")</f>
        <v/>
      </c>
      <c r="E13" s="148" t="str">
        <f>IF('Orçamento-base'!H13&gt;0,'Orçamento-base'!H13,"")</f>
        <v/>
      </c>
      <c r="F13" s="147" t="str">
        <f>IF('Orçamento-base'!I13&gt;0,'Orçamento-base'!I13,"")</f>
        <v/>
      </c>
      <c r="G13" s="148" t="str">
        <f>IFERROR(IF(L13+M13&lt;&gt;0,ROUND(ROUND(L13,4)+ROUND(M13,4),4),""),"")</f>
        <v/>
      </c>
      <c r="H13" s="147" t="str">
        <f>IFERROR(IF(E13*G13&lt;&gt;0,ROUND(ROUND(E13,4)*ROUND(G13,4),2),""),"")</f>
        <v/>
      </c>
      <c r="I13" s="149"/>
      <c r="J13" s="149"/>
      <c r="K13" s="150"/>
      <c r="L13" s="151"/>
      <c r="M13" s="151"/>
    </row>
    <row r="14" spans="1:13" s="143" customFormat="1" x14ac:dyDescent="0.25">
      <c r="A14" s="144"/>
      <c r="B14" s="144"/>
      <c r="C14" s="144"/>
      <c r="D14" s="145"/>
      <c r="E14" s="142"/>
      <c r="F14" s="145"/>
      <c r="G14" s="142" t="str">
        <f t="shared" ref="G14:G18" si="0">IFERROR(IF(L14+M14&lt;&gt;0,ROUND(ROUND(L14,4)+ROUND(M14,4),4),""),"")</f>
        <v/>
      </c>
      <c r="H14" s="145" t="str">
        <f t="shared" ref="H14:H18" si="1">IFERROR(IF(E14*G14&lt;&gt;0,ROUND(ROUND(E14,4)*ROUND(G14,4),2),""),"")</f>
        <v/>
      </c>
      <c r="I14" s="140"/>
      <c r="J14" s="140"/>
      <c r="K14" s="141"/>
      <c r="L14" s="142"/>
      <c r="M14" s="142"/>
    </row>
    <row r="15" spans="1:13" s="143" customFormat="1" x14ac:dyDescent="0.25">
      <c r="A15" s="144"/>
      <c r="B15" s="144"/>
      <c r="C15" s="144"/>
      <c r="D15" s="145"/>
      <c r="E15" s="142"/>
      <c r="F15" s="145"/>
      <c r="G15" s="142" t="str">
        <f t="shared" si="0"/>
        <v/>
      </c>
      <c r="H15" s="145" t="str">
        <f t="shared" si="1"/>
        <v/>
      </c>
      <c r="I15" s="140"/>
      <c r="J15" s="140"/>
      <c r="K15" s="141"/>
      <c r="L15" s="142"/>
      <c r="M15" s="142"/>
    </row>
    <row r="16" spans="1:13" s="143" customFormat="1" x14ac:dyDescent="0.25">
      <c r="A16" s="144"/>
      <c r="B16" s="144"/>
      <c r="C16" s="144"/>
      <c r="D16" s="145"/>
      <c r="E16" s="142"/>
      <c r="F16" s="145"/>
      <c r="G16" s="142" t="str">
        <f t="shared" si="0"/>
        <v/>
      </c>
      <c r="H16" s="145" t="str">
        <f t="shared" si="1"/>
        <v/>
      </c>
      <c r="I16" s="140"/>
      <c r="J16" s="140"/>
      <c r="K16" s="141"/>
      <c r="L16" s="142"/>
      <c r="M16" s="142"/>
    </row>
    <row r="17" spans="1:13" s="143" customFormat="1" x14ac:dyDescent="0.25">
      <c r="A17" s="144"/>
      <c r="B17" s="144"/>
      <c r="C17" s="144"/>
      <c r="D17" s="145"/>
      <c r="E17" s="142"/>
      <c r="F17" s="145"/>
      <c r="G17" s="142" t="str">
        <f t="shared" si="0"/>
        <v/>
      </c>
      <c r="H17" s="145" t="str">
        <f t="shared" si="1"/>
        <v/>
      </c>
      <c r="I17" s="140"/>
      <c r="J17" s="140"/>
      <c r="K17" s="141"/>
      <c r="L17" s="142"/>
      <c r="M17" s="142"/>
    </row>
    <row r="18" spans="1:13" s="143" customFormat="1" x14ac:dyDescent="0.25">
      <c r="A18" s="144"/>
      <c r="B18" s="144"/>
      <c r="C18" s="144"/>
      <c r="D18" s="145"/>
      <c r="E18" s="142"/>
      <c r="F18" s="145"/>
      <c r="G18" s="142" t="str">
        <f t="shared" si="0"/>
        <v/>
      </c>
      <c r="H18" s="145" t="str">
        <f t="shared" si="1"/>
        <v/>
      </c>
      <c r="I18" s="140"/>
      <c r="J18" s="140"/>
      <c r="K18" s="141"/>
      <c r="L18" s="142"/>
      <c r="M18" s="142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showWhiteSpace="0" workbookViewId="0">
      <selection activeCell="K18" sqref="A1:K18"/>
    </sheetView>
  </sheetViews>
  <sheetFormatPr defaultRowHeight="14.25" x14ac:dyDescent="0.2"/>
  <cols>
    <col min="1" max="2" width="13.7109375" style="106" bestFit="1" customWidth="1"/>
    <col min="3" max="3" width="11.42578125" style="106" bestFit="1" customWidth="1"/>
    <col min="4" max="4" width="68.5703125" style="106" bestFit="1" customWidth="1"/>
    <col min="5" max="5" width="17.140625" style="106" bestFit="1" customWidth="1"/>
    <col min="6" max="8" width="13.7109375" style="106" bestFit="1" customWidth="1"/>
    <col min="9" max="11" width="16" style="106" bestFit="1" customWidth="1"/>
    <col min="12" max="16384" width="9.140625" style="106"/>
  </cols>
  <sheetData>
    <row r="1" spans="1:11" ht="15" x14ac:dyDescent="0.2">
      <c r="A1" s="111"/>
      <c r="B1" s="111"/>
      <c r="C1" s="252" t="s">
        <v>211</v>
      </c>
      <c r="D1" s="252"/>
      <c r="E1" s="252" t="s">
        <v>212</v>
      </c>
      <c r="F1" s="252"/>
      <c r="G1" s="252"/>
      <c r="H1" s="252"/>
      <c r="I1" s="252"/>
      <c r="J1" s="252"/>
      <c r="K1" s="249"/>
    </row>
    <row r="2" spans="1:11" ht="80.099999999999994" customHeight="1" x14ac:dyDescent="0.2">
      <c r="A2" s="107"/>
      <c r="B2" s="107"/>
      <c r="C2" s="253" t="s">
        <v>245</v>
      </c>
      <c r="D2" s="253"/>
      <c r="E2" s="253" t="s">
        <v>247</v>
      </c>
      <c r="F2" s="253"/>
      <c r="G2" s="253"/>
      <c r="H2" s="253"/>
      <c r="I2" s="254"/>
      <c r="J2" s="254"/>
      <c r="K2" s="249"/>
    </row>
    <row r="3" spans="1:11" ht="15" x14ac:dyDescent="0.25">
      <c r="A3" s="248" t="s">
        <v>211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</row>
    <row r="4" spans="1:11" ht="30" customHeight="1" x14ac:dyDescent="0.25">
      <c r="A4" s="248" t="s">
        <v>213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</row>
    <row r="5" spans="1:11" ht="18" customHeight="1" x14ac:dyDescent="0.2">
      <c r="A5" s="109" t="s">
        <v>214</v>
      </c>
      <c r="B5" s="96" t="s">
        <v>193</v>
      </c>
      <c r="C5" s="109" t="s">
        <v>215</v>
      </c>
      <c r="D5" s="109" t="s">
        <v>161</v>
      </c>
      <c r="E5" s="250" t="s">
        <v>216</v>
      </c>
      <c r="F5" s="250"/>
      <c r="G5" s="97" t="s">
        <v>217</v>
      </c>
      <c r="H5" s="96" t="s">
        <v>218</v>
      </c>
      <c r="I5" s="96" t="s">
        <v>219</v>
      </c>
      <c r="J5" s="96" t="s">
        <v>220</v>
      </c>
      <c r="K5" s="96" t="s">
        <v>221</v>
      </c>
    </row>
    <row r="6" spans="1:11" ht="39" customHeight="1" x14ac:dyDescent="0.2">
      <c r="A6" s="110" t="s">
        <v>222</v>
      </c>
      <c r="B6" s="98" t="s">
        <v>238</v>
      </c>
      <c r="C6" s="110" t="s">
        <v>208</v>
      </c>
      <c r="D6" s="110" t="s">
        <v>245</v>
      </c>
      <c r="E6" s="251" t="s">
        <v>223</v>
      </c>
      <c r="F6" s="251"/>
      <c r="G6" s="99" t="s">
        <v>210</v>
      </c>
      <c r="H6" s="100">
        <v>1</v>
      </c>
      <c r="I6" s="101"/>
      <c r="J6" s="101">
        <v>19066.900000000001</v>
      </c>
      <c r="K6" s="101">
        <v>19066.900000000001</v>
      </c>
    </row>
    <row r="7" spans="1:11" s="162" customFormat="1" ht="26.1" customHeight="1" x14ac:dyDescent="0.2">
      <c r="A7" s="157" t="s">
        <v>224</v>
      </c>
      <c r="B7" s="158" t="s">
        <v>227</v>
      </c>
      <c r="C7" s="157" t="s">
        <v>191</v>
      </c>
      <c r="D7" s="157" t="s">
        <v>228</v>
      </c>
      <c r="E7" s="246" t="s">
        <v>229</v>
      </c>
      <c r="F7" s="246"/>
      <c r="G7" s="159" t="s">
        <v>230</v>
      </c>
      <c r="H7" s="160">
        <v>42</v>
      </c>
      <c r="I7" s="160">
        <v>0</v>
      </c>
      <c r="J7" s="161">
        <v>128.94999999999999</v>
      </c>
      <c r="K7" s="161">
        <v>5415.9</v>
      </c>
    </row>
    <row r="8" spans="1:11" s="162" customFormat="1" ht="51.95" customHeight="1" x14ac:dyDescent="0.2">
      <c r="A8" s="157" t="s">
        <v>224</v>
      </c>
      <c r="B8" s="158" t="s">
        <v>239</v>
      </c>
      <c r="C8" s="157" t="s">
        <v>207</v>
      </c>
      <c r="D8" s="157" t="s">
        <v>240</v>
      </c>
      <c r="E8" s="246">
        <v>1</v>
      </c>
      <c r="F8" s="246"/>
      <c r="G8" s="159" t="s">
        <v>210</v>
      </c>
      <c r="H8" s="160">
        <v>1</v>
      </c>
      <c r="I8" s="160">
        <v>0</v>
      </c>
      <c r="J8" s="161">
        <v>2746.81</v>
      </c>
      <c r="K8" s="161">
        <v>2746.81</v>
      </c>
    </row>
    <row r="9" spans="1:11" s="162" customFormat="1" ht="51.95" customHeight="1" x14ac:dyDescent="0.2">
      <c r="A9" s="157" t="s">
        <v>224</v>
      </c>
      <c r="B9" s="158" t="s">
        <v>225</v>
      </c>
      <c r="C9" s="157" t="s">
        <v>207</v>
      </c>
      <c r="D9" s="157" t="s">
        <v>226</v>
      </c>
      <c r="E9" s="246">
        <v>1</v>
      </c>
      <c r="F9" s="246"/>
      <c r="G9" s="159" t="s">
        <v>210</v>
      </c>
      <c r="H9" s="160">
        <v>5</v>
      </c>
      <c r="I9" s="160">
        <v>0</v>
      </c>
      <c r="J9" s="161">
        <v>2050.77</v>
      </c>
      <c r="K9" s="161">
        <v>10253.85</v>
      </c>
    </row>
    <row r="10" spans="1:11" s="162" customFormat="1" ht="24" customHeight="1" x14ac:dyDescent="0.2">
      <c r="A10" s="157" t="s">
        <v>231</v>
      </c>
      <c r="B10" s="158" t="s">
        <v>232</v>
      </c>
      <c r="C10" s="157" t="s">
        <v>208</v>
      </c>
      <c r="D10" s="157" t="s">
        <v>233</v>
      </c>
      <c r="E10" s="246" t="s">
        <v>234</v>
      </c>
      <c r="F10" s="246"/>
      <c r="G10" s="159" t="s">
        <v>235</v>
      </c>
      <c r="H10" s="160">
        <v>6</v>
      </c>
      <c r="I10" s="160">
        <v>0</v>
      </c>
      <c r="J10" s="161">
        <v>108.39</v>
      </c>
      <c r="K10" s="161">
        <v>650.34</v>
      </c>
    </row>
    <row r="11" spans="1:11" ht="25.5" x14ac:dyDescent="0.2">
      <c r="A11" s="108"/>
      <c r="B11" s="108"/>
      <c r="C11" s="108"/>
      <c r="D11" s="108"/>
      <c r="E11" s="108"/>
      <c r="F11" s="108" t="s">
        <v>236</v>
      </c>
      <c r="G11" s="102">
        <v>18235.12</v>
      </c>
      <c r="H11" s="108"/>
      <c r="I11" s="102"/>
      <c r="J11" s="108" t="s">
        <v>237</v>
      </c>
      <c r="K11" s="102">
        <v>18235.12</v>
      </c>
    </row>
    <row r="12" spans="1:11" ht="15" thickBot="1" x14ac:dyDescent="0.25">
      <c r="A12" s="108"/>
      <c r="B12" s="108"/>
      <c r="C12" s="108"/>
      <c r="D12" s="108"/>
      <c r="E12" s="108"/>
      <c r="F12" s="108"/>
      <c r="G12" s="102"/>
      <c r="H12" s="247"/>
      <c r="I12" s="247"/>
      <c r="J12" s="108" t="s">
        <v>246</v>
      </c>
      <c r="K12" s="102">
        <v>19066.900000000001</v>
      </c>
    </row>
    <row r="13" spans="1:11" ht="0.95" customHeight="1" thickTop="1" x14ac:dyDescent="0.2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</row>
  </sheetData>
  <mergeCells count="16">
    <mergeCell ref="C1:D1"/>
    <mergeCell ref="E1:F1"/>
    <mergeCell ref="G1:H1"/>
    <mergeCell ref="I1:K1"/>
    <mergeCell ref="C2:D2"/>
    <mergeCell ref="I2:K2"/>
    <mergeCell ref="E2:H2"/>
    <mergeCell ref="E9:F9"/>
    <mergeCell ref="E10:F10"/>
    <mergeCell ref="H12:I12"/>
    <mergeCell ref="A3:K3"/>
    <mergeCell ref="A4:K4"/>
    <mergeCell ref="E5:F5"/>
    <mergeCell ref="E6:F6"/>
    <mergeCell ref="E7:F7"/>
    <mergeCell ref="E8:F8"/>
  </mergeCells>
  <pageMargins left="0.5" right="0.5" top="1" bottom="1" header="0.5" footer="0.5"/>
  <pageSetup paperSize="9" scale="63" fitToHeight="0" orientation="landscape" r:id="rId1"/>
  <headerFooter>
    <oddHeader>&amp;L &amp;C &amp;R</oddHeader>
    <oddFooter>&amp;L &amp;C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00"/>
  <sheetViews>
    <sheetView showGridLines="0" zoomScale="70" zoomScaleNormal="70" zoomScaleSheetLayoutView="85" workbookViewId="0">
      <pane xSplit="4" ySplit="9" topLeftCell="E10" activePane="bottomRight" state="frozen"/>
      <selection pane="topRight" activeCell="E1" sqref="E1"/>
      <selection pane="bottomLeft" activeCell="A14" sqref="A14"/>
      <selection pane="bottomRight" activeCell="J19" sqref="A1:J19"/>
    </sheetView>
  </sheetViews>
  <sheetFormatPr defaultColWidth="11.42578125" defaultRowHeight="20.25" x14ac:dyDescent="0.3"/>
  <cols>
    <col min="1" max="1" width="2.42578125" style="169" customWidth="1"/>
    <col min="2" max="2" width="17.140625" style="164" bestFit="1" customWidth="1"/>
    <col min="3" max="3" width="61.42578125" style="165" customWidth="1"/>
    <col min="4" max="4" width="21.28515625" style="166" customWidth="1"/>
    <col min="5" max="5" width="15.42578125" style="167" customWidth="1"/>
    <col min="6" max="8" width="17.85546875" style="168" customWidth="1"/>
    <col min="9" max="9" width="22.28515625" style="169" customWidth="1"/>
    <col min="10" max="10" width="19.140625" style="169" customWidth="1"/>
    <col min="11" max="248" width="11.42578125" style="169"/>
    <col min="249" max="249" width="2.42578125" style="169" customWidth="1"/>
    <col min="250" max="250" width="17.140625" style="169" bestFit="1" customWidth="1"/>
    <col min="251" max="251" width="61.42578125" style="169" customWidth="1"/>
    <col min="252" max="252" width="21.28515625" style="169" customWidth="1"/>
    <col min="253" max="253" width="15.42578125" style="169" customWidth="1"/>
    <col min="254" max="260" width="17.85546875" style="169" customWidth="1"/>
    <col min="261" max="261" width="18.28515625" style="169" bestFit="1" customWidth="1"/>
    <col min="262" max="262" width="13" style="169" bestFit="1" customWidth="1"/>
    <col min="263" max="504" width="11.42578125" style="169"/>
    <col min="505" max="505" width="2.42578125" style="169" customWidth="1"/>
    <col min="506" max="506" width="17.140625" style="169" bestFit="1" customWidth="1"/>
    <col min="507" max="507" width="61.42578125" style="169" customWidth="1"/>
    <col min="508" max="508" width="21.28515625" style="169" customWidth="1"/>
    <col min="509" max="509" width="15.42578125" style="169" customWidth="1"/>
    <col min="510" max="516" width="17.85546875" style="169" customWidth="1"/>
    <col min="517" max="517" width="18.28515625" style="169" bestFit="1" customWidth="1"/>
    <col min="518" max="518" width="13" style="169" bestFit="1" customWidth="1"/>
    <col min="519" max="760" width="11.42578125" style="169"/>
    <col min="761" max="761" width="2.42578125" style="169" customWidth="1"/>
    <col min="762" max="762" width="17.140625" style="169" bestFit="1" customWidth="1"/>
    <col min="763" max="763" width="61.42578125" style="169" customWidth="1"/>
    <col min="764" max="764" width="21.28515625" style="169" customWidth="1"/>
    <col min="765" max="765" width="15.42578125" style="169" customWidth="1"/>
    <col min="766" max="772" width="17.85546875" style="169" customWidth="1"/>
    <col min="773" max="773" width="18.28515625" style="169" bestFit="1" customWidth="1"/>
    <col min="774" max="774" width="13" style="169" bestFit="1" customWidth="1"/>
    <col min="775" max="1016" width="11.42578125" style="169"/>
    <col min="1017" max="1017" width="2.42578125" style="169" customWidth="1"/>
    <col min="1018" max="1018" width="17.140625" style="169" bestFit="1" customWidth="1"/>
    <col min="1019" max="1019" width="61.42578125" style="169" customWidth="1"/>
    <col min="1020" max="1020" width="21.28515625" style="169" customWidth="1"/>
    <col min="1021" max="1021" width="15.42578125" style="169" customWidth="1"/>
    <col min="1022" max="1028" width="17.85546875" style="169" customWidth="1"/>
    <col min="1029" max="1029" width="18.28515625" style="169" bestFit="1" customWidth="1"/>
    <col min="1030" max="1030" width="13" style="169" bestFit="1" customWidth="1"/>
    <col min="1031" max="1272" width="11.42578125" style="169"/>
    <col min="1273" max="1273" width="2.42578125" style="169" customWidth="1"/>
    <col min="1274" max="1274" width="17.140625" style="169" bestFit="1" customWidth="1"/>
    <col min="1275" max="1275" width="61.42578125" style="169" customWidth="1"/>
    <col min="1276" max="1276" width="21.28515625" style="169" customWidth="1"/>
    <col min="1277" max="1277" width="15.42578125" style="169" customWidth="1"/>
    <col min="1278" max="1284" width="17.85546875" style="169" customWidth="1"/>
    <col min="1285" max="1285" width="18.28515625" style="169" bestFit="1" customWidth="1"/>
    <col min="1286" max="1286" width="13" style="169" bestFit="1" customWidth="1"/>
    <col min="1287" max="1528" width="11.42578125" style="169"/>
    <col min="1529" max="1529" width="2.42578125" style="169" customWidth="1"/>
    <col min="1530" max="1530" width="17.140625" style="169" bestFit="1" customWidth="1"/>
    <col min="1531" max="1531" width="61.42578125" style="169" customWidth="1"/>
    <col min="1532" max="1532" width="21.28515625" style="169" customWidth="1"/>
    <col min="1533" max="1533" width="15.42578125" style="169" customWidth="1"/>
    <col min="1534" max="1540" width="17.85546875" style="169" customWidth="1"/>
    <col min="1541" max="1541" width="18.28515625" style="169" bestFit="1" customWidth="1"/>
    <col min="1542" max="1542" width="13" style="169" bestFit="1" customWidth="1"/>
    <col min="1543" max="1784" width="11.42578125" style="169"/>
    <col min="1785" max="1785" width="2.42578125" style="169" customWidth="1"/>
    <col min="1786" max="1786" width="17.140625" style="169" bestFit="1" customWidth="1"/>
    <col min="1787" max="1787" width="61.42578125" style="169" customWidth="1"/>
    <col min="1788" max="1788" width="21.28515625" style="169" customWidth="1"/>
    <col min="1789" max="1789" width="15.42578125" style="169" customWidth="1"/>
    <col min="1790" max="1796" width="17.85546875" style="169" customWidth="1"/>
    <col min="1797" max="1797" width="18.28515625" style="169" bestFit="1" customWidth="1"/>
    <col min="1798" max="1798" width="13" style="169" bestFit="1" customWidth="1"/>
    <col min="1799" max="2040" width="11.42578125" style="169"/>
    <col min="2041" max="2041" width="2.42578125" style="169" customWidth="1"/>
    <col min="2042" max="2042" width="17.140625" style="169" bestFit="1" customWidth="1"/>
    <col min="2043" max="2043" width="61.42578125" style="169" customWidth="1"/>
    <col min="2044" max="2044" width="21.28515625" style="169" customWidth="1"/>
    <col min="2045" max="2045" width="15.42578125" style="169" customWidth="1"/>
    <col min="2046" max="2052" width="17.85546875" style="169" customWidth="1"/>
    <col min="2053" max="2053" width="18.28515625" style="169" bestFit="1" customWidth="1"/>
    <col min="2054" max="2054" width="13" style="169" bestFit="1" customWidth="1"/>
    <col min="2055" max="2296" width="11.42578125" style="169"/>
    <col min="2297" max="2297" width="2.42578125" style="169" customWidth="1"/>
    <col min="2298" max="2298" width="17.140625" style="169" bestFit="1" customWidth="1"/>
    <col min="2299" max="2299" width="61.42578125" style="169" customWidth="1"/>
    <col min="2300" max="2300" width="21.28515625" style="169" customWidth="1"/>
    <col min="2301" max="2301" width="15.42578125" style="169" customWidth="1"/>
    <col min="2302" max="2308" width="17.85546875" style="169" customWidth="1"/>
    <col min="2309" max="2309" width="18.28515625" style="169" bestFit="1" customWidth="1"/>
    <col min="2310" max="2310" width="13" style="169" bestFit="1" customWidth="1"/>
    <col min="2311" max="2552" width="11.42578125" style="169"/>
    <col min="2553" max="2553" width="2.42578125" style="169" customWidth="1"/>
    <col min="2554" max="2554" width="17.140625" style="169" bestFit="1" customWidth="1"/>
    <col min="2555" max="2555" width="61.42578125" style="169" customWidth="1"/>
    <col min="2556" max="2556" width="21.28515625" style="169" customWidth="1"/>
    <col min="2557" max="2557" width="15.42578125" style="169" customWidth="1"/>
    <col min="2558" max="2564" width="17.85546875" style="169" customWidth="1"/>
    <col min="2565" max="2565" width="18.28515625" style="169" bestFit="1" customWidth="1"/>
    <col min="2566" max="2566" width="13" style="169" bestFit="1" customWidth="1"/>
    <col min="2567" max="2808" width="11.42578125" style="169"/>
    <col min="2809" max="2809" width="2.42578125" style="169" customWidth="1"/>
    <col min="2810" max="2810" width="17.140625" style="169" bestFit="1" customWidth="1"/>
    <col min="2811" max="2811" width="61.42578125" style="169" customWidth="1"/>
    <col min="2812" max="2812" width="21.28515625" style="169" customWidth="1"/>
    <col min="2813" max="2813" width="15.42578125" style="169" customWidth="1"/>
    <col min="2814" max="2820" width="17.85546875" style="169" customWidth="1"/>
    <col min="2821" max="2821" width="18.28515625" style="169" bestFit="1" customWidth="1"/>
    <col min="2822" max="2822" width="13" style="169" bestFit="1" customWidth="1"/>
    <col min="2823" max="3064" width="11.42578125" style="169"/>
    <col min="3065" max="3065" width="2.42578125" style="169" customWidth="1"/>
    <col min="3066" max="3066" width="17.140625" style="169" bestFit="1" customWidth="1"/>
    <col min="3067" max="3067" width="61.42578125" style="169" customWidth="1"/>
    <col min="3068" max="3068" width="21.28515625" style="169" customWidth="1"/>
    <col min="3069" max="3069" width="15.42578125" style="169" customWidth="1"/>
    <col min="3070" max="3076" width="17.85546875" style="169" customWidth="1"/>
    <col min="3077" max="3077" width="18.28515625" style="169" bestFit="1" customWidth="1"/>
    <col min="3078" max="3078" width="13" style="169" bestFit="1" customWidth="1"/>
    <col min="3079" max="3320" width="11.42578125" style="169"/>
    <col min="3321" max="3321" width="2.42578125" style="169" customWidth="1"/>
    <col min="3322" max="3322" width="17.140625" style="169" bestFit="1" customWidth="1"/>
    <col min="3323" max="3323" width="61.42578125" style="169" customWidth="1"/>
    <col min="3324" max="3324" width="21.28515625" style="169" customWidth="1"/>
    <col min="3325" max="3325" width="15.42578125" style="169" customWidth="1"/>
    <col min="3326" max="3332" width="17.85546875" style="169" customWidth="1"/>
    <col min="3333" max="3333" width="18.28515625" style="169" bestFit="1" customWidth="1"/>
    <col min="3334" max="3334" width="13" style="169" bestFit="1" customWidth="1"/>
    <col min="3335" max="3576" width="11.42578125" style="169"/>
    <col min="3577" max="3577" width="2.42578125" style="169" customWidth="1"/>
    <col min="3578" max="3578" width="17.140625" style="169" bestFit="1" customWidth="1"/>
    <col min="3579" max="3579" width="61.42578125" style="169" customWidth="1"/>
    <col min="3580" max="3580" width="21.28515625" style="169" customWidth="1"/>
    <col min="3581" max="3581" width="15.42578125" style="169" customWidth="1"/>
    <col min="3582" max="3588" width="17.85546875" style="169" customWidth="1"/>
    <col min="3589" max="3589" width="18.28515625" style="169" bestFit="1" customWidth="1"/>
    <col min="3590" max="3590" width="13" style="169" bestFit="1" customWidth="1"/>
    <col min="3591" max="3832" width="11.42578125" style="169"/>
    <col min="3833" max="3833" width="2.42578125" style="169" customWidth="1"/>
    <col min="3834" max="3834" width="17.140625" style="169" bestFit="1" customWidth="1"/>
    <col min="3835" max="3835" width="61.42578125" style="169" customWidth="1"/>
    <col min="3836" max="3836" width="21.28515625" style="169" customWidth="1"/>
    <col min="3837" max="3837" width="15.42578125" style="169" customWidth="1"/>
    <col min="3838" max="3844" width="17.85546875" style="169" customWidth="1"/>
    <col min="3845" max="3845" width="18.28515625" style="169" bestFit="1" customWidth="1"/>
    <col min="3846" max="3846" width="13" style="169" bestFit="1" customWidth="1"/>
    <col min="3847" max="4088" width="11.42578125" style="169"/>
    <col min="4089" max="4089" width="2.42578125" style="169" customWidth="1"/>
    <col min="4090" max="4090" width="17.140625" style="169" bestFit="1" customWidth="1"/>
    <col min="4091" max="4091" width="61.42578125" style="169" customWidth="1"/>
    <col min="4092" max="4092" width="21.28515625" style="169" customWidth="1"/>
    <col min="4093" max="4093" width="15.42578125" style="169" customWidth="1"/>
    <col min="4094" max="4100" width="17.85546875" style="169" customWidth="1"/>
    <col min="4101" max="4101" width="18.28515625" style="169" bestFit="1" customWidth="1"/>
    <col min="4102" max="4102" width="13" style="169" bestFit="1" customWidth="1"/>
    <col min="4103" max="4344" width="11.42578125" style="169"/>
    <col min="4345" max="4345" width="2.42578125" style="169" customWidth="1"/>
    <col min="4346" max="4346" width="17.140625" style="169" bestFit="1" customWidth="1"/>
    <col min="4347" max="4347" width="61.42578125" style="169" customWidth="1"/>
    <col min="4348" max="4348" width="21.28515625" style="169" customWidth="1"/>
    <col min="4349" max="4349" width="15.42578125" style="169" customWidth="1"/>
    <col min="4350" max="4356" width="17.85546875" style="169" customWidth="1"/>
    <col min="4357" max="4357" width="18.28515625" style="169" bestFit="1" customWidth="1"/>
    <col min="4358" max="4358" width="13" style="169" bestFit="1" customWidth="1"/>
    <col min="4359" max="4600" width="11.42578125" style="169"/>
    <col min="4601" max="4601" width="2.42578125" style="169" customWidth="1"/>
    <col min="4602" max="4602" width="17.140625" style="169" bestFit="1" customWidth="1"/>
    <col min="4603" max="4603" width="61.42578125" style="169" customWidth="1"/>
    <col min="4604" max="4604" width="21.28515625" style="169" customWidth="1"/>
    <col min="4605" max="4605" width="15.42578125" style="169" customWidth="1"/>
    <col min="4606" max="4612" width="17.85546875" style="169" customWidth="1"/>
    <col min="4613" max="4613" width="18.28515625" style="169" bestFit="1" customWidth="1"/>
    <col min="4614" max="4614" width="13" style="169" bestFit="1" customWidth="1"/>
    <col min="4615" max="4856" width="11.42578125" style="169"/>
    <col min="4857" max="4857" width="2.42578125" style="169" customWidth="1"/>
    <col min="4858" max="4858" width="17.140625" style="169" bestFit="1" customWidth="1"/>
    <col min="4859" max="4859" width="61.42578125" style="169" customWidth="1"/>
    <col min="4860" max="4860" width="21.28515625" style="169" customWidth="1"/>
    <col min="4861" max="4861" width="15.42578125" style="169" customWidth="1"/>
    <col min="4862" max="4868" width="17.85546875" style="169" customWidth="1"/>
    <col min="4869" max="4869" width="18.28515625" style="169" bestFit="1" customWidth="1"/>
    <col min="4870" max="4870" width="13" style="169" bestFit="1" customWidth="1"/>
    <col min="4871" max="5112" width="11.42578125" style="169"/>
    <col min="5113" max="5113" width="2.42578125" style="169" customWidth="1"/>
    <col min="5114" max="5114" width="17.140625" style="169" bestFit="1" customWidth="1"/>
    <col min="5115" max="5115" width="61.42578125" style="169" customWidth="1"/>
    <col min="5116" max="5116" width="21.28515625" style="169" customWidth="1"/>
    <col min="5117" max="5117" width="15.42578125" style="169" customWidth="1"/>
    <col min="5118" max="5124" width="17.85546875" style="169" customWidth="1"/>
    <col min="5125" max="5125" width="18.28515625" style="169" bestFit="1" customWidth="1"/>
    <col min="5126" max="5126" width="13" style="169" bestFit="1" customWidth="1"/>
    <col min="5127" max="5368" width="11.42578125" style="169"/>
    <col min="5369" max="5369" width="2.42578125" style="169" customWidth="1"/>
    <col min="5370" max="5370" width="17.140625" style="169" bestFit="1" customWidth="1"/>
    <col min="5371" max="5371" width="61.42578125" style="169" customWidth="1"/>
    <col min="5372" max="5372" width="21.28515625" style="169" customWidth="1"/>
    <col min="5373" max="5373" width="15.42578125" style="169" customWidth="1"/>
    <col min="5374" max="5380" width="17.85546875" style="169" customWidth="1"/>
    <col min="5381" max="5381" width="18.28515625" style="169" bestFit="1" customWidth="1"/>
    <col min="5382" max="5382" width="13" style="169" bestFit="1" customWidth="1"/>
    <col min="5383" max="5624" width="11.42578125" style="169"/>
    <col min="5625" max="5625" width="2.42578125" style="169" customWidth="1"/>
    <col min="5626" max="5626" width="17.140625" style="169" bestFit="1" customWidth="1"/>
    <col min="5627" max="5627" width="61.42578125" style="169" customWidth="1"/>
    <col min="5628" max="5628" width="21.28515625" style="169" customWidth="1"/>
    <col min="5629" max="5629" width="15.42578125" style="169" customWidth="1"/>
    <col min="5630" max="5636" width="17.85546875" style="169" customWidth="1"/>
    <col min="5637" max="5637" width="18.28515625" style="169" bestFit="1" customWidth="1"/>
    <col min="5638" max="5638" width="13" style="169" bestFit="1" customWidth="1"/>
    <col min="5639" max="5880" width="11.42578125" style="169"/>
    <col min="5881" max="5881" width="2.42578125" style="169" customWidth="1"/>
    <col min="5882" max="5882" width="17.140625" style="169" bestFit="1" customWidth="1"/>
    <col min="5883" max="5883" width="61.42578125" style="169" customWidth="1"/>
    <col min="5884" max="5884" width="21.28515625" style="169" customWidth="1"/>
    <col min="5885" max="5885" width="15.42578125" style="169" customWidth="1"/>
    <col min="5886" max="5892" width="17.85546875" style="169" customWidth="1"/>
    <col min="5893" max="5893" width="18.28515625" style="169" bestFit="1" customWidth="1"/>
    <col min="5894" max="5894" width="13" style="169" bestFit="1" customWidth="1"/>
    <col min="5895" max="6136" width="11.42578125" style="169"/>
    <col min="6137" max="6137" width="2.42578125" style="169" customWidth="1"/>
    <col min="6138" max="6138" width="17.140625" style="169" bestFit="1" customWidth="1"/>
    <col min="6139" max="6139" width="61.42578125" style="169" customWidth="1"/>
    <col min="6140" max="6140" width="21.28515625" style="169" customWidth="1"/>
    <col min="6141" max="6141" width="15.42578125" style="169" customWidth="1"/>
    <col min="6142" max="6148" width="17.85546875" style="169" customWidth="1"/>
    <col min="6149" max="6149" width="18.28515625" style="169" bestFit="1" customWidth="1"/>
    <col min="6150" max="6150" width="13" style="169" bestFit="1" customWidth="1"/>
    <col min="6151" max="6392" width="11.42578125" style="169"/>
    <col min="6393" max="6393" width="2.42578125" style="169" customWidth="1"/>
    <col min="6394" max="6394" width="17.140625" style="169" bestFit="1" customWidth="1"/>
    <col min="6395" max="6395" width="61.42578125" style="169" customWidth="1"/>
    <col min="6396" max="6396" width="21.28515625" style="169" customWidth="1"/>
    <col min="6397" max="6397" width="15.42578125" style="169" customWidth="1"/>
    <col min="6398" max="6404" width="17.85546875" style="169" customWidth="1"/>
    <col min="6405" max="6405" width="18.28515625" style="169" bestFit="1" customWidth="1"/>
    <col min="6406" max="6406" width="13" style="169" bestFit="1" customWidth="1"/>
    <col min="6407" max="6648" width="11.42578125" style="169"/>
    <col min="6649" max="6649" width="2.42578125" style="169" customWidth="1"/>
    <col min="6650" max="6650" width="17.140625" style="169" bestFit="1" customWidth="1"/>
    <col min="6651" max="6651" width="61.42578125" style="169" customWidth="1"/>
    <col min="6652" max="6652" width="21.28515625" style="169" customWidth="1"/>
    <col min="6653" max="6653" width="15.42578125" style="169" customWidth="1"/>
    <col min="6654" max="6660" width="17.85546875" style="169" customWidth="1"/>
    <col min="6661" max="6661" width="18.28515625" style="169" bestFit="1" customWidth="1"/>
    <col min="6662" max="6662" width="13" style="169" bestFit="1" customWidth="1"/>
    <col min="6663" max="6904" width="11.42578125" style="169"/>
    <col min="6905" max="6905" width="2.42578125" style="169" customWidth="1"/>
    <col min="6906" max="6906" width="17.140625" style="169" bestFit="1" customWidth="1"/>
    <col min="6907" max="6907" width="61.42578125" style="169" customWidth="1"/>
    <col min="6908" max="6908" width="21.28515625" style="169" customWidth="1"/>
    <col min="6909" max="6909" width="15.42578125" style="169" customWidth="1"/>
    <col min="6910" max="6916" width="17.85546875" style="169" customWidth="1"/>
    <col min="6917" max="6917" width="18.28515625" style="169" bestFit="1" customWidth="1"/>
    <col min="6918" max="6918" width="13" style="169" bestFit="1" customWidth="1"/>
    <col min="6919" max="7160" width="11.42578125" style="169"/>
    <col min="7161" max="7161" width="2.42578125" style="169" customWidth="1"/>
    <col min="7162" max="7162" width="17.140625" style="169" bestFit="1" customWidth="1"/>
    <col min="7163" max="7163" width="61.42578125" style="169" customWidth="1"/>
    <col min="7164" max="7164" width="21.28515625" style="169" customWidth="1"/>
    <col min="7165" max="7165" width="15.42578125" style="169" customWidth="1"/>
    <col min="7166" max="7172" width="17.85546875" style="169" customWidth="1"/>
    <col min="7173" max="7173" width="18.28515625" style="169" bestFit="1" customWidth="1"/>
    <col min="7174" max="7174" width="13" style="169" bestFit="1" customWidth="1"/>
    <col min="7175" max="7416" width="11.42578125" style="169"/>
    <col min="7417" max="7417" width="2.42578125" style="169" customWidth="1"/>
    <col min="7418" max="7418" width="17.140625" style="169" bestFit="1" customWidth="1"/>
    <col min="7419" max="7419" width="61.42578125" style="169" customWidth="1"/>
    <col min="7420" max="7420" width="21.28515625" style="169" customWidth="1"/>
    <col min="7421" max="7421" width="15.42578125" style="169" customWidth="1"/>
    <col min="7422" max="7428" width="17.85546875" style="169" customWidth="1"/>
    <col min="7429" max="7429" width="18.28515625" style="169" bestFit="1" customWidth="1"/>
    <col min="7430" max="7430" width="13" style="169" bestFit="1" customWidth="1"/>
    <col min="7431" max="7672" width="11.42578125" style="169"/>
    <col min="7673" max="7673" width="2.42578125" style="169" customWidth="1"/>
    <col min="7674" max="7674" width="17.140625" style="169" bestFit="1" customWidth="1"/>
    <col min="7675" max="7675" width="61.42578125" style="169" customWidth="1"/>
    <col min="7676" max="7676" width="21.28515625" style="169" customWidth="1"/>
    <col min="7677" max="7677" width="15.42578125" style="169" customWidth="1"/>
    <col min="7678" max="7684" width="17.85546875" style="169" customWidth="1"/>
    <col min="7685" max="7685" width="18.28515625" style="169" bestFit="1" customWidth="1"/>
    <col min="7686" max="7686" width="13" style="169" bestFit="1" customWidth="1"/>
    <col min="7687" max="7928" width="11.42578125" style="169"/>
    <col min="7929" max="7929" width="2.42578125" style="169" customWidth="1"/>
    <col min="7930" max="7930" width="17.140625" style="169" bestFit="1" customWidth="1"/>
    <col min="7931" max="7931" width="61.42578125" style="169" customWidth="1"/>
    <col min="7932" max="7932" width="21.28515625" style="169" customWidth="1"/>
    <col min="7933" max="7933" width="15.42578125" style="169" customWidth="1"/>
    <col min="7934" max="7940" width="17.85546875" style="169" customWidth="1"/>
    <col min="7941" max="7941" width="18.28515625" style="169" bestFit="1" customWidth="1"/>
    <col min="7942" max="7942" width="13" style="169" bestFit="1" customWidth="1"/>
    <col min="7943" max="8184" width="11.42578125" style="169"/>
    <col min="8185" max="8185" width="2.42578125" style="169" customWidth="1"/>
    <col min="8186" max="8186" width="17.140625" style="169" bestFit="1" customWidth="1"/>
    <col min="8187" max="8187" width="61.42578125" style="169" customWidth="1"/>
    <col min="8188" max="8188" width="21.28515625" style="169" customWidth="1"/>
    <col min="8189" max="8189" width="15.42578125" style="169" customWidth="1"/>
    <col min="8190" max="8196" width="17.85546875" style="169" customWidth="1"/>
    <col min="8197" max="8197" width="18.28515625" style="169" bestFit="1" customWidth="1"/>
    <col min="8198" max="8198" width="13" style="169" bestFit="1" customWidth="1"/>
    <col min="8199" max="8440" width="11.42578125" style="169"/>
    <col min="8441" max="8441" width="2.42578125" style="169" customWidth="1"/>
    <col min="8442" max="8442" width="17.140625" style="169" bestFit="1" customWidth="1"/>
    <col min="8443" max="8443" width="61.42578125" style="169" customWidth="1"/>
    <col min="8444" max="8444" width="21.28515625" style="169" customWidth="1"/>
    <col min="8445" max="8445" width="15.42578125" style="169" customWidth="1"/>
    <col min="8446" max="8452" width="17.85546875" style="169" customWidth="1"/>
    <col min="8453" max="8453" width="18.28515625" style="169" bestFit="1" customWidth="1"/>
    <col min="8454" max="8454" width="13" style="169" bestFit="1" customWidth="1"/>
    <col min="8455" max="8696" width="11.42578125" style="169"/>
    <col min="8697" max="8697" width="2.42578125" style="169" customWidth="1"/>
    <col min="8698" max="8698" width="17.140625" style="169" bestFit="1" customWidth="1"/>
    <col min="8699" max="8699" width="61.42578125" style="169" customWidth="1"/>
    <col min="8700" max="8700" width="21.28515625" style="169" customWidth="1"/>
    <col min="8701" max="8701" width="15.42578125" style="169" customWidth="1"/>
    <col min="8702" max="8708" width="17.85546875" style="169" customWidth="1"/>
    <col min="8709" max="8709" width="18.28515625" style="169" bestFit="1" customWidth="1"/>
    <col min="8710" max="8710" width="13" style="169" bestFit="1" customWidth="1"/>
    <col min="8711" max="8952" width="11.42578125" style="169"/>
    <col min="8953" max="8953" width="2.42578125" style="169" customWidth="1"/>
    <col min="8954" max="8954" width="17.140625" style="169" bestFit="1" customWidth="1"/>
    <col min="8955" max="8955" width="61.42578125" style="169" customWidth="1"/>
    <col min="8956" max="8956" width="21.28515625" style="169" customWidth="1"/>
    <col min="8957" max="8957" width="15.42578125" style="169" customWidth="1"/>
    <col min="8958" max="8964" width="17.85546875" style="169" customWidth="1"/>
    <col min="8965" max="8965" width="18.28515625" style="169" bestFit="1" customWidth="1"/>
    <col min="8966" max="8966" width="13" style="169" bestFit="1" customWidth="1"/>
    <col min="8967" max="9208" width="11.42578125" style="169"/>
    <col min="9209" max="9209" width="2.42578125" style="169" customWidth="1"/>
    <col min="9210" max="9210" width="17.140625" style="169" bestFit="1" customWidth="1"/>
    <col min="9211" max="9211" width="61.42578125" style="169" customWidth="1"/>
    <col min="9212" max="9212" width="21.28515625" style="169" customWidth="1"/>
    <col min="9213" max="9213" width="15.42578125" style="169" customWidth="1"/>
    <col min="9214" max="9220" width="17.85546875" style="169" customWidth="1"/>
    <col min="9221" max="9221" width="18.28515625" style="169" bestFit="1" customWidth="1"/>
    <col min="9222" max="9222" width="13" style="169" bestFit="1" customWidth="1"/>
    <col min="9223" max="9464" width="11.42578125" style="169"/>
    <col min="9465" max="9465" width="2.42578125" style="169" customWidth="1"/>
    <col min="9466" max="9466" width="17.140625" style="169" bestFit="1" customWidth="1"/>
    <col min="9467" max="9467" width="61.42578125" style="169" customWidth="1"/>
    <col min="9468" max="9468" width="21.28515625" style="169" customWidth="1"/>
    <col min="9469" max="9469" width="15.42578125" style="169" customWidth="1"/>
    <col min="9470" max="9476" width="17.85546875" style="169" customWidth="1"/>
    <col min="9477" max="9477" width="18.28515625" style="169" bestFit="1" customWidth="1"/>
    <col min="9478" max="9478" width="13" style="169" bestFit="1" customWidth="1"/>
    <col min="9479" max="9720" width="11.42578125" style="169"/>
    <col min="9721" max="9721" width="2.42578125" style="169" customWidth="1"/>
    <col min="9722" max="9722" width="17.140625" style="169" bestFit="1" customWidth="1"/>
    <col min="9723" max="9723" width="61.42578125" style="169" customWidth="1"/>
    <col min="9724" max="9724" width="21.28515625" style="169" customWidth="1"/>
    <col min="9725" max="9725" width="15.42578125" style="169" customWidth="1"/>
    <col min="9726" max="9732" width="17.85546875" style="169" customWidth="1"/>
    <col min="9733" max="9733" width="18.28515625" style="169" bestFit="1" customWidth="1"/>
    <col min="9734" max="9734" width="13" style="169" bestFit="1" customWidth="1"/>
    <col min="9735" max="9976" width="11.42578125" style="169"/>
    <col min="9977" max="9977" width="2.42578125" style="169" customWidth="1"/>
    <col min="9978" max="9978" width="17.140625" style="169" bestFit="1" customWidth="1"/>
    <col min="9979" max="9979" width="61.42578125" style="169" customWidth="1"/>
    <col min="9980" max="9980" width="21.28515625" style="169" customWidth="1"/>
    <col min="9981" max="9981" width="15.42578125" style="169" customWidth="1"/>
    <col min="9982" max="9988" width="17.85546875" style="169" customWidth="1"/>
    <col min="9989" max="9989" width="18.28515625" style="169" bestFit="1" customWidth="1"/>
    <col min="9990" max="9990" width="13" style="169" bestFit="1" customWidth="1"/>
    <col min="9991" max="10232" width="11.42578125" style="169"/>
    <col min="10233" max="10233" width="2.42578125" style="169" customWidth="1"/>
    <col min="10234" max="10234" width="17.140625" style="169" bestFit="1" customWidth="1"/>
    <col min="10235" max="10235" width="61.42578125" style="169" customWidth="1"/>
    <col min="10236" max="10236" width="21.28515625" style="169" customWidth="1"/>
    <col min="10237" max="10237" width="15.42578125" style="169" customWidth="1"/>
    <col min="10238" max="10244" width="17.85546875" style="169" customWidth="1"/>
    <col min="10245" max="10245" width="18.28515625" style="169" bestFit="1" customWidth="1"/>
    <col min="10246" max="10246" width="13" style="169" bestFit="1" customWidth="1"/>
    <col min="10247" max="10488" width="11.42578125" style="169"/>
    <col min="10489" max="10489" width="2.42578125" style="169" customWidth="1"/>
    <col min="10490" max="10490" width="17.140625" style="169" bestFit="1" customWidth="1"/>
    <col min="10491" max="10491" width="61.42578125" style="169" customWidth="1"/>
    <col min="10492" max="10492" width="21.28515625" style="169" customWidth="1"/>
    <col min="10493" max="10493" width="15.42578125" style="169" customWidth="1"/>
    <col min="10494" max="10500" width="17.85546875" style="169" customWidth="1"/>
    <col min="10501" max="10501" width="18.28515625" style="169" bestFit="1" customWidth="1"/>
    <col min="10502" max="10502" width="13" style="169" bestFit="1" customWidth="1"/>
    <col min="10503" max="10744" width="11.42578125" style="169"/>
    <col min="10745" max="10745" width="2.42578125" style="169" customWidth="1"/>
    <col min="10746" max="10746" width="17.140625" style="169" bestFit="1" customWidth="1"/>
    <col min="10747" max="10747" width="61.42578125" style="169" customWidth="1"/>
    <col min="10748" max="10748" width="21.28515625" style="169" customWidth="1"/>
    <col min="10749" max="10749" width="15.42578125" style="169" customWidth="1"/>
    <col min="10750" max="10756" width="17.85546875" style="169" customWidth="1"/>
    <col min="10757" max="10757" width="18.28515625" style="169" bestFit="1" customWidth="1"/>
    <col min="10758" max="10758" width="13" style="169" bestFit="1" customWidth="1"/>
    <col min="10759" max="11000" width="11.42578125" style="169"/>
    <col min="11001" max="11001" width="2.42578125" style="169" customWidth="1"/>
    <col min="11002" max="11002" width="17.140625" style="169" bestFit="1" customWidth="1"/>
    <col min="11003" max="11003" width="61.42578125" style="169" customWidth="1"/>
    <col min="11004" max="11004" width="21.28515625" style="169" customWidth="1"/>
    <col min="11005" max="11005" width="15.42578125" style="169" customWidth="1"/>
    <col min="11006" max="11012" width="17.85546875" style="169" customWidth="1"/>
    <col min="11013" max="11013" width="18.28515625" style="169" bestFit="1" customWidth="1"/>
    <col min="11014" max="11014" width="13" style="169" bestFit="1" customWidth="1"/>
    <col min="11015" max="11256" width="11.42578125" style="169"/>
    <col min="11257" max="11257" width="2.42578125" style="169" customWidth="1"/>
    <col min="11258" max="11258" width="17.140625" style="169" bestFit="1" customWidth="1"/>
    <col min="11259" max="11259" width="61.42578125" style="169" customWidth="1"/>
    <col min="11260" max="11260" width="21.28515625" style="169" customWidth="1"/>
    <col min="11261" max="11261" width="15.42578125" style="169" customWidth="1"/>
    <col min="11262" max="11268" width="17.85546875" style="169" customWidth="1"/>
    <col min="11269" max="11269" width="18.28515625" style="169" bestFit="1" customWidth="1"/>
    <col min="11270" max="11270" width="13" style="169" bestFit="1" customWidth="1"/>
    <col min="11271" max="11512" width="11.42578125" style="169"/>
    <col min="11513" max="11513" width="2.42578125" style="169" customWidth="1"/>
    <col min="11514" max="11514" width="17.140625" style="169" bestFit="1" customWidth="1"/>
    <col min="11515" max="11515" width="61.42578125" style="169" customWidth="1"/>
    <col min="11516" max="11516" width="21.28515625" style="169" customWidth="1"/>
    <col min="11517" max="11517" width="15.42578125" style="169" customWidth="1"/>
    <col min="11518" max="11524" width="17.85546875" style="169" customWidth="1"/>
    <col min="11525" max="11525" width="18.28515625" style="169" bestFit="1" customWidth="1"/>
    <col min="11526" max="11526" width="13" style="169" bestFit="1" customWidth="1"/>
    <col min="11527" max="11768" width="11.42578125" style="169"/>
    <col min="11769" max="11769" width="2.42578125" style="169" customWidth="1"/>
    <col min="11770" max="11770" width="17.140625" style="169" bestFit="1" customWidth="1"/>
    <col min="11771" max="11771" width="61.42578125" style="169" customWidth="1"/>
    <col min="11772" max="11772" width="21.28515625" style="169" customWidth="1"/>
    <col min="11773" max="11773" width="15.42578125" style="169" customWidth="1"/>
    <col min="11774" max="11780" width="17.85546875" style="169" customWidth="1"/>
    <col min="11781" max="11781" width="18.28515625" style="169" bestFit="1" customWidth="1"/>
    <col min="11782" max="11782" width="13" style="169" bestFit="1" customWidth="1"/>
    <col min="11783" max="12024" width="11.42578125" style="169"/>
    <col min="12025" max="12025" width="2.42578125" style="169" customWidth="1"/>
    <col min="12026" max="12026" width="17.140625" style="169" bestFit="1" customWidth="1"/>
    <col min="12027" max="12027" width="61.42578125" style="169" customWidth="1"/>
    <col min="12028" max="12028" width="21.28515625" style="169" customWidth="1"/>
    <col min="12029" max="12029" width="15.42578125" style="169" customWidth="1"/>
    <col min="12030" max="12036" width="17.85546875" style="169" customWidth="1"/>
    <col min="12037" max="12037" width="18.28515625" style="169" bestFit="1" customWidth="1"/>
    <col min="12038" max="12038" width="13" style="169" bestFit="1" customWidth="1"/>
    <col min="12039" max="12280" width="11.42578125" style="169"/>
    <col min="12281" max="12281" width="2.42578125" style="169" customWidth="1"/>
    <col min="12282" max="12282" width="17.140625" style="169" bestFit="1" customWidth="1"/>
    <col min="12283" max="12283" width="61.42578125" style="169" customWidth="1"/>
    <col min="12284" max="12284" width="21.28515625" style="169" customWidth="1"/>
    <col min="12285" max="12285" width="15.42578125" style="169" customWidth="1"/>
    <col min="12286" max="12292" width="17.85546875" style="169" customWidth="1"/>
    <col min="12293" max="12293" width="18.28515625" style="169" bestFit="1" customWidth="1"/>
    <col min="12294" max="12294" width="13" style="169" bestFit="1" customWidth="1"/>
    <col min="12295" max="12536" width="11.42578125" style="169"/>
    <col min="12537" max="12537" width="2.42578125" style="169" customWidth="1"/>
    <col min="12538" max="12538" width="17.140625" style="169" bestFit="1" customWidth="1"/>
    <col min="12539" max="12539" width="61.42578125" style="169" customWidth="1"/>
    <col min="12540" max="12540" width="21.28515625" style="169" customWidth="1"/>
    <col min="12541" max="12541" width="15.42578125" style="169" customWidth="1"/>
    <col min="12542" max="12548" width="17.85546875" style="169" customWidth="1"/>
    <col min="12549" max="12549" width="18.28515625" style="169" bestFit="1" customWidth="1"/>
    <col min="12550" max="12550" width="13" style="169" bestFit="1" customWidth="1"/>
    <col min="12551" max="12792" width="11.42578125" style="169"/>
    <col min="12793" max="12793" width="2.42578125" style="169" customWidth="1"/>
    <col min="12794" max="12794" width="17.140625" style="169" bestFit="1" customWidth="1"/>
    <col min="12795" max="12795" width="61.42578125" style="169" customWidth="1"/>
    <col min="12796" max="12796" width="21.28515625" style="169" customWidth="1"/>
    <col min="12797" max="12797" width="15.42578125" style="169" customWidth="1"/>
    <col min="12798" max="12804" width="17.85546875" style="169" customWidth="1"/>
    <col min="12805" max="12805" width="18.28515625" style="169" bestFit="1" customWidth="1"/>
    <col min="12806" max="12806" width="13" style="169" bestFit="1" customWidth="1"/>
    <col min="12807" max="13048" width="11.42578125" style="169"/>
    <col min="13049" max="13049" width="2.42578125" style="169" customWidth="1"/>
    <col min="13050" max="13050" width="17.140625" style="169" bestFit="1" customWidth="1"/>
    <col min="13051" max="13051" width="61.42578125" style="169" customWidth="1"/>
    <col min="13052" max="13052" width="21.28515625" style="169" customWidth="1"/>
    <col min="13053" max="13053" width="15.42578125" style="169" customWidth="1"/>
    <col min="13054" max="13060" width="17.85546875" style="169" customWidth="1"/>
    <col min="13061" max="13061" width="18.28515625" style="169" bestFit="1" customWidth="1"/>
    <col min="13062" max="13062" width="13" style="169" bestFit="1" customWidth="1"/>
    <col min="13063" max="13304" width="11.42578125" style="169"/>
    <col min="13305" max="13305" width="2.42578125" style="169" customWidth="1"/>
    <col min="13306" max="13306" width="17.140625" style="169" bestFit="1" customWidth="1"/>
    <col min="13307" max="13307" width="61.42578125" style="169" customWidth="1"/>
    <col min="13308" max="13308" width="21.28515625" style="169" customWidth="1"/>
    <col min="13309" max="13309" width="15.42578125" style="169" customWidth="1"/>
    <col min="13310" max="13316" width="17.85546875" style="169" customWidth="1"/>
    <col min="13317" max="13317" width="18.28515625" style="169" bestFit="1" customWidth="1"/>
    <col min="13318" max="13318" width="13" style="169" bestFit="1" customWidth="1"/>
    <col min="13319" max="13560" width="11.42578125" style="169"/>
    <col min="13561" max="13561" width="2.42578125" style="169" customWidth="1"/>
    <col min="13562" max="13562" width="17.140625" style="169" bestFit="1" customWidth="1"/>
    <col min="13563" max="13563" width="61.42578125" style="169" customWidth="1"/>
    <col min="13564" max="13564" width="21.28515625" style="169" customWidth="1"/>
    <col min="13565" max="13565" width="15.42578125" style="169" customWidth="1"/>
    <col min="13566" max="13572" width="17.85546875" style="169" customWidth="1"/>
    <col min="13573" max="13573" width="18.28515625" style="169" bestFit="1" customWidth="1"/>
    <col min="13574" max="13574" width="13" style="169" bestFit="1" customWidth="1"/>
    <col min="13575" max="13816" width="11.42578125" style="169"/>
    <col min="13817" max="13817" width="2.42578125" style="169" customWidth="1"/>
    <col min="13818" max="13818" width="17.140625" style="169" bestFit="1" customWidth="1"/>
    <col min="13819" max="13819" width="61.42578125" style="169" customWidth="1"/>
    <col min="13820" max="13820" width="21.28515625" style="169" customWidth="1"/>
    <col min="13821" max="13821" width="15.42578125" style="169" customWidth="1"/>
    <col min="13822" max="13828" width="17.85546875" style="169" customWidth="1"/>
    <col min="13829" max="13829" width="18.28515625" style="169" bestFit="1" customWidth="1"/>
    <col min="13830" max="13830" width="13" style="169" bestFit="1" customWidth="1"/>
    <col min="13831" max="14072" width="11.42578125" style="169"/>
    <col min="14073" max="14073" width="2.42578125" style="169" customWidth="1"/>
    <col min="14074" max="14074" width="17.140625" style="169" bestFit="1" customWidth="1"/>
    <col min="14075" max="14075" width="61.42578125" style="169" customWidth="1"/>
    <col min="14076" max="14076" width="21.28515625" style="169" customWidth="1"/>
    <col min="14077" max="14077" width="15.42578125" style="169" customWidth="1"/>
    <col min="14078" max="14084" width="17.85546875" style="169" customWidth="1"/>
    <col min="14085" max="14085" width="18.28515625" style="169" bestFit="1" customWidth="1"/>
    <col min="14086" max="14086" width="13" style="169" bestFit="1" customWidth="1"/>
    <col min="14087" max="14328" width="11.42578125" style="169"/>
    <col min="14329" max="14329" width="2.42578125" style="169" customWidth="1"/>
    <col min="14330" max="14330" width="17.140625" style="169" bestFit="1" customWidth="1"/>
    <col min="14331" max="14331" width="61.42578125" style="169" customWidth="1"/>
    <col min="14332" max="14332" width="21.28515625" style="169" customWidth="1"/>
    <col min="14333" max="14333" width="15.42578125" style="169" customWidth="1"/>
    <col min="14334" max="14340" width="17.85546875" style="169" customWidth="1"/>
    <col min="14341" max="14341" width="18.28515625" style="169" bestFit="1" customWidth="1"/>
    <col min="14342" max="14342" width="13" style="169" bestFit="1" customWidth="1"/>
    <col min="14343" max="14584" width="11.42578125" style="169"/>
    <col min="14585" max="14585" width="2.42578125" style="169" customWidth="1"/>
    <col min="14586" max="14586" width="17.140625" style="169" bestFit="1" customWidth="1"/>
    <col min="14587" max="14587" width="61.42578125" style="169" customWidth="1"/>
    <col min="14588" max="14588" width="21.28515625" style="169" customWidth="1"/>
    <col min="14589" max="14589" width="15.42578125" style="169" customWidth="1"/>
    <col min="14590" max="14596" width="17.85546875" style="169" customWidth="1"/>
    <col min="14597" max="14597" width="18.28515625" style="169" bestFit="1" customWidth="1"/>
    <col min="14598" max="14598" width="13" style="169" bestFit="1" customWidth="1"/>
    <col min="14599" max="14840" width="11.42578125" style="169"/>
    <col min="14841" max="14841" width="2.42578125" style="169" customWidth="1"/>
    <col min="14842" max="14842" width="17.140625" style="169" bestFit="1" customWidth="1"/>
    <col min="14843" max="14843" width="61.42578125" style="169" customWidth="1"/>
    <col min="14844" max="14844" width="21.28515625" style="169" customWidth="1"/>
    <col min="14845" max="14845" width="15.42578125" style="169" customWidth="1"/>
    <col min="14846" max="14852" width="17.85546875" style="169" customWidth="1"/>
    <col min="14853" max="14853" width="18.28515625" style="169" bestFit="1" customWidth="1"/>
    <col min="14854" max="14854" width="13" style="169" bestFit="1" customWidth="1"/>
    <col min="14855" max="15096" width="11.42578125" style="169"/>
    <col min="15097" max="15097" width="2.42578125" style="169" customWidth="1"/>
    <col min="15098" max="15098" width="17.140625" style="169" bestFit="1" customWidth="1"/>
    <col min="15099" max="15099" width="61.42578125" style="169" customWidth="1"/>
    <col min="15100" max="15100" width="21.28515625" style="169" customWidth="1"/>
    <col min="15101" max="15101" width="15.42578125" style="169" customWidth="1"/>
    <col min="15102" max="15108" width="17.85546875" style="169" customWidth="1"/>
    <col min="15109" max="15109" width="18.28515625" style="169" bestFit="1" customWidth="1"/>
    <col min="15110" max="15110" width="13" style="169" bestFit="1" customWidth="1"/>
    <col min="15111" max="15352" width="11.42578125" style="169"/>
    <col min="15353" max="15353" width="2.42578125" style="169" customWidth="1"/>
    <col min="15354" max="15354" width="17.140625" style="169" bestFit="1" customWidth="1"/>
    <col min="15355" max="15355" width="61.42578125" style="169" customWidth="1"/>
    <col min="15356" max="15356" width="21.28515625" style="169" customWidth="1"/>
    <col min="15357" max="15357" width="15.42578125" style="169" customWidth="1"/>
    <col min="15358" max="15364" width="17.85546875" style="169" customWidth="1"/>
    <col min="15365" max="15365" width="18.28515625" style="169" bestFit="1" customWidth="1"/>
    <col min="15366" max="15366" width="13" style="169" bestFit="1" customWidth="1"/>
    <col min="15367" max="15608" width="11.42578125" style="169"/>
    <col min="15609" max="15609" width="2.42578125" style="169" customWidth="1"/>
    <col min="15610" max="15610" width="17.140625" style="169" bestFit="1" customWidth="1"/>
    <col min="15611" max="15611" width="61.42578125" style="169" customWidth="1"/>
    <col min="15612" max="15612" width="21.28515625" style="169" customWidth="1"/>
    <col min="15613" max="15613" width="15.42578125" style="169" customWidth="1"/>
    <col min="15614" max="15620" width="17.85546875" style="169" customWidth="1"/>
    <col min="15621" max="15621" width="18.28515625" style="169" bestFit="1" customWidth="1"/>
    <col min="15622" max="15622" width="13" style="169" bestFit="1" customWidth="1"/>
    <col min="15623" max="15864" width="11.42578125" style="169"/>
    <col min="15865" max="15865" width="2.42578125" style="169" customWidth="1"/>
    <col min="15866" max="15866" width="17.140625" style="169" bestFit="1" customWidth="1"/>
    <col min="15867" max="15867" width="61.42578125" style="169" customWidth="1"/>
    <col min="15868" max="15868" width="21.28515625" style="169" customWidth="1"/>
    <col min="15869" max="15869" width="15.42578125" style="169" customWidth="1"/>
    <col min="15870" max="15876" width="17.85546875" style="169" customWidth="1"/>
    <col min="15877" max="15877" width="18.28515625" style="169" bestFit="1" customWidth="1"/>
    <col min="15878" max="15878" width="13" style="169" bestFit="1" customWidth="1"/>
    <col min="15879" max="16120" width="11.42578125" style="169"/>
    <col min="16121" max="16121" width="2.42578125" style="169" customWidth="1"/>
    <col min="16122" max="16122" width="17.140625" style="169" bestFit="1" customWidth="1"/>
    <col min="16123" max="16123" width="61.42578125" style="169" customWidth="1"/>
    <col min="16124" max="16124" width="21.28515625" style="169" customWidth="1"/>
    <col min="16125" max="16125" width="15.42578125" style="169" customWidth="1"/>
    <col min="16126" max="16132" width="17.85546875" style="169" customWidth="1"/>
    <col min="16133" max="16133" width="18.28515625" style="169" bestFit="1" customWidth="1"/>
    <col min="16134" max="16134" width="13" style="169" bestFit="1" customWidth="1"/>
    <col min="16135" max="16384" width="11.42578125" style="169"/>
  </cols>
  <sheetData>
    <row r="1" spans="2:10" ht="21" thickBot="1" x14ac:dyDescent="0.35"/>
    <row r="2" spans="2:10" ht="21" thickTop="1" x14ac:dyDescent="0.3">
      <c r="B2" s="257" t="s">
        <v>248</v>
      </c>
      <c r="C2" s="258"/>
      <c r="D2" s="258"/>
      <c r="E2" s="258"/>
      <c r="F2" s="258"/>
      <c r="G2" s="258"/>
      <c r="H2" s="258"/>
      <c r="I2" s="258"/>
      <c r="J2" s="259"/>
    </row>
    <row r="3" spans="2:10" ht="20.25" customHeight="1" x14ac:dyDescent="0.3">
      <c r="B3" s="260" t="s">
        <v>249</v>
      </c>
      <c r="C3" s="261"/>
      <c r="D3" s="261"/>
      <c r="E3" s="261"/>
      <c r="F3" s="261"/>
      <c r="G3" s="261"/>
      <c r="H3" s="261"/>
      <c r="I3" s="261"/>
      <c r="J3" s="262"/>
    </row>
    <row r="4" spans="2:10" x14ac:dyDescent="0.3">
      <c r="B4" s="263" t="s">
        <v>250</v>
      </c>
      <c r="C4" s="264"/>
      <c r="D4" s="264"/>
      <c r="E4" s="264"/>
      <c r="F4" s="264"/>
      <c r="G4" s="264"/>
      <c r="H4" s="264"/>
      <c r="I4" s="264"/>
      <c r="J4" s="265"/>
    </row>
    <row r="5" spans="2:10" x14ac:dyDescent="0.3">
      <c r="B5" s="266" t="s">
        <v>251</v>
      </c>
      <c r="C5" s="267"/>
      <c r="D5" s="267"/>
      <c r="E5" s="267"/>
      <c r="F5" s="267"/>
      <c r="G5" s="267"/>
      <c r="H5" s="267"/>
      <c r="I5" s="267"/>
      <c r="J5" s="268"/>
    </row>
    <row r="6" spans="2:10" ht="60.75" x14ac:dyDescent="0.3">
      <c r="B6" s="170" t="s">
        <v>252</v>
      </c>
      <c r="C6" s="171" t="str">
        <f>'Orçamento-base'!C3:K3</f>
        <v>Contratação de empresa para elaboração de projeto executivo de exaustão mecânica para as cozinhas das EMEIs e EMEFs</v>
      </c>
      <c r="D6" s="172"/>
      <c r="E6" s="173"/>
      <c r="F6" s="174"/>
      <c r="G6" s="174"/>
      <c r="H6" s="269"/>
      <c r="I6" s="269"/>
      <c r="J6" s="269"/>
    </row>
    <row r="7" spans="2:10" ht="21" thickBot="1" x14ac:dyDescent="0.35">
      <c r="B7" s="175"/>
      <c r="C7" s="176"/>
      <c r="D7" s="177"/>
      <c r="E7" s="178"/>
      <c r="F7" s="179"/>
      <c r="G7" s="179"/>
      <c r="H7" s="270"/>
      <c r="I7" s="270"/>
      <c r="J7" s="271"/>
    </row>
    <row r="8" spans="2:10" ht="21.75" thickTop="1" thickBot="1" x14ac:dyDescent="0.35">
      <c r="B8" s="272" t="s">
        <v>253</v>
      </c>
      <c r="C8" s="272" t="s">
        <v>254</v>
      </c>
      <c r="D8" s="274" t="s">
        <v>255</v>
      </c>
      <c r="E8" s="255" t="s">
        <v>256</v>
      </c>
      <c r="F8" s="256"/>
      <c r="G8" s="255" t="s">
        <v>257</v>
      </c>
      <c r="H8" s="256"/>
      <c r="I8" s="255" t="s">
        <v>258</v>
      </c>
      <c r="J8" s="256"/>
    </row>
    <row r="9" spans="2:10" ht="21.75" thickTop="1" thickBot="1" x14ac:dyDescent="0.35">
      <c r="B9" s="273"/>
      <c r="C9" s="273"/>
      <c r="D9" s="273"/>
      <c r="E9" s="180" t="s">
        <v>259</v>
      </c>
      <c r="F9" s="181" t="s">
        <v>260</v>
      </c>
      <c r="G9" s="182" t="s">
        <v>259</v>
      </c>
      <c r="H9" s="183" t="s">
        <v>260</v>
      </c>
      <c r="I9" s="182" t="s">
        <v>259</v>
      </c>
      <c r="J9" s="183" t="s">
        <v>260</v>
      </c>
    </row>
    <row r="10" spans="2:10" s="189" customFormat="1" ht="62.25" thickTop="1" thickBot="1" x14ac:dyDescent="0.35">
      <c r="B10" s="184">
        <f>'[1]Orçamento-base'!C12</f>
        <v>1</v>
      </c>
      <c r="C10" s="185" t="str">
        <f>'Orçamento-base'!G12</f>
        <v>Contratação de empresa para elaboração de projeto executivo de exaustão mecânica para as cozinhas das EMEIs e EMEFs</v>
      </c>
      <c r="D10" s="186">
        <f>'Orçamento-base'!K12</f>
        <v>23662.01</v>
      </c>
      <c r="E10" s="187">
        <v>0.3</v>
      </c>
      <c r="F10" s="188">
        <f>E10*D10</f>
        <v>7098.6029999999992</v>
      </c>
      <c r="G10" s="187">
        <v>0.3</v>
      </c>
      <c r="H10" s="188">
        <f>TRUNC(D10*G10,2)</f>
        <v>7098.6</v>
      </c>
      <c r="I10" s="187">
        <v>0.4</v>
      </c>
      <c r="J10" s="188">
        <v>9464.81</v>
      </c>
    </row>
    <row r="11" spans="2:10" ht="21.75" thickTop="1" thickBot="1" x14ac:dyDescent="0.35">
      <c r="B11" s="275" t="s">
        <v>261</v>
      </c>
      <c r="C11" s="276"/>
      <c r="D11" s="277"/>
      <c r="E11" s="278">
        <f>SUM(F10:F10)</f>
        <v>7098.6029999999992</v>
      </c>
      <c r="F11" s="279"/>
      <c r="G11" s="278">
        <f>SUM(H10:H10)</f>
        <v>7098.6</v>
      </c>
      <c r="H11" s="279"/>
      <c r="I11" s="278">
        <f>SUM(J10:J10)</f>
        <v>9464.81</v>
      </c>
      <c r="J11" s="279"/>
    </row>
    <row r="12" spans="2:10" ht="21.75" thickTop="1" thickBot="1" x14ac:dyDescent="0.35">
      <c r="B12" s="280" t="s">
        <v>262</v>
      </c>
      <c r="C12" s="281"/>
      <c r="D12" s="281"/>
      <c r="E12" s="282">
        <f>E11</f>
        <v>7098.6029999999992</v>
      </c>
      <c r="F12" s="283"/>
      <c r="G12" s="282">
        <f>G11+E11</f>
        <v>14197.203</v>
      </c>
      <c r="H12" s="283"/>
      <c r="I12" s="282">
        <f>I11+G12</f>
        <v>23662.012999999999</v>
      </c>
      <c r="J12" s="283"/>
    </row>
    <row r="13" spans="2:10" ht="21" thickTop="1" x14ac:dyDescent="0.3">
      <c r="B13" s="190"/>
      <c r="C13" s="191"/>
      <c r="D13" s="192"/>
      <c r="E13" s="193"/>
      <c r="F13" s="194"/>
      <c r="G13" s="194"/>
      <c r="H13" s="194"/>
    </row>
    <row r="14" spans="2:10" x14ac:dyDescent="0.3">
      <c r="B14" s="190"/>
      <c r="G14" s="194"/>
      <c r="H14" s="194"/>
    </row>
    <row r="15" spans="2:10" x14ac:dyDescent="0.3">
      <c r="B15" s="190"/>
      <c r="C15" s="195" t="s">
        <v>242</v>
      </c>
      <c r="D15" s="192"/>
      <c r="E15" s="193"/>
      <c r="F15" s="196"/>
      <c r="G15" s="194"/>
      <c r="H15" s="194"/>
    </row>
    <row r="16" spans="2:10" x14ac:dyDescent="0.3">
      <c r="B16" s="190"/>
      <c r="C16" s="195" t="s">
        <v>263</v>
      </c>
      <c r="D16" s="197"/>
      <c r="E16" s="197"/>
      <c r="F16" s="198" t="str">
        <f>'[1]Orçamento-base'!G15</f>
        <v>Montenegro, 07 de julho de 2026.</v>
      </c>
      <c r="G16" s="194"/>
      <c r="H16" s="194"/>
    </row>
    <row r="17" spans="2:8" x14ac:dyDescent="0.3">
      <c r="B17" s="190"/>
      <c r="C17" s="195" t="s">
        <v>243</v>
      </c>
      <c r="D17" s="197"/>
      <c r="E17" s="197"/>
      <c r="F17" s="197"/>
      <c r="G17" s="194"/>
      <c r="H17" s="194"/>
    </row>
    <row r="18" spans="2:8" x14ac:dyDescent="0.3">
      <c r="B18" s="190"/>
      <c r="C18" s="191"/>
      <c r="D18" s="192"/>
      <c r="E18" s="193"/>
      <c r="F18" s="194"/>
      <c r="G18" s="194"/>
      <c r="H18" s="194"/>
    </row>
    <row r="19" spans="2:8" x14ac:dyDescent="0.3">
      <c r="B19" s="190"/>
      <c r="C19" s="191"/>
      <c r="D19" s="192"/>
      <c r="E19" s="193"/>
      <c r="F19" s="194"/>
      <c r="G19" s="194"/>
      <c r="H19" s="194"/>
    </row>
    <row r="20" spans="2:8" x14ac:dyDescent="0.3">
      <c r="B20" s="190"/>
      <c r="C20" s="191"/>
      <c r="D20" s="192"/>
      <c r="E20" s="193"/>
      <c r="F20" s="194"/>
      <c r="G20" s="194"/>
      <c r="H20" s="194"/>
    </row>
    <row r="21" spans="2:8" x14ac:dyDescent="0.3">
      <c r="B21" s="190"/>
      <c r="C21" s="191"/>
      <c r="D21" s="192"/>
      <c r="E21" s="193"/>
      <c r="F21" s="194"/>
      <c r="G21" s="194"/>
      <c r="H21" s="194"/>
    </row>
    <row r="22" spans="2:8" x14ac:dyDescent="0.3">
      <c r="B22" s="190"/>
      <c r="C22" s="191"/>
      <c r="D22" s="192"/>
      <c r="E22" s="193"/>
      <c r="F22" s="194"/>
      <c r="G22" s="194"/>
      <c r="H22" s="194"/>
    </row>
    <row r="23" spans="2:8" x14ac:dyDescent="0.3">
      <c r="B23" s="190"/>
      <c r="C23" s="191"/>
      <c r="D23" s="192"/>
      <c r="E23" s="193"/>
      <c r="F23" s="194"/>
      <c r="G23" s="194"/>
      <c r="H23" s="194"/>
    </row>
    <row r="24" spans="2:8" x14ac:dyDescent="0.3">
      <c r="B24" s="190"/>
      <c r="C24" s="191"/>
      <c r="D24" s="192"/>
      <c r="E24" s="193"/>
      <c r="F24" s="194"/>
      <c r="G24" s="194"/>
      <c r="H24" s="194"/>
    </row>
    <row r="25" spans="2:8" x14ac:dyDescent="0.3">
      <c r="B25" s="190"/>
      <c r="C25" s="191"/>
      <c r="D25" s="192"/>
      <c r="E25" s="193"/>
      <c r="F25" s="194"/>
      <c r="G25" s="194"/>
      <c r="H25" s="194"/>
    </row>
    <row r="26" spans="2:8" x14ac:dyDescent="0.3">
      <c r="B26" s="190"/>
      <c r="C26" s="191"/>
      <c r="D26" s="192"/>
      <c r="E26" s="193"/>
      <c r="F26" s="194"/>
      <c r="G26" s="194"/>
      <c r="H26" s="194"/>
    </row>
    <row r="27" spans="2:8" x14ac:dyDescent="0.3">
      <c r="B27" s="190"/>
      <c r="C27" s="191"/>
      <c r="D27" s="192"/>
      <c r="E27" s="193"/>
      <c r="F27" s="194"/>
      <c r="G27" s="194"/>
      <c r="H27" s="194"/>
    </row>
    <row r="28" spans="2:8" x14ac:dyDescent="0.3">
      <c r="B28" s="190"/>
      <c r="C28" s="191"/>
      <c r="D28" s="192"/>
      <c r="E28" s="193"/>
      <c r="F28" s="194"/>
      <c r="G28" s="194"/>
      <c r="H28" s="194"/>
    </row>
    <row r="29" spans="2:8" x14ac:dyDescent="0.3">
      <c r="B29" s="190"/>
      <c r="C29" s="191"/>
      <c r="D29" s="192"/>
      <c r="E29" s="193"/>
      <c r="F29" s="194"/>
      <c r="G29" s="194"/>
      <c r="H29" s="194"/>
    </row>
    <row r="30" spans="2:8" x14ac:dyDescent="0.3">
      <c r="B30" s="190"/>
      <c r="C30" s="191"/>
      <c r="D30" s="192"/>
      <c r="E30" s="193"/>
      <c r="F30" s="194"/>
      <c r="G30" s="194"/>
      <c r="H30" s="194"/>
    </row>
    <row r="31" spans="2:8" x14ac:dyDescent="0.3">
      <c r="B31" s="190"/>
      <c r="C31" s="191"/>
      <c r="D31" s="192"/>
      <c r="E31" s="193"/>
      <c r="F31" s="194"/>
      <c r="G31" s="194"/>
      <c r="H31" s="194"/>
    </row>
    <row r="32" spans="2:8" x14ac:dyDescent="0.3">
      <c r="B32" s="190"/>
      <c r="C32" s="191"/>
      <c r="D32" s="192"/>
      <c r="E32" s="193"/>
      <c r="F32" s="194"/>
      <c r="G32" s="194"/>
      <c r="H32" s="194"/>
    </row>
    <row r="33" spans="2:8" x14ac:dyDescent="0.3">
      <c r="B33" s="190"/>
      <c r="C33" s="191"/>
      <c r="D33" s="192"/>
      <c r="E33" s="193"/>
      <c r="F33" s="194"/>
      <c r="G33" s="194"/>
      <c r="H33" s="194"/>
    </row>
    <row r="34" spans="2:8" x14ac:dyDescent="0.3">
      <c r="B34" s="190"/>
      <c r="C34" s="191"/>
      <c r="D34" s="192"/>
      <c r="E34" s="193"/>
      <c r="F34" s="194"/>
      <c r="G34" s="194"/>
      <c r="H34" s="194"/>
    </row>
    <row r="35" spans="2:8" x14ac:dyDescent="0.3">
      <c r="B35" s="190"/>
      <c r="C35" s="191"/>
      <c r="D35" s="192"/>
      <c r="E35" s="193"/>
      <c r="F35" s="194"/>
      <c r="G35" s="194"/>
      <c r="H35" s="194"/>
    </row>
    <row r="36" spans="2:8" x14ac:dyDescent="0.3">
      <c r="B36" s="190"/>
      <c r="C36" s="191"/>
      <c r="D36" s="192"/>
      <c r="E36" s="193"/>
      <c r="F36" s="194"/>
      <c r="G36" s="194"/>
      <c r="H36" s="194"/>
    </row>
    <row r="37" spans="2:8" x14ac:dyDescent="0.3">
      <c r="B37" s="190"/>
      <c r="C37" s="191"/>
      <c r="D37" s="192"/>
      <c r="E37" s="193"/>
      <c r="F37" s="194"/>
      <c r="G37" s="194"/>
      <c r="H37" s="194"/>
    </row>
    <row r="38" spans="2:8" x14ac:dyDescent="0.3">
      <c r="B38" s="190"/>
      <c r="C38" s="191"/>
      <c r="D38" s="192"/>
      <c r="E38" s="193"/>
      <c r="F38" s="194"/>
      <c r="G38" s="194"/>
      <c r="H38" s="194"/>
    </row>
    <row r="39" spans="2:8" x14ac:dyDescent="0.3">
      <c r="B39" s="190"/>
      <c r="C39" s="191"/>
      <c r="D39" s="192"/>
      <c r="E39" s="193"/>
      <c r="F39" s="194"/>
      <c r="G39" s="194"/>
      <c r="H39" s="194"/>
    </row>
    <row r="40" spans="2:8" x14ac:dyDescent="0.3">
      <c r="B40" s="190"/>
      <c r="C40" s="191"/>
      <c r="D40" s="192"/>
      <c r="E40" s="193"/>
      <c r="F40" s="194"/>
      <c r="G40" s="194"/>
      <c r="H40" s="194"/>
    </row>
    <row r="41" spans="2:8" x14ac:dyDescent="0.3">
      <c r="B41" s="190"/>
      <c r="C41" s="191"/>
      <c r="D41" s="192"/>
      <c r="E41" s="193"/>
      <c r="F41" s="194"/>
      <c r="G41" s="194"/>
      <c r="H41" s="194"/>
    </row>
    <row r="42" spans="2:8" x14ac:dyDescent="0.3">
      <c r="B42" s="190"/>
      <c r="C42" s="191"/>
      <c r="D42" s="192"/>
      <c r="E42" s="193"/>
      <c r="F42" s="194"/>
      <c r="G42" s="194"/>
      <c r="H42" s="194"/>
    </row>
    <row r="43" spans="2:8" x14ac:dyDescent="0.3">
      <c r="B43" s="190"/>
      <c r="C43" s="191"/>
      <c r="D43" s="192"/>
      <c r="E43" s="193"/>
      <c r="F43" s="194"/>
      <c r="G43" s="194"/>
      <c r="H43" s="194"/>
    </row>
    <row r="44" spans="2:8" x14ac:dyDescent="0.3">
      <c r="B44" s="190"/>
      <c r="C44" s="191"/>
      <c r="D44" s="192"/>
      <c r="E44" s="193"/>
      <c r="F44" s="194"/>
      <c r="G44" s="194"/>
      <c r="H44" s="194"/>
    </row>
    <row r="45" spans="2:8" x14ac:dyDescent="0.3">
      <c r="B45" s="190"/>
      <c r="C45" s="191"/>
      <c r="D45" s="192"/>
      <c r="E45" s="193"/>
      <c r="F45" s="194"/>
      <c r="G45" s="194"/>
      <c r="H45" s="194"/>
    </row>
    <row r="46" spans="2:8" x14ac:dyDescent="0.3">
      <c r="B46" s="190"/>
      <c r="C46" s="191"/>
      <c r="D46" s="192"/>
      <c r="E46" s="193"/>
      <c r="F46" s="194"/>
      <c r="G46" s="194"/>
      <c r="H46" s="194"/>
    </row>
    <row r="47" spans="2:8" x14ac:dyDescent="0.3">
      <c r="B47" s="190"/>
      <c r="C47" s="191"/>
      <c r="D47" s="192"/>
      <c r="E47" s="193"/>
      <c r="F47" s="194"/>
      <c r="G47" s="194"/>
      <c r="H47" s="194"/>
    </row>
    <row r="48" spans="2:8" x14ac:dyDescent="0.3">
      <c r="B48" s="190"/>
      <c r="C48" s="191"/>
      <c r="D48" s="192"/>
      <c r="E48" s="193"/>
      <c r="F48" s="194"/>
      <c r="G48" s="194"/>
      <c r="H48" s="194"/>
    </row>
    <row r="49" spans="2:8" x14ac:dyDescent="0.3">
      <c r="B49" s="190"/>
      <c r="C49" s="191"/>
      <c r="D49" s="192"/>
      <c r="E49" s="193"/>
      <c r="F49" s="194"/>
      <c r="G49" s="194"/>
      <c r="H49" s="194"/>
    </row>
    <row r="50" spans="2:8" x14ac:dyDescent="0.3">
      <c r="B50" s="190"/>
      <c r="C50" s="191"/>
      <c r="D50" s="192"/>
      <c r="E50" s="193"/>
      <c r="F50" s="194"/>
      <c r="G50" s="194"/>
      <c r="H50" s="194"/>
    </row>
    <row r="51" spans="2:8" x14ac:dyDescent="0.3">
      <c r="B51" s="190"/>
      <c r="C51" s="191"/>
      <c r="D51" s="192"/>
      <c r="E51" s="193"/>
      <c r="F51" s="194"/>
      <c r="G51" s="194"/>
      <c r="H51" s="194"/>
    </row>
    <row r="52" spans="2:8" x14ac:dyDescent="0.3">
      <c r="B52" s="190"/>
      <c r="C52" s="191"/>
      <c r="D52" s="192"/>
      <c r="E52" s="193"/>
      <c r="F52" s="194"/>
      <c r="G52" s="194"/>
      <c r="H52" s="194"/>
    </row>
    <row r="53" spans="2:8" x14ac:dyDescent="0.3">
      <c r="B53" s="190"/>
      <c r="C53" s="191"/>
      <c r="D53" s="192"/>
      <c r="E53" s="193"/>
      <c r="F53" s="194"/>
      <c r="G53" s="194"/>
      <c r="H53" s="194"/>
    </row>
    <row r="54" spans="2:8" x14ac:dyDescent="0.3">
      <c r="B54" s="190"/>
      <c r="C54" s="191"/>
      <c r="D54" s="192"/>
      <c r="E54" s="193"/>
      <c r="F54" s="194"/>
      <c r="G54" s="194"/>
      <c r="H54" s="194"/>
    </row>
    <row r="55" spans="2:8" x14ac:dyDescent="0.3">
      <c r="B55" s="190"/>
      <c r="C55" s="191"/>
      <c r="D55" s="192"/>
      <c r="E55" s="193"/>
      <c r="F55" s="194"/>
      <c r="G55" s="194"/>
      <c r="H55" s="194"/>
    </row>
    <row r="56" spans="2:8" x14ac:dyDescent="0.3">
      <c r="B56" s="190"/>
      <c r="C56" s="191"/>
      <c r="D56" s="192"/>
      <c r="E56" s="193"/>
      <c r="F56" s="194"/>
      <c r="G56" s="194"/>
      <c r="H56" s="194"/>
    </row>
    <row r="57" spans="2:8" x14ac:dyDescent="0.3">
      <c r="B57" s="190"/>
      <c r="C57" s="191"/>
      <c r="D57" s="192"/>
      <c r="E57" s="193"/>
      <c r="F57" s="194"/>
      <c r="G57" s="194"/>
      <c r="H57" s="194"/>
    </row>
    <row r="58" spans="2:8" x14ac:dyDescent="0.3">
      <c r="B58" s="190"/>
      <c r="C58" s="191"/>
      <c r="D58" s="192"/>
      <c r="E58" s="193"/>
      <c r="F58" s="194"/>
      <c r="G58" s="194"/>
      <c r="H58" s="194"/>
    </row>
    <row r="59" spans="2:8" x14ac:dyDescent="0.3">
      <c r="B59" s="190"/>
      <c r="C59" s="191"/>
      <c r="D59" s="192"/>
      <c r="E59" s="193"/>
      <c r="F59" s="194"/>
      <c r="G59" s="194"/>
      <c r="H59" s="194"/>
    </row>
    <row r="60" spans="2:8" x14ac:dyDescent="0.3">
      <c r="B60" s="190"/>
      <c r="C60" s="191"/>
      <c r="D60" s="192"/>
      <c r="E60" s="193"/>
      <c r="F60" s="194"/>
      <c r="G60" s="194"/>
      <c r="H60" s="194"/>
    </row>
    <row r="61" spans="2:8" x14ac:dyDescent="0.3">
      <c r="B61" s="190"/>
      <c r="C61" s="191"/>
      <c r="D61" s="192"/>
      <c r="E61" s="193"/>
      <c r="F61" s="194"/>
      <c r="G61" s="194"/>
      <c r="H61" s="194"/>
    </row>
    <row r="62" spans="2:8" x14ac:dyDescent="0.3">
      <c r="B62" s="190"/>
      <c r="C62" s="191"/>
      <c r="D62" s="192"/>
      <c r="E62" s="193"/>
      <c r="F62" s="194"/>
      <c r="G62" s="194"/>
      <c r="H62" s="194"/>
    </row>
    <row r="63" spans="2:8" x14ac:dyDescent="0.3">
      <c r="B63" s="190"/>
      <c r="C63" s="191"/>
      <c r="D63" s="192"/>
      <c r="E63" s="193"/>
      <c r="F63" s="194"/>
      <c r="G63" s="194"/>
      <c r="H63" s="194"/>
    </row>
    <row r="64" spans="2:8" x14ac:dyDescent="0.3">
      <c r="B64" s="190"/>
      <c r="C64" s="191"/>
      <c r="D64" s="192"/>
      <c r="E64" s="193"/>
      <c r="F64" s="194"/>
      <c r="G64" s="194"/>
      <c r="H64" s="194"/>
    </row>
    <row r="65" spans="2:8" x14ac:dyDescent="0.3">
      <c r="B65" s="190"/>
      <c r="C65" s="191"/>
      <c r="D65" s="192"/>
      <c r="E65" s="193"/>
      <c r="F65" s="194"/>
      <c r="G65" s="194"/>
      <c r="H65" s="194"/>
    </row>
    <row r="66" spans="2:8" x14ac:dyDescent="0.3">
      <c r="B66" s="190"/>
      <c r="C66" s="191"/>
      <c r="D66" s="192"/>
      <c r="E66" s="193"/>
      <c r="F66" s="194"/>
      <c r="G66" s="194"/>
      <c r="H66" s="194"/>
    </row>
    <row r="67" spans="2:8" x14ac:dyDescent="0.3">
      <c r="B67" s="190"/>
      <c r="C67" s="191"/>
      <c r="D67" s="192"/>
      <c r="E67" s="193"/>
      <c r="F67" s="194"/>
      <c r="G67" s="194"/>
      <c r="H67" s="194"/>
    </row>
    <row r="68" spans="2:8" x14ac:dyDescent="0.3">
      <c r="B68" s="190"/>
      <c r="C68" s="191"/>
      <c r="D68" s="192"/>
      <c r="E68" s="193"/>
      <c r="F68" s="194"/>
      <c r="G68" s="194"/>
      <c r="H68" s="194"/>
    </row>
    <row r="69" spans="2:8" x14ac:dyDescent="0.3">
      <c r="B69" s="190"/>
      <c r="C69" s="191"/>
      <c r="D69" s="192"/>
      <c r="E69" s="193"/>
      <c r="F69" s="194"/>
      <c r="G69" s="194"/>
      <c r="H69" s="194"/>
    </row>
    <row r="70" spans="2:8" x14ac:dyDescent="0.3">
      <c r="B70" s="190"/>
      <c r="C70" s="191"/>
      <c r="D70" s="192"/>
      <c r="E70" s="193"/>
      <c r="F70" s="194"/>
      <c r="G70" s="194"/>
      <c r="H70" s="194"/>
    </row>
    <row r="71" spans="2:8" x14ac:dyDescent="0.3">
      <c r="B71" s="190"/>
      <c r="C71" s="191"/>
      <c r="D71" s="192"/>
      <c r="E71" s="193"/>
      <c r="F71" s="194"/>
      <c r="G71" s="194"/>
      <c r="H71" s="194"/>
    </row>
    <row r="72" spans="2:8" x14ac:dyDescent="0.3">
      <c r="B72" s="190"/>
      <c r="C72" s="191"/>
      <c r="D72" s="192"/>
      <c r="E72" s="193"/>
      <c r="F72" s="194"/>
      <c r="G72" s="194"/>
      <c r="H72" s="194"/>
    </row>
    <row r="73" spans="2:8" x14ac:dyDescent="0.3">
      <c r="B73" s="190"/>
      <c r="C73" s="191"/>
      <c r="D73" s="192"/>
      <c r="E73" s="193"/>
      <c r="F73" s="194"/>
      <c r="G73" s="194"/>
      <c r="H73" s="194"/>
    </row>
    <row r="74" spans="2:8" x14ac:dyDescent="0.3">
      <c r="B74" s="190"/>
      <c r="C74" s="191"/>
      <c r="D74" s="192"/>
      <c r="E74" s="193"/>
      <c r="F74" s="194"/>
      <c r="G74" s="194"/>
      <c r="H74" s="194"/>
    </row>
    <row r="75" spans="2:8" x14ac:dyDescent="0.3">
      <c r="B75" s="190"/>
      <c r="C75" s="191"/>
      <c r="D75" s="192"/>
      <c r="E75" s="193"/>
      <c r="F75" s="194"/>
      <c r="G75" s="194"/>
      <c r="H75" s="194"/>
    </row>
    <row r="76" spans="2:8" x14ac:dyDescent="0.3">
      <c r="B76" s="190"/>
      <c r="C76" s="191"/>
      <c r="D76" s="192"/>
      <c r="E76" s="193"/>
      <c r="F76" s="194"/>
      <c r="G76" s="194"/>
      <c r="H76" s="194"/>
    </row>
    <row r="77" spans="2:8" x14ac:dyDescent="0.3">
      <c r="B77" s="190"/>
      <c r="C77" s="191"/>
      <c r="D77" s="192"/>
      <c r="E77" s="193"/>
      <c r="F77" s="194"/>
      <c r="G77" s="194"/>
      <c r="H77" s="194"/>
    </row>
    <row r="78" spans="2:8" x14ac:dyDescent="0.3">
      <c r="B78" s="190"/>
      <c r="C78" s="191"/>
      <c r="D78" s="192"/>
      <c r="E78" s="193"/>
      <c r="F78" s="194"/>
      <c r="G78" s="194"/>
      <c r="H78" s="194"/>
    </row>
    <row r="79" spans="2:8" x14ac:dyDescent="0.3">
      <c r="B79" s="190"/>
      <c r="C79" s="191"/>
      <c r="D79" s="192"/>
      <c r="E79" s="193"/>
      <c r="F79" s="194"/>
      <c r="G79" s="194"/>
      <c r="H79" s="194"/>
    </row>
    <row r="80" spans="2:8" x14ac:dyDescent="0.3">
      <c r="B80" s="190"/>
      <c r="C80" s="191"/>
      <c r="D80" s="192"/>
      <c r="E80" s="193"/>
      <c r="F80" s="194"/>
      <c r="G80" s="194"/>
      <c r="H80" s="194"/>
    </row>
    <row r="81" spans="2:8" x14ac:dyDescent="0.3">
      <c r="B81" s="190"/>
      <c r="C81" s="191"/>
      <c r="D81" s="192"/>
      <c r="E81" s="193"/>
      <c r="F81" s="194"/>
      <c r="G81" s="194"/>
      <c r="H81" s="194"/>
    </row>
    <row r="82" spans="2:8" x14ac:dyDescent="0.3">
      <c r="B82" s="190"/>
      <c r="C82" s="191"/>
      <c r="D82" s="192"/>
      <c r="E82" s="193"/>
      <c r="F82" s="194"/>
      <c r="G82" s="194"/>
      <c r="H82" s="194"/>
    </row>
    <row r="83" spans="2:8" x14ac:dyDescent="0.3">
      <c r="B83" s="190"/>
      <c r="C83" s="191"/>
      <c r="D83" s="192"/>
      <c r="E83" s="193"/>
      <c r="F83" s="194"/>
      <c r="G83" s="194"/>
      <c r="H83" s="194"/>
    </row>
    <row r="84" spans="2:8" x14ac:dyDescent="0.3">
      <c r="B84" s="190"/>
      <c r="C84" s="191"/>
      <c r="D84" s="192"/>
      <c r="E84" s="193"/>
      <c r="F84" s="194"/>
      <c r="G84" s="194"/>
      <c r="H84" s="194"/>
    </row>
    <row r="85" spans="2:8" x14ac:dyDescent="0.3">
      <c r="B85" s="190"/>
      <c r="C85" s="191"/>
      <c r="D85" s="192"/>
      <c r="E85" s="193"/>
      <c r="F85" s="194"/>
      <c r="G85" s="194"/>
      <c r="H85" s="194"/>
    </row>
    <row r="86" spans="2:8" x14ac:dyDescent="0.3">
      <c r="B86" s="190"/>
      <c r="C86" s="191"/>
      <c r="D86" s="192"/>
      <c r="E86" s="193"/>
      <c r="F86" s="194"/>
      <c r="G86" s="194"/>
      <c r="H86" s="194"/>
    </row>
    <row r="87" spans="2:8" x14ac:dyDescent="0.3">
      <c r="B87" s="190"/>
      <c r="C87" s="191"/>
      <c r="D87" s="192"/>
      <c r="E87" s="193"/>
      <c r="F87" s="194"/>
      <c r="G87" s="194"/>
      <c r="H87" s="194"/>
    </row>
    <row r="88" spans="2:8" x14ac:dyDescent="0.3">
      <c r="B88" s="190"/>
      <c r="C88" s="191"/>
      <c r="D88" s="192"/>
      <c r="E88" s="193"/>
      <c r="F88" s="194"/>
      <c r="G88" s="194"/>
      <c r="H88" s="194"/>
    </row>
    <row r="89" spans="2:8" x14ac:dyDescent="0.3">
      <c r="B89" s="190"/>
      <c r="C89" s="191"/>
      <c r="D89" s="192"/>
      <c r="E89" s="193"/>
      <c r="F89" s="194"/>
      <c r="G89" s="194"/>
      <c r="H89" s="194"/>
    </row>
    <row r="90" spans="2:8" x14ac:dyDescent="0.3">
      <c r="B90" s="190"/>
      <c r="C90" s="191"/>
      <c r="D90" s="192"/>
      <c r="E90" s="193"/>
      <c r="F90" s="194"/>
      <c r="G90" s="194"/>
      <c r="H90" s="194"/>
    </row>
    <row r="91" spans="2:8" x14ac:dyDescent="0.3">
      <c r="B91" s="190"/>
      <c r="C91" s="191"/>
      <c r="D91" s="192"/>
      <c r="E91" s="193"/>
      <c r="F91" s="194"/>
      <c r="G91" s="194"/>
      <c r="H91" s="194"/>
    </row>
    <row r="92" spans="2:8" x14ac:dyDescent="0.3">
      <c r="B92" s="190"/>
      <c r="C92" s="191"/>
      <c r="D92" s="192"/>
      <c r="E92" s="193"/>
      <c r="F92" s="194"/>
      <c r="G92" s="194"/>
      <c r="H92" s="194"/>
    </row>
    <row r="93" spans="2:8" x14ac:dyDescent="0.3">
      <c r="B93" s="190"/>
      <c r="C93" s="191"/>
      <c r="D93" s="192"/>
      <c r="E93" s="193"/>
      <c r="F93" s="194"/>
      <c r="G93" s="194"/>
      <c r="H93" s="194"/>
    </row>
    <row r="94" spans="2:8" x14ac:dyDescent="0.3">
      <c r="B94" s="190"/>
      <c r="C94" s="191"/>
      <c r="D94" s="192"/>
      <c r="E94" s="193"/>
      <c r="F94" s="194"/>
      <c r="G94" s="194"/>
      <c r="H94" s="194"/>
    </row>
    <row r="95" spans="2:8" x14ac:dyDescent="0.3">
      <c r="B95" s="190"/>
      <c r="C95" s="191"/>
      <c r="D95" s="192"/>
      <c r="E95" s="193"/>
      <c r="F95" s="194"/>
      <c r="G95" s="194"/>
      <c r="H95" s="194"/>
    </row>
    <row r="96" spans="2:8" x14ac:dyDescent="0.3">
      <c r="B96" s="190"/>
      <c r="C96" s="191"/>
      <c r="D96" s="192"/>
      <c r="E96" s="193"/>
      <c r="F96" s="194"/>
      <c r="G96" s="194"/>
      <c r="H96" s="194"/>
    </row>
    <row r="97" spans="2:8" x14ac:dyDescent="0.3">
      <c r="B97" s="190"/>
      <c r="C97" s="191"/>
      <c r="D97" s="192"/>
      <c r="E97" s="193"/>
      <c r="F97" s="194"/>
      <c r="G97" s="194"/>
      <c r="H97" s="194"/>
    </row>
    <row r="98" spans="2:8" x14ac:dyDescent="0.3">
      <c r="B98" s="190"/>
      <c r="C98" s="191"/>
      <c r="D98" s="192"/>
      <c r="E98" s="193"/>
      <c r="F98" s="194"/>
      <c r="G98" s="194"/>
      <c r="H98" s="194"/>
    </row>
    <row r="99" spans="2:8" x14ac:dyDescent="0.3">
      <c r="B99" s="190"/>
      <c r="C99" s="191"/>
      <c r="D99" s="192"/>
      <c r="E99" s="193"/>
      <c r="F99" s="194"/>
      <c r="G99" s="194"/>
      <c r="H99" s="194"/>
    </row>
    <row r="100" spans="2:8" x14ac:dyDescent="0.3">
      <c r="B100" s="190"/>
      <c r="C100" s="191"/>
      <c r="D100" s="192"/>
      <c r="E100" s="193"/>
      <c r="F100" s="194"/>
      <c r="G100" s="194"/>
      <c r="H100" s="194"/>
    </row>
    <row r="101" spans="2:8" x14ac:dyDescent="0.3">
      <c r="B101" s="190"/>
      <c r="C101" s="191"/>
      <c r="D101" s="192"/>
      <c r="E101" s="193"/>
      <c r="F101" s="194"/>
      <c r="G101" s="194"/>
      <c r="H101" s="194"/>
    </row>
    <row r="102" spans="2:8" x14ac:dyDescent="0.3">
      <c r="B102" s="190"/>
      <c r="C102" s="191"/>
      <c r="D102" s="192"/>
      <c r="E102" s="193"/>
      <c r="F102" s="194"/>
      <c r="G102" s="194"/>
      <c r="H102" s="194"/>
    </row>
    <row r="103" spans="2:8" x14ac:dyDescent="0.3">
      <c r="B103" s="190"/>
      <c r="C103" s="191"/>
      <c r="D103" s="192"/>
      <c r="E103" s="193"/>
      <c r="F103" s="194"/>
      <c r="G103" s="194"/>
      <c r="H103" s="194"/>
    </row>
    <row r="104" spans="2:8" x14ac:dyDescent="0.3">
      <c r="B104" s="190"/>
      <c r="C104" s="191"/>
      <c r="D104" s="192"/>
      <c r="E104" s="193"/>
      <c r="F104" s="194"/>
      <c r="G104" s="194"/>
      <c r="H104" s="194"/>
    </row>
    <row r="105" spans="2:8" x14ac:dyDescent="0.3">
      <c r="B105" s="190"/>
      <c r="C105" s="191"/>
      <c r="D105" s="192"/>
      <c r="E105" s="193"/>
      <c r="F105" s="194"/>
      <c r="G105" s="194"/>
      <c r="H105" s="194"/>
    </row>
    <row r="106" spans="2:8" x14ac:dyDescent="0.3">
      <c r="B106" s="190"/>
      <c r="C106" s="191"/>
      <c r="D106" s="192"/>
      <c r="E106" s="193"/>
      <c r="F106" s="194"/>
      <c r="G106" s="194"/>
      <c r="H106" s="194"/>
    </row>
    <row r="107" spans="2:8" x14ac:dyDescent="0.3">
      <c r="B107" s="190"/>
      <c r="C107" s="191"/>
      <c r="D107" s="192"/>
      <c r="E107" s="193"/>
      <c r="F107" s="194"/>
      <c r="G107" s="194"/>
      <c r="H107" s="194"/>
    </row>
    <row r="108" spans="2:8" x14ac:dyDescent="0.3">
      <c r="B108" s="190"/>
      <c r="C108" s="191"/>
      <c r="D108" s="192"/>
      <c r="E108" s="193"/>
      <c r="F108" s="194"/>
      <c r="G108" s="194"/>
      <c r="H108" s="194"/>
    </row>
    <row r="109" spans="2:8" x14ac:dyDescent="0.3">
      <c r="B109" s="190"/>
      <c r="C109" s="191"/>
      <c r="D109" s="192"/>
      <c r="E109" s="193"/>
      <c r="F109" s="194"/>
      <c r="G109" s="194"/>
      <c r="H109" s="194"/>
    </row>
    <row r="110" spans="2:8" x14ac:dyDescent="0.3">
      <c r="B110" s="190"/>
      <c r="C110" s="191"/>
      <c r="D110" s="192"/>
      <c r="E110" s="193"/>
      <c r="F110" s="194"/>
      <c r="G110" s="194"/>
      <c r="H110" s="194"/>
    </row>
    <row r="111" spans="2:8" x14ac:dyDescent="0.3">
      <c r="B111" s="190"/>
      <c r="C111" s="191"/>
      <c r="D111" s="192"/>
      <c r="E111" s="193"/>
      <c r="F111" s="194"/>
      <c r="G111" s="194"/>
      <c r="H111" s="194"/>
    </row>
    <row r="112" spans="2:8" x14ac:dyDescent="0.3">
      <c r="B112" s="190"/>
      <c r="C112" s="191"/>
      <c r="D112" s="192"/>
      <c r="E112" s="193"/>
      <c r="F112" s="194"/>
      <c r="G112" s="194"/>
      <c r="H112" s="194"/>
    </row>
    <row r="113" spans="2:8" x14ac:dyDescent="0.3">
      <c r="B113" s="190"/>
      <c r="C113" s="191"/>
      <c r="D113" s="192"/>
      <c r="E113" s="193"/>
      <c r="F113" s="194"/>
      <c r="G113" s="194"/>
      <c r="H113" s="194"/>
    </row>
    <row r="114" spans="2:8" x14ac:dyDescent="0.3">
      <c r="B114" s="190"/>
      <c r="C114" s="191"/>
      <c r="D114" s="192"/>
      <c r="E114" s="193"/>
      <c r="F114" s="194"/>
      <c r="G114" s="194"/>
      <c r="H114" s="194"/>
    </row>
    <row r="115" spans="2:8" x14ac:dyDescent="0.3">
      <c r="B115" s="190"/>
      <c r="C115" s="191"/>
      <c r="D115" s="192"/>
      <c r="E115" s="193"/>
      <c r="F115" s="194"/>
      <c r="G115" s="194"/>
      <c r="H115" s="194"/>
    </row>
    <row r="116" spans="2:8" x14ac:dyDescent="0.3">
      <c r="B116" s="190"/>
      <c r="C116" s="191"/>
      <c r="D116" s="192"/>
      <c r="E116" s="193"/>
      <c r="F116" s="194"/>
      <c r="G116" s="194"/>
      <c r="H116" s="194"/>
    </row>
    <row r="117" spans="2:8" x14ac:dyDescent="0.3">
      <c r="B117" s="190"/>
      <c r="C117" s="191"/>
      <c r="D117" s="192"/>
      <c r="E117" s="193"/>
      <c r="F117" s="194"/>
      <c r="G117" s="194"/>
      <c r="H117" s="194"/>
    </row>
    <row r="118" spans="2:8" x14ac:dyDescent="0.3">
      <c r="B118" s="190"/>
      <c r="C118" s="191"/>
      <c r="D118" s="192"/>
      <c r="E118" s="193"/>
      <c r="F118" s="194"/>
      <c r="G118" s="194"/>
      <c r="H118" s="194"/>
    </row>
    <row r="119" spans="2:8" x14ac:dyDescent="0.3">
      <c r="B119" s="190"/>
      <c r="C119" s="191"/>
      <c r="D119" s="192"/>
      <c r="E119" s="193"/>
      <c r="F119" s="194"/>
      <c r="G119" s="194"/>
      <c r="H119" s="194"/>
    </row>
    <row r="120" spans="2:8" x14ac:dyDescent="0.3">
      <c r="B120" s="190"/>
      <c r="C120" s="191"/>
      <c r="D120" s="192"/>
      <c r="E120" s="193"/>
      <c r="F120" s="194"/>
      <c r="G120" s="194"/>
      <c r="H120" s="194"/>
    </row>
    <row r="121" spans="2:8" x14ac:dyDescent="0.3">
      <c r="B121" s="190"/>
      <c r="C121" s="191"/>
      <c r="D121" s="192"/>
      <c r="E121" s="193"/>
      <c r="F121" s="194"/>
      <c r="G121" s="194"/>
      <c r="H121" s="194"/>
    </row>
    <row r="122" spans="2:8" x14ac:dyDescent="0.3">
      <c r="B122" s="190"/>
      <c r="C122" s="191"/>
      <c r="D122" s="192"/>
      <c r="E122" s="193"/>
      <c r="F122" s="194"/>
      <c r="G122" s="194"/>
      <c r="H122" s="194"/>
    </row>
    <row r="123" spans="2:8" x14ac:dyDescent="0.3">
      <c r="B123" s="190"/>
      <c r="C123" s="191"/>
      <c r="D123" s="192"/>
      <c r="E123" s="193"/>
      <c r="F123" s="194"/>
      <c r="G123" s="194"/>
      <c r="H123" s="194"/>
    </row>
    <row r="124" spans="2:8" x14ac:dyDescent="0.3">
      <c r="B124" s="190"/>
      <c r="C124" s="191"/>
      <c r="D124" s="192"/>
      <c r="E124" s="193"/>
      <c r="F124" s="194"/>
      <c r="G124" s="194"/>
      <c r="H124" s="194"/>
    </row>
    <row r="125" spans="2:8" x14ac:dyDescent="0.3">
      <c r="B125" s="190"/>
      <c r="C125" s="191"/>
      <c r="D125" s="192"/>
      <c r="E125" s="193"/>
      <c r="F125" s="194"/>
      <c r="G125" s="194"/>
      <c r="H125" s="194"/>
    </row>
    <row r="126" spans="2:8" x14ac:dyDescent="0.3">
      <c r="B126" s="190"/>
      <c r="C126" s="191"/>
      <c r="D126" s="192"/>
      <c r="E126" s="193"/>
      <c r="F126" s="194"/>
      <c r="G126" s="194"/>
      <c r="H126" s="194"/>
    </row>
    <row r="127" spans="2:8" x14ac:dyDescent="0.3">
      <c r="B127" s="190"/>
      <c r="C127" s="191"/>
      <c r="D127" s="192"/>
      <c r="E127" s="193"/>
      <c r="F127" s="194"/>
      <c r="G127" s="194"/>
      <c r="H127" s="194"/>
    </row>
    <row r="128" spans="2:8" x14ac:dyDescent="0.3">
      <c r="B128" s="190"/>
      <c r="C128" s="191"/>
      <c r="D128" s="192"/>
      <c r="E128" s="193"/>
      <c r="F128" s="194"/>
      <c r="G128" s="194"/>
      <c r="H128" s="194"/>
    </row>
    <row r="129" spans="2:8" x14ac:dyDescent="0.3">
      <c r="B129" s="190"/>
      <c r="C129" s="191"/>
      <c r="D129" s="192"/>
      <c r="E129" s="193"/>
      <c r="F129" s="194"/>
      <c r="G129" s="194"/>
      <c r="H129" s="194"/>
    </row>
    <row r="130" spans="2:8" x14ac:dyDescent="0.3">
      <c r="B130" s="190"/>
      <c r="C130" s="191"/>
      <c r="D130" s="192"/>
      <c r="E130" s="193"/>
      <c r="F130" s="194"/>
      <c r="G130" s="194"/>
      <c r="H130" s="194"/>
    </row>
    <row r="131" spans="2:8" x14ac:dyDescent="0.3">
      <c r="B131" s="190"/>
      <c r="C131" s="191"/>
      <c r="D131" s="192"/>
      <c r="E131" s="193"/>
      <c r="F131" s="194"/>
      <c r="G131" s="194"/>
      <c r="H131" s="194"/>
    </row>
    <row r="132" spans="2:8" x14ac:dyDescent="0.3">
      <c r="B132" s="190"/>
      <c r="C132" s="191"/>
      <c r="D132" s="192"/>
      <c r="E132" s="193"/>
      <c r="F132" s="194"/>
      <c r="G132" s="194"/>
      <c r="H132" s="194"/>
    </row>
    <row r="133" spans="2:8" x14ac:dyDescent="0.3">
      <c r="B133" s="190"/>
      <c r="C133" s="191"/>
      <c r="D133" s="192"/>
      <c r="E133" s="193"/>
      <c r="F133" s="194"/>
      <c r="G133" s="194"/>
      <c r="H133" s="194"/>
    </row>
    <row r="134" spans="2:8" x14ac:dyDescent="0.3">
      <c r="B134" s="190"/>
      <c r="C134" s="191"/>
      <c r="D134" s="192"/>
      <c r="E134" s="193"/>
      <c r="F134" s="194"/>
      <c r="G134" s="194"/>
      <c r="H134" s="194"/>
    </row>
    <row r="135" spans="2:8" x14ac:dyDescent="0.3">
      <c r="B135" s="190"/>
      <c r="C135" s="191"/>
      <c r="D135" s="192"/>
      <c r="E135" s="193"/>
      <c r="F135" s="194"/>
      <c r="G135" s="194"/>
      <c r="H135" s="194"/>
    </row>
    <row r="136" spans="2:8" x14ac:dyDescent="0.3">
      <c r="B136" s="190"/>
      <c r="C136" s="191"/>
      <c r="D136" s="192"/>
      <c r="E136" s="193"/>
      <c r="F136" s="194"/>
      <c r="G136" s="194"/>
      <c r="H136" s="194"/>
    </row>
    <row r="137" spans="2:8" x14ac:dyDescent="0.3">
      <c r="B137" s="190"/>
      <c r="C137" s="191"/>
      <c r="D137" s="192"/>
      <c r="E137" s="193"/>
      <c r="F137" s="194"/>
      <c r="G137" s="194"/>
      <c r="H137" s="194"/>
    </row>
    <row r="138" spans="2:8" x14ac:dyDescent="0.3">
      <c r="B138" s="190"/>
      <c r="C138" s="191"/>
      <c r="D138" s="192"/>
      <c r="E138" s="193"/>
      <c r="F138" s="194"/>
      <c r="G138" s="194"/>
      <c r="H138" s="194"/>
    </row>
    <row r="139" spans="2:8" x14ac:dyDescent="0.3">
      <c r="B139" s="190"/>
      <c r="C139" s="191"/>
      <c r="D139" s="192"/>
      <c r="E139" s="193"/>
      <c r="F139" s="194"/>
      <c r="G139" s="194"/>
      <c r="H139" s="194"/>
    </row>
    <row r="140" spans="2:8" x14ac:dyDescent="0.3">
      <c r="B140" s="190"/>
      <c r="C140" s="191"/>
      <c r="D140" s="192"/>
      <c r="E140" s="193"/>
      <c r="F140" s="194"/>
      <c r="G140" s="194"/>
      <c r="H140" s="194"/>
    </row>
    <row r="141" spans="2:8" x14ac:dyDescent="0.3">
      <c r="B141" s="190"/>
      <c r="C141" s="191"/>
      <c r="D141" s="192"/>
      <c r="E141" s="193"/>
      <c r="F141" s="194"/>
      <c r="G141" s="194"/>
      <c r="H141" s="194"/>
    </row>
    <row r="142" spans="2:8" x14ac:dyDescent="0.3">
      <c r="B142" s="190"/>
      <c r="C142" s="191"/>
      <c r="D142" s="192"/>
      <c r="E142" s="193"/>
      <c r="F142" s="194"/>
      <c r="G142" s="194"/>
      <c r="H142" s="194"/>
    </row>
    <row r="143" spans="2:8" x14ac:dyDescent="0.3">
      <c r="B143" s="190"/>
      <c r="C143" s="191"/>
      <c r="D143" s="192"/>
      <c r="E143" s="193"/>
      <c r="F143" s="194"/>
      <c r="G143" s="194"/>
      <c r="H143" s="194"/>
    </row>
    <row r="144" spans="2:8" x14ac:dyDescent="0.3">
      <c r="B144" s="190"/>
      <c r="C144" s="191"/>
      <c r="D144" s="192"/>
      <c r="E144" s="193"/>
      <c r="F144" s="194"/>
      <c r="G144" s="194"/>
      <c r="H144" s="194"/>
    </row>
    <row r="145" spans="2:8" x14ac:dyDescent="0.3">
      <c r="B145" s="190"/>
      <c r="C145" s="191"/>
      <c r="D145" s="192"/>
      <c r="E145" s="193"/>
      <c r="F145" s="194"/>
      <c r="G145" s="194"/>
      <c r="H145" s="194"/>
    </row>
    <row r="146" spans="2:8" x14ac:dyDescent="0.3">
      <c r="B146" s="190"/>
      <c r="C146" s="191"/>
      <c r="D146" s="192"/>
      <c r="E146" s="193"/>
      <c r="F146" s="194"/>
      <c r="G146" s="194"/>
      <c r="H146" s="194"/>
    </row>
    <row r="147" spans="2:8" x14ac:dyDescent="0.3">
      <c r="B147" s="190"/>
      <c r="C147" s="191"/>
      <c r="D147" s="192"/>
      <c r="E147" s="193"/>
      <c r="F147" s="194"/>
      <c r="G147" s="194"/>
      <c r="H147" s="194"/>
    </row>
    <row r="148" spans="2:8" x14ac:dyDescent="0.3">
      <c r="B148" s="190"/>
      <c r="C148" s="191"/>
      <c r="D148" s="192"/>
      <c r="E148" s="193"/>
      <c r="F148" s="194"/>
      <c r="G148" s="194"/>
      <c r="H148" s="194"/>
    </row>
    <row r="149" spans="2:8" x14ac:dyDescent="0.3">
      <c r="B149" s="190"/>
      <c r="C149" s="191"/>
      <c r="D149" s="192"/>
      <c r="E149" s="193"/>
      <c r="F149" s="194"/>
      <c r="G149" s="194"/>
      <c r="H149" s="194"/>
    </row>
    <row r="150" spans="2:8" x14ac:dyDescent="0.3">
      <c r="B150" s="190"/>
      <c r="C150" s="191"/>
      <c r="D150" s="192"/>
      <c r="E150" s="193"/>
      <c r="F150" s="194"/>
      <c r="G150" s="194"/>
      <c r="H150" s="194"/>
    </row>
    <row r="151" spans="2:8" x14ac:dyDescent="0.3">
      <c r="B151" s="190"/>
      <c r="C151" s="191"/>
      <c r="D151" s="192"/>
      <c r="E151" s="193"/>
      <c r="F151" s="194"/>
      <c r="G151" s="194"/>
      <c r="H151" s="194"/>
    </row>
    <row r="152" spans="2:8" x14ac:dyDescent="0.3">
      <c r="B152" s="190"/>
      <c r="C152" s="191"/>
      <c r="D152" s="192"/>
      <c r="E152" s="193"/>
      <c r="F152" s="194"/>
      <c r="G152" s="194"/>
      <c r="H152" s="194"/>
    </row>
    <row r="153" spans="2:8" x14ac:dyDescent="0.3">
      <c r="B153" s="190"/>
      <c r="C153" s="191"/>
      <c r="D153" s="192"/>
      <c r="E153" s="193"/>
      <c r="F153" s="194"/>
      <c r="G153" s="194"/>
      <c r="H153" s="194"/>
    </row>
    <row r="154" spans="2:8" x14ac:dyDescent="0.3">
      <c r="B154" s="190"/>
      <c r="C154" s="191"/>
      <c r="D154" s="192"/>
      <c r="E154" s="193"/>
      <c r="F154" s="194"/>
      <c r="G154" s="194"/>
      <c r="H154" s="194"/>
    </row>
    <row r="155" spans="2:8" x14ac:dyDescent="0.3">
      <c r="B155" s="190"/>
      <c r="C155" s="191"/>
      <c r="D155" s="192"/>
      <c r="E155" s="193"/>
      <c r="F155" s="194"/>
      <c r="G155" s="194"/>
      <c r="H155" s="194"/>
    </row>
    <row r="156" spans="2:8" x14ac:dyDescent="0.3">
      <c r="B156" s="190"/>
      <c r="C156" s="191"/>
      <c r="D156" s="192"/>
      <c r="E156" s="193"/>
      <c r="F156" s="194"/>
      <c r="G156" s="194"/>
      <c r="H156" s="194"/>
    </row>
    <row r="157" spans="2:8" x14ac:dyDescent="0.3">
      <c r="B157" s="190"/>
      <c r="C157" s="191"/>
      <c r="D157" s="192"/>
      <c r="E157" s="193"/>
      <c r="F157" s="194"/>
      <c r="G157" s="194"/>
      <c r="H157" s="194"/>
    </row>
    <row r="158" spans="2:8" x14ac:dyDescent="0.3">
      <c r="B158" s="190"/>
      <c r="C158" s="191"/>
      <c r="D158" s="192"/>
      <c r="E158" s="193"/>
      <c r="F158" s="194"/>
      <c r="G158" s="194"/>
      <c r="H158" s="194"/>
    </row>
    <row r="159" spans="2:8" x14ac:dyDescent="0.3">
      <c r="B159" s="190"/>
      <c r="C159" s="191"/>
      <c r="D159" s="192"/>
      <c r="E159" s="193"/>
      <c r="F159" s="194"/>
      <c r="G159" s="194"/>
      <c r="H159" s="194"/>
    </row>
    <row r="160" spans="2:8" x14ac:dyDescent="0.3">
      <c r="B160" s="190"/>
      <c r="C160" s="191"/>
      <c r="D160" s="192"/>
      <c r="E160" s="193"/>
      <c r="F160" s="194"/>
      <c r="G160" s="194"/>
      <c r="H160" s="194"/>
    </row>
    <row r="161" spans="2:8" x14ac:dyDescent="0.3">
      <c r="B161" s="190"/>
      <c r="C161" s="191"/>
      <c r="D161" s="192"/>
      <c r="E161" s="193"/>
      <c r="F161" s="194"/>
      <c r="G161" s="194"/>
      <c r="H161" s="194"/>
    </row>
    <row r="162" spans="2:8" x14ac:dyDescent="0.3">
      <c r="B162" s="190"/>
      <c r="C162" s="191"/>
      <c r="D162" s="192"/>
      <c r="E162" s="193"/>
      <c r="F162" s="194"/>
      <c r="G162" s="194"/>
      <c r="H162" s="194"/>
    </row>
    <row r="163" spans="2:8" x14ac:dyDescent="0.3">
      <c r="B163" s="190"/>
      <c r="C163" s="191"/>
      <c r="D163" s="192"/>
      <c r="E163" s="193"/>
      <c r="F163" s="194"/>
      <c r="G163" s="194"/>
      <c r="H163" s="194"/>
    </row>
    <row r="164" spans="2:8" x14ac:dyDescent="0.3">
      <c r="B164" s="190"/>
      <c r="C164" s="191"/>
      <c r="D164" s="192"/>
      <c r="E164" s="193"/>
      <c r="F164" s="194"/>
      <c r="G164" s="194"/>
      <c r="H164" s="194"/>
    </row>
    <row r="165" spans="2:8" x14ac:dyDescent="0.3">
      <c r="B165" s="190"/>
      <c r="C165" s="191"/>
      <c r="D165" s="192"/>
      <c r="E165" s="193"/>
      <c r="F165" s="194"/>
      <c r="G165" s="194"/>
      <c r="H165" s="194"/>
    </row>
    <row r="166" spans="2:8" x14ac:dyDescent="0.3">
      <c r="B166" s="190"/>
      <c r="C166" s="191"/>
      <c r="D166" s="192"/>
      <c r="E166" s="193"/>
      <c r="F166" s="194"/>
      <c r="G166" s="194"/>
      <c r="H166" s="194"/>
    </row>
    <row r="167" spans="2:8" x14ac:dyDescent="0.3">
      <c r="B167" s="190"/>
      <c r="C167" s="191"/>
      <c r="D167" s="192"/>
      <c r="E167" s="193"/>
      <c r="F167" s="194"/>
      <c r="G167" s="194"/>
      <c r="H167" s="194"/>
    </row>
    <row r="168" spans="2:8" x14ac:dyDescent="0.3">
      <c r="B168" s="190"/>
      <c r="C168" s="191"/>
      <c r="D168" s="192"/>
      <c r="E168" s="193"/>
      <c r="F168" s="194"/>
      <c r="G168" s="194"/>
      <c r="H168" s="194"/>
    </row>
    <row r="169" spans="2:8" x14ac:dyDescent="0.3">
      <c r="B169" s="190"/>
      <c r="C169" s="191"/>
      <c r="D169" s="192"/>
      <c r="E169" s="193"/>
      <c r="F169" s="194"/>
      <c r="G169" s="194"/>
      <c r="H169" s="194"/>
    </row>
    <row r="170" spans="2:8" x14ac:dyDescent="0.3">
      <c r="B170" s="190"/>
      <c r="C170" s="191"/>
      <c r="D170" s="192"/>
      <c r="E170" s="193"/>
      <c r="F170" s="194"/>
      <c r="G170" s="194"/>
      <c r="H170" s="194"/>
    </row>
    <row r="171" spans="2:8" x14ac:dyDescent="0.3">
      <c r="B171" s="190"/>
      <c r="C171" s="191"/>
      <c r="D171" s="192"/>
      <c r="E171" s="193"/>
      <c r="F171" s="194"/>
      <c r="G171" s="194"/>
      <c r="H171" s="194"/>
    </row>
    <row r="172" spans="2:8" x14ac:dyDescent="0.3">
      <c r="B172" s="190"/>
      <c r="C172" s="191"/>
      <c r="D172" s="192"/>
      <c r="E172" s="193"/>
      <c r="F172" s="194"/>
      <c r="G172" s="194"/>
      <c r="H172" s="194"/>
    </row>
    <row r="173" spans="2:8" x14ac:dyDescent="0.3">
      <c r="B173" s="190"/>
      <c r="C173" s="191"/>
      <c r="D173" s="192"/>
      <c r="E173" s="193"/>
      <c r="F173" s="194"/>
      <c r="G173" s="194"/>
      <c r="H173" s="194"/>
    </row>
    <row r="174" spans="2:8" x14ac:dyDescent="0.3">
      <c r="B174" s="190"/>
      <c r="C174" s="191"/>
      <c r="D174" s="192"/>
      <c r="E174" s="193"/>
      <c r="F174" s="194"/>
      <c r="G174" s="194"/>
      <c r="H174" s="194"/>
    </row>
    <row r="175" spans="2:8" x14ac:dyDescent="0.3">
      <c r="B175" s="190"/>
      <c r="C175" s="191"/>
      <c r="D175" s="192"/>
      <c r="E175" s="193"/>
      <c r="F175" s="194"/>
      <c r="G175" s="194"/>
      <c r="H175" s="194"/>
    </row>
    <row r="176" spans="2:8" x14ac:dyDescent="0.3">
      <c r="B176" s="190"/>
      <c r="C176" s="191"/>
      <c r="D176" s="192"/>
      <c r="E176" s="193"/>
      <c r="F176" s="194"/>
      <c r="G176" s="194"/>
      <c r="H176" s="194"/>
    </row>
    <row r="177" spans="2:8" x14ac:dyDescent="0.3">
      <c r="B177" s="190"/>
      <c r="C177" s="191"/>
      <c r="D177" s="192"/>
      <c r="E177" s="193"/>
      <c r="F177" s="194"/>
      <c r="G177" s="194"/>
      <c r="H177" s="194"/>
    </row>
    <row r="178" spans="2:8" x14ac:dyDescent="0.3">
      <c r="B178" s="190"/>
      <c r="C178" s="191"/>
      <c r="D178" s="192"/>
      <c r="E178" s="193"/>
      <c r="F178" s="194"/>
      <c r="G178" s="194"/>
      <c r="H178" s="194"/>
    </row>
    <row r="179" spans="2:8" x14ac:dyDescent="0.3">
      <c r="B179" s="190"/>
      <c r="C179" s="191"/>
      <c r="D179" s="192"/>
      <c r="E179" s="193"/>
      <c r="F179" s="194"/>
      <c r="G179" s="194"/>
      <c r="H179" s="194"/>
    </row>
    <row r="180" spans="2:8" x14ac:dyDescent="0.3">
      <c r="B180" s="190"/>
      <c r="C180" s="191"/>
      <c r="D180" s="192"/>
      <c r="E180" s="193"/>
      <c r="F180" s="194"/>
      <c r="G180" s="194"/>
      <c r="H180" s="194"/>
    </row>
    <row r="181" spans="2:8" x14ac:dyDescent="0.3">
      <c r="B181" s="190"/>
      <c r="C181" s="191"/>
      <c r="D181" s="192"/>
      <c r="E181" s="193"/>
      <c r="F181" s="194"/>
      <c r="G181" s="194"/>
      <c r="H181" s="194"/>
    </row>
    <row r="182" spans="2:8" x14ac:dyDescent="0.3">
      <c r="B182" s="190"/>
      <c r="C182" s="191"/>
      <c r="D182" s="192"/>
      <c r="E182" s="193"/>
      <c r="F182" s="194"/>
      <c r="G182" s="194"/>
      <c r="H182" s="194"/>
    </row>
    <row r="183" spans="2:8" x14ac:dyDescent="0.3">
      <c r="B183" s="190"/>
      <c r="C183" s="191"/>
      <c r="D183" s="192"/>
      <c r="E183" s="193"/>
      <c r="F183" s="194"/>
      <c r="G183" s="194"/>
      <c r="H183" s="194"/>
    </row>
    <row r="184" spans="2:8" x14ac:dyDescent="0.3">
      <c r="B184" s="190"/>
      <c r="C184" s="191"/>
      <c r="D184" s="192"/>
      <c r="E184" s="193"/>
      <c r="F184" s="194"/>
      <c r="G184" s="194"/>
      <c r="H184" s="194"/>
    </row>
    <row r="185" spans="2:8" x14ac:dyDescent="0.3">
      <c r="B185" s="190"/>
      <c r="C185" s="191"/>
      <c r="D185" s="192"/>
      <c r="E185" s="193"/>
      <c r="F185" s="194"/>
      <c r="G185" s="194"/>
      <c r="H185" s="194"/>
    </row>
    <row r="186" spans="2:8" x14ac:dyDescent="0.3">
      <c r="B186" s="190"/>
      <c r="C186" s="191"/>
      <c r="D186" s="192"/>
      <c r="E186" s="193"/>
      <c r="F186" s="194"/>
      <c r="G186" s="194"/>
      <c r="H186" s="194"/>
    </row>
    <row r="187" spans="2:8" x14ac:dyDescent="0.3">
      <c r="B187" s="190"/>
      <c r="C187" s="191"/>
      <c r="D187" s="192"/>
      <c r="E187" s="193"/>
      <c r="F187" s="194"/>
      <c r="G187" s="194"/>
      <c r="H187" s="194"/>
    </row>
    <row r="188" spans="2:8" x14ac:dyDescent="0.3">
      <c r="B188" s="190"/>
      <c r="C188" s="191"/>
      <c r="D188" s="192"/>
      <c r="E188" s="193"/>
      <c r="F188" s="194"/>
      <c r="G188" s="194"/>
      <c r="H188" s="194"/>
    </row>
    <row r="189" spans="2:8" x14ac:dyDescent="0.3">
      <c r="B189" s="190"/>
      <c r="C189" s="191"/>
      <c r="D189" s="192"/>
      <c r="E189" s="193"/>
      <c r="F189" s="194"/>
      <c r="G189" s="194"/>
      <c r="H189" s="194"/>
    </row>
    <row r="190" spans="2:8" x14ac:dyDescent="0.3">
      <c r="B190" s="190"/>
      <c r="C190" s="191"/>
      <c r="D190" s="192"/>
      <c r="E190" s="193"/>
      <c r="F190" s="194"/>
      <c r="G190" s="194"/>
      <c r="H190" s="194"/>
    </row>
    <row r="191" spans="2:8" x14ac:dyDescent="0.3">
      <c r="B191" s="190"/>
      <c r="C191" s="191"/>
      <c r="D191" s="192"/>
      <c r="E191" s="193"/>
      <c r="F191" s="194"/>
      <c r="G191" s="194"/>
      <c r="H191" s="194"/>
    </row>
    <row r="192" spans="2:8" x14ac:dyDescent="0.3">
      <c r="B192" s="190"/>
      <c r="C192" s="191"/>
      <c r="D192" s="192"/>
      <c r="E192" s="193"/>
      <c r="F192" s="194"/>
      <c r="G192" s="194"/>
      <c r="H192" s="194"/>
    </row>
    <row r="193" spans="2:8" x14ac:dyDescent="0.3">
      <c r="B193" s="190"/>
      <c r="C193" s="191"/>
      <c r="D193" s="192"/>
      <c r="E193" s="193"/>
      <c r="F193" s="194"/>
      <c r="G193" s="194"/>
      <c r="H193" s="194"/>
    </row>
    <row r="194" spans="2:8" x14ac:dyDescent="0.3">
      <c r="B194" s="190"/>
      <c r="C194" s="191"/>
      <c r="D194" s="192"/>
      <c r="E194" s="193"/>
      <c r="F194" s="194"/>
      <c r="G194" s="194"/>
      <c r="H194" s="194"/>
    </row>
    <row r="195" spans="2:8" x14ac:dyDescent="0.3">
      <c r="B195" s="190"/>
      <c r="C195" s="191"/>
      <c r="D195" s="192"/>
      <c r="E195" s="193"/>
      <c r="F195" s="194"/>
      <c r="G195" s="194"/>
      <c r="H195" s="194"/>
    </row>
    <row r="196" spans="2:8" x14ac:dyDescent="0.3">
      <c r="B196" s="190"/>
      <c r="C196" s="191"/>
      <c r="D196" s="192"/>
      <c r="E196" s="193"/>
      <c r="F196" s="194"/>
      <c r="G196" s="194"/>
      <c r="H196" s="194"/>
    </row>
    <row r="197" spans="2:8" x14ac:dyDescent="0.3">
      <c r="B197" s="190"/>
      <c r="C197" s="191"/>
      <c r="D197" s="192"/>
      <c r="E197" s="193"/>
      <c r="F197" s="194"/>
      <c r="G197" s="194"/>
      <c r="H197" s="194"/>
    </row>
    <row r="198" spans="2:8" x14ac:dyDescent="0.3">
      <c r="B198" s="190"/>
      <c r="C198" s="191"/>
      <c r="D198" s="192"/>
      <c r="E198" s="193"/>
      <c r="F198" s="194"/>
      <c r="G198" s="194"/>
      <c r="H198" s="194"/>
    </row>
    <row r="199" spans="2:8" x14ac:dyDescent="0.3">
      <c r="B199" s="190"/>
      <c r="C199" s="191"/>
      <c r="D199" s="192"/>
      <c r="E199" s="193"/>
      <c r="F199" s="194"/>
      <c r="G199" s="194"/>
      <c r="H199" s="194"/>
    </row>
    <row r="200" spans="2:8" x14ac:dyDescent="0.3">
      <c r="B200" s="190"/>
      <c r="C200" s="191"/>
      <c r="D200" s="192"/>
      <c r="E200" s="193"/>
      <c r="F200" s="194"/>
      <c r="G200" s="194"/>
      <c r="H200" s="194"/>
    </row>
    <row r="201" spans="2:8" x14ac:dyDescent="0.3">
      <c r="B201" s="190"/>
      <c r="C201" s="191"/>
      <c r="D201" s="192"/>
      <c r="E201" s="193"/>
      <c r="F201" s="194"/>
      <c r="G201" s="194"/>
      <c r="H201" s="194"/>
    </row>
    <row r="202" spans="2:8" x14ac:dyDescent="0.3">
      <c r="B202" s="190"/>
      <c r="C202" s="191"/>
      <c r="D202" s="192"/>
      <c r="E202" s="193"/>
      <c r="F202" s="194"/>
      <c r="G202" s="194"/>
      <c r="H202" s="194"/>
    </row>
    <row r="203" spans="2:8" x14ac:dyDescent="0.3">
      <c r="B203" s="190"/>
      <c r="C203" s="191"/>
      <c r="D203" s="192"/>
      <c r="E203" s="193"/>
      <c r="F203" s="194"/>
      <c r="G203" s="194"/>
      <c r="H203" s="194"/>
    </row>
    <row r="204" spans="2:8" x14ac:dyDescent="0.3">
      <c r="B204" s="190"/>
      <c r="C204" s="191"/>
      <c r="D204" s="192"/>
      <c r="E204" s="193"/>
      <c r="F204" s="194"/>
      <c r="G204" s="194"/>
      <c r="H204" s="194"/>
    </row>
    <row r="205" spans="2:8" x14ac:dyDescent="0.3">
      <c r="B205" s="190"/>
      <c r="C205" s="191"/>
      <c r="D205" s="192"/>
      <c r="E205" s="193"/>
      <c r="F205" s="194"/>
      <c r="G205" s="194"/>
      <c r="H205" s="194"/>
    </row>
    <row r="206" spans="2:8" x14ac:dyDescent="0.3">
      <c r="B206" s="190"/>
      <c r="C206" s="191"/>
      <c r="D206" s="192"/>
      <c r="E206" s="193"/>
      <c r="F206" s="194"/>
      <c r="G206" s="194"/>
      <c r="H206" s="194"/>
    </row>
    <row r="207" spans="2:8" x14ac:dyDescent="0.3">
      <c r="B207" s="190"/>
      <c r="C207" s="191"/>
      <c r="D207" s="192"/>
      <c r="E207" s="193"/>
      <c r="F207" s="194"/>
      <c r="G207" s="194"/>
      <c r="H207" s="194"/>
    </row>
    <row r="208" spans="2:8" x14ac:dyDescent="0.3">
      <c r="B208" s="190"/>
      <c r="C208" s="191"/>
      <c r="D208" s="192"/>
      <c r="E208" s="193"/>
      <c r="F208" s="194"/>
      <c r="G208" s="194"/>
      <c r="H208" s="194"/>
    </row>
    <row r="209" spans="2:8" x14ac:dyDescent="0.3">
      <c r="B209" s="190"/>
      <c r="C209" s="191"/>
      <c r="D209" s="192"/>
      <c r="E209" s="193"/>
      <c r="F209" s="194"/>
      <c r="G209" s="194"/>
      <c r="H209" s="194"/>
    </row>
    <row r="210" spans="2:8" x14ac:dyDescent="0.3">
      <c r="B210" s="190"/>
      <c r="C210" s="191"/>
      <c r="D210" s="192"/>
      <c r="E210" s="193"/>
      <c r="F210" s="194"/>
      <c r="G210" s="194"/>
      <c r="H210" s="194"/>
    </row>
    <row r="211" spans="2:8" x14ac:dyDescent="0.3">
      <c r="B211" s="190"/>
      <c r="C211" s="191"/>
      <c r="D211" s="192"/>
      <c r="E211" s="193"/>
      <c r="F211" s="194"/>
      <c r="G211" s="194"/>
      <c r="H211" s="194"/>
    </row>
    <row r="212" spans="2:8" x14ac:dyDescent="0.3">
      <c r="B212" s="190"/>
      <c r="C212" s="191"/>
      <c r="D212" s="192"/>
      <c r="E212" s="193"/>
      <c r="F212" s="194"/>
      <c r="G212" s="194"/>
      <c r="H212" s="194"/>
    </row>
    <row r="213" spans="2:8" x14ac:dyDescent="0.3">
      <c r="B213" s="190"/>
      <c r="C213" s="191"/>
      <c r="D213" s="192"/>
      <c r="E213" s="193"/>
      <c r="F213" s="194"/>
      <c r="G213" s="194"/>
      <c r="H213" s="194"/>
    </row>
    <row r="214" spans="2:8" x14ac:dyDescent="0.3">
      <c r="B214" s="190"/>
      <c r="C214" s="191"/>
      <c r="D214" s="192"/>
      <c r="E214" s="193"/>
      <c r="F214" s="194"/>
      <c r="G214" s="194"/>
      <c r="H214" s="194"/>
    </row>
    <row r="215" spans="2:8" x14ac:dyDescent="0.3">
      <c r="B215" s="190"/>
      <c r="C215" s="191"/>
      <c r="D215" s="192"/>
      <c r="E215" s="193"/>
      <c r="F215" s="194"/>
      <c r="G215" s="194"/>
      <c r="H215" s="194"/>
    </row>
    <row r="216" spans="2:8" x14ac:dyDescent="0.3">
      <c r="B216" s="190"/>
      <c r="C216" s="191"/>
      <c r="D216" s="192"/>
      <c r="E216" s="193"/>
      <c r="F216" s="194"/>
      <c r="G216" s="194"/>
      <c r="H216" s="194"/>
    </row>
    <row r="217" spans="2:8" x14ac:dyDescent="0.3">
      <c r="B217" s="190"/>
      <c r="C217" s="191"/>
      <c r="D217" s="192"/>
      <c r="E217" s="193"/>
      <c r="F217" s="194"/>
      <c r="G217" s="194"/>
      <c r="H217" s="194"/>
    </row>
    <row r="218" spans="2:8" x14ac:dyDescent="0.3">
      <c r="B218" s="190"/>
      <c r="C218" s="191"/>
      <c r="D218" s="192"/>
      <c r="E218" s="193"/>
      <c r="F218" s="194"/>
      <c r="G218" s="194"/>
      <c r="H218" s="194"/>
    </row>
    <row r="219" spans="2:8" x14ac:dyDescent="0.3">
      <c r="B219" s="190"/>
      <c r="C219" s="191"/>
      <c r="D219" s="192"/>
      <c r="E219" s="193"/>
      <c r="F219" s="194"/>
      <c r="G219" s="194"/>
      <c r="H219" s="194"/>
    </row>
    <row r="220" spans="2:8" x14ac:dyDescent="0.3">
      <c r="B220" s="190"/>
      <c r="C220" s="191"/>
      <c r="D220" s="192"/>
      <c r="E220" s="193"/>
      <c r="F220" s="194"/>
      <c r="G220" s="194"/>
      <c r="H220" s="194"/>
    </row>
    <row r="221" spans="2:8" x14ac:dyDescent="0.3">
      <c r="B221" s="190"/>
      <c r="C221" s="191"/>
      <c r="D221" s="192"/>
      <c r="E221" s="193"/>
      <c r="F221" s="194"/>
      <c r="G221" s="194"/>
      <c r="H221" s="194"/>
    </row>
    <row r="222" spans="2:8" x14ac:dyDescent="0.3">
      <c r="B222" s="190"/>
      <c r="C222" s="191"/>
      <c r="D222" s="192"/>
      <c r="E222" s="193"/>
      <c r="F222" s="194"/>
      <c r="G222" s="194"/>
      <c r="H222" s="194"/>
    </row>
    <row r="223" spans="2:8" x14ac:dyDescent="0.3">
      <c r="B223" s="190"/>
      <c r="C223" s="191"/>
      <c r="D223" s="192"/>
      <c r="E223" s="193"/>
      <c r="F223" s="194"/>
      <c r="G223" s="194"/>
      <c r="H223" s="194"/>
    </row>
    <row r="224" spans="2:8" x14ac:dyDescent="0.3">
      <c r="B224" s="190"/>
      <c r="C224" s="191"/>
      <c r="D224" s="192"/>
      <c r="E224" s="193"/>
      <c r="F224" s="194"/>
      <c r="G224" s="194"/>
      <c r="H224" s="194"/>
    </row>
    <row r="225" spans="2:8" x14ac:dyDescent="0.3">
      <c r="B225" s="190"/>
      <c r="C225" s="191"/>
      <c r="D225" s="192"/>
      <c r="E225" s="193"/>
      <c r="F225" s="194"/>
      <c r="G225" s="194"/>
      <c r="H225" s="194"/>
    </row>
    <row r="226" spans="2:8" x14ac:dyDescent="0.3">
      <c r="B226" s="190"/>
      <c r="C226" s="191"/>
      <c r="D226" s="192"/>
      <c r="E226" s="193"/>
      <c r="F226" s="194"/>
      <c r="G226" s="194"/>
      <c r="H226" s="194"/>
    </row>
    <row r="227" spans="2:8" x14ac:dyDescent="0.3">
      <c r="B227" s="190"/>
      <c r="C227" s="191"/>
      <c r="D227" s="192"/>
      <c r="E227" s="193"/>
      <c r="F227" s="194"/>
      <c r="G227" s="194"/>
      <c r="H227" s="194"/>
    </row>
    <row r="228" spans="2:8" x14ac:dyDescent="0.3">
      <c r="B228" s="190"/>
      <c r="C228" s="191"/>
      <c r="D228" s="192"/>
      <c r="E228" s="193"/>
      <c r="F228" s="194"/>
      <c r="G228" s="194"/>
      <c r="H228" s="194"/>
    </row>
    <row r="229" spans="2:8" x14ac:dyDescent="0.3">
      <c r="B229" s="190"/>
      <c r="C229" s="191"/>
      <c r="D229" s="192"/>
      <c r="E229" s="193"/>
      <c r="F229" s="194"/>
      <c r="G229" s="194"/>
      <c r="H229" s="194"/>
    </row>
    <row r="230" spans="2:8" x14ac:dyDescent="0.3">
      <c r="B230" s="190"/>
      <c r="C230" s="191"/>
      <c r="D230" s="192"/>
      <c r="E230" s="193"/>
      <c r="F230" s="194"/>
      <c r="G230" s="194"/>
      <c r="H230" s="194"/>
    </row>
    <row r="231" spans="2:8" x14ac:dyDescent="0.3">
      <c r="B231" s="190"/>
      <c r="C231" s="191"/>
      <c r="D231" s="192"/>
      <c r="E231" s="193"/>
      <c r="F231" s="194"/>
      <c r="G231" s="194"/>
      <c r="H231" s="194"/>
    </row>
    <row r="232" spans="2:8" x14ac:dyDescent="0.3">
      <c r="B232" s="190"/>
      <c r="C232" s="191"/>
      <c r="D232" s="192"/>
      <c r="E232" s="193"/>
      <c r="F232" s="194"/>
      <c r="G232" s="194"/>
      <c r="H232" s="194"/>
    </row>
    <row r="233" spans="2:8" x14ac:dyDescent="0.3">
      <c r="B233" s="190"/>
      <c r="C233" s="191"/>
      <c r="D233" s="192"/>
      <c r="E233" s="193"/>
      <c r="F233" s="194"/>
      <c r="G233" s="194"/>
      <c r="H233" s="194"/>
    </row>
    <row r="234" spans="2:8" x14ac:dyDescent="0.3">
      <c r="B234" s="190"/>
      <c r="C234" s="191"/>
      <c r="D234" s="192"/>
      <c r="E234" s="193"/>
      <c r="F234" s="194"/>
      <c r="G234" s="194"/>
      <c r="H234" s="194"/>
    </row>
    <row r="235" spans="2:8" x14ac:dyDescent="0.3">
      <c r="B235" s="190"/>
      <c r="C235" s="191"/>
      <c r="D235" s="192"/>
      <c r="E235" s="193"/>
      <c r="F235" s="194"/>
      <c r="G235" s="194"/>
      <c r="H235" s="194"/>
    </row>
    <row r="236" spans="2:8" x14ac:dyDescent="0.3">
      <c r="B236" s="190"/>
      <c r="C236" s="191"/>
      <c r="D236" s="192"/>
      <c r="E236" s="193"/>
      <c r="F236" s="194"/>
      <c r="G236" s="194"/>
      <c r="H236" s="194"/>
    </row>
    <row r="237" spans="2:8" x14ac:dyDescent="0.3">
      <c r="B237" s="190"/>
      <c r="C237" s="191"/>
      <c r="D237" s="192"/>
      <c r="E237" s="193"/>
      <c r="F237" s="194"/>
      <c r="G237" s="194"/>
      <c r="H237" s="194"/>
    </row>
    <row r="238" spans="2:8" x14ac:dyDescent="0.3">
      <c r="B238" s="190"/>
      <c r="C238" s="191"/>
      <c r="D238" s="192"/>
      <c r="E238" s="193"/>
      <c r="F238" s="194"/>
      <c r="G238" s="194"/>
      <c r="H238" s="194"/>
    </row>
    <row r="239" spans="2:8" x14ac:dyDescent="0.3">
      <c r="B239" s="190"/>
      <c r="C239" s="191"/>
      <c r="D239" s="192"/>
      <c r="E239" s="193"/>
      <c r="F239" s="194"/>
      <c r="G239" s="194"/>
      <c r="H239" s="194"/>
    </row>
    <row r="240" spans="2:8" x14ac:dyDescent="0.3">
      <c r="B240" s="190"/>
      <c r="C240" s="191"/>
      <c r="D240" s="192"/>
      <c r="E240" s="193"/>
      <c r="F240" s="194"/>
      <c r="G240" s="194"/>
      <c r="H240" s="194"/>
    </row>
    <row r="241" spans="2:8" x14ac:dyDescent="0.3">
      <c r="B241" s="190"/>
      <c r="C241" s="191"/>
      <c r="D241" s="192"/>
      <c r="E241" s="193"/>
      <c r="F241" s="194"/>
      <c r="G241" s="194"/>
      <c r="H241" s="194"/>
    </row>
    <row r="242" spans="2:8" x14ac:dyDescent="0.3">
      <c r="B242" s="190"/>
      <c r="C242" s="191"/>
      <c r="D242" s="192"/>
      <c r="E242" s="193"/>
      <c r="F242" s="194"/>
      <c r="G242" s="194"/>
      <c r="H242" s="194"/>
    </row>
    <row r="243" spans="2:8" x14ac:dyDescent="0.3">
      <c r="B243" s="190"/>
      <c r="C243" s="191"/>
      <c r="D243" s="192"/>
      <c r="E243" s="193"/>
      <c r="F243" s="194"/>
      <c r="G243" s="194"/>
      <c r="H243" s="194"/>
    </row>
    <row r="244" spans="2:8" x14ac:dyDescent="0.3">
      <c r="B244" s="190"/>
      <c r="C244" s="191"/>
      <c r="D244" s="192"/>
      <c r="E244" s="193"/>
      <c r="F244" s="194"/>
      <c r="G244" s="194"/>
      <c r="H244" s="194"/>
    </row>
    <row r="245" spans="2:8" x14ac:dyDescent="0.3">
      <c r="B245" s="190"/>
      <c r="C245" s="191"/>
      <c r="D245" s="192"/>
      <c r="E245" s="193"/>
      <c r="F245" s="194"/>
      <c r="G245" s="194"/>
      <c r="H245" s="194"/>
    </row>
    <row r="246" spans="2:8" x14ac:dyDescent="0.3">
      <c r="B246" s="190"/>
      <c r="C246" s="191"/>
      <c r="D246" s="192"/>
      <c r="E246" s="193"/>
      <c r="F246" s="194"/>
      <c r="G246" s="194"/>
      <c r="H246" s="194"/>
    </row>
    <row r="247" spans="2:8" x14ac:dyDescent="0.3">
      <c r="B247" s="190"/>
      <c r="C247" s="191"/>
      <c r="D247" s="192"/>
      <c r="E247" s="193"/>
      <c r="F247" s="194"/>
      <c r="G247" s="194"/>
      <c r="H247" s="194"/>
    </row>
    <row r="248" spans="2:8" x14ac:dyDescent="0.3">
      <c r="B248" s="190"/>
      <c r="C248" s="191"/>
      <c r="D248" s="192"/>
      <c r="E248" s="193"/>
      <c r="F248" s="194"/>
      <c r="G248" s="194"/>
      <c r="H248" s="194"/>
    </row>
    <row r="249" spans="2:8" x14ac:dyDescent="0.3">
      <c r="B249" s="190"/>
      <c r="C249" s="191"/>
      <c r="D249" s="192"/>
      <c r="E249" s="193"/>
      <c r="F249" s="194"/>
      <c r="G249" s="194"/>
      <c r="H249" s="194"/>
    </row>
    <row r="250" spans="2:8" x14ac:dyDescent="0.3">
      <c r="B250" s="190"/>
      <c r="C250" s="191"/>
      <c r="D250" s="192"/>
      <c r="E250" s="193"/>
      <c r="F250" s="194"/>
      <c r="G250" s="194"/>
      <c r="H250" s="194"/>
    </row>
    <row r="251" spans="2:8" x14ac:dyDescent="0.3">
      <c r="B251" s="190"/>
      <c r="C251" s="191"/>
      <c r="D251" s="192"/>
      <c r="E251" s="193"/>
      <c r="F251" s="194"/>
      <c r="G251" s="194"/>
      <c r="H251" s="194"/>
    </row>
    <row r="252" spans="2:8" x14ac:dyDescent="0.3">
      <c r="B252" s="190"/>
      <c r="C252" s="191"/>
      <c r="D252" s="192"/>
      <c r="E252" s="193"/>
      <c r="F252" s="194"/>
      <c r="G252" s="194"/>
      <c r="H252" s="194"/>
    </row>
    <row r="253" spans="2:8" x14ac:dyDescent="0.3">
      <c r="B253" s="190"/>
      <c r="C253" s="191"/>
      <c r="D253" s="192"/>
      <c r="E253" s="193"/>
      <c r="F253" s="194"/>
      <c r="G253" s="194"/>
      <c r="H253" s="194"/>
    </row>
    <row r="254" spans="2:8" x14ac:dyDescent="0.3">
      <c r="B254" s="190"/>
      <c r="C254" s="191"/>
      <c r="D254" s="192"/>
      <c r="E254" s="193"/>
      <c r="F254" s="194"/>
      <c r="G254" s="194"/>
      <c r="H254" s="194"/>
    </row>
    <row r="255" spans="2:8" x14ac:dyDescent="0.3">
      <c r="B255" s="190"/>
      <c r="C255" s="191"/>
      <c r="D255" s="192"/>
      <c r="E255" s="193"/>
      <c r="F255" s="194"/>
      <c r="G255" s="194"/>
      <c r="H255" s="194"/>
    </row>
    <row r="256" spans="2:8" x14ac:dyDescent="0.3">
      <c r="B256" s="190"/>
      <c r="C256" s="191"/>
      <c r="D256" s="192"/>
      <c r="E256" s="193"/>
      <c r="F256" s="194"/>
      <c r="G256" s="194"/>
      <c r="H256" s="194"/>
    </row>
    <row r="257" spans="2:8" x14ac:dyDescent="0.3">
      <c r="B257" s="190"/>
      <c r="C257" s="191"/>
      <c r="D257" s="192"/>
      <c r="E257" s="193"/>
      <c r="F257" s="194"/>
      <c r="G257" s="194"/>
      <c r="H257" s="194"/>
    </row>
    <row r="258" spans="2:8" x14ac:dyDescent="0.3">
      <c r="B258" s="190"/>
      <c r="C258" s="191"/>
      <c r="D258" s="192"/>
      <c r="E258" s="193"/>
      <c r="F258" s="194"/>
      <c r="G258" s="194"/>
      <c r="H258" s="194"/>
    </row>
    <row r="259" spans="2:8" x14ac:dyDescent="0.3">
      <c r="B259" s="190"/>
      <c r="C259" s="191"/>
      <c r="D259" s="192"/>
      <c r="E259" s="193"/>
      <c r="F259" s="194"/>
      <c r="G259" s="194"/>
      <c r="H259" s="194"/>
    </row>
    <row r="260" spans="2:8" x14ac:dyDescent="0.3">
      <c r="B260" s="190"/>
      <c r="C260" s="191"/>
      <c r="D260" s="192"/>
      <c r="E260" s="193"/>
      <c r="F260" s="194"/>
      <c r="G260" s="194"/>
      <c r="H260" s="194"/>
    </row>
    <row r="261" spans="2:8" x14ac:dyDescent="0.3">
      <c r="B261" s="190"/>
      <c r="C261" s="191"/>
      <c r="D261" s="192"/>
      <c r="E261" s="193"/>
      <c r="F261" s="194"/>
      <c r="G261" s="194"/>
      <c r="H261" s="194"/>
    </row>
    <row r="262" spans="2:8" x14ac:dyDescent="0.3">
      <c r="B262" s="190"/>
      <c r="C262" s="191"/>
      <c r="D262" s="192"/>
      <c r="E262" s="193"/>
      <c r="F262" s="194"/>
      <c r="G262" s="194"/>
      <c r="H262" s="194"/>
    </row>
    <row r="263" spans="2:8" x14ac:dyDescent="0.3">
      <c r="B263" s="190"/>
      <c r="C263" s="191"/>
      <c r="D263" s="192"/>
      <c r="E263" s="193"/>
      <c r="F263" s="194"/>
      <c r="G263" s="194"/>
      <c r="H263" s="194"/>
    </row>
    <row r="264" spans="2:8" x14ac:dyDescent="0.3">
      <c r="B264" s="190"/>
      <c r="C264" s="191"/>
      <c r="D264" s="192"/>
      <c r="E264" s="193"/>
      <c r="F264" s="194"/>
      <c r="G264" s="194"/>
      <c r="H264" s="194"/>
    </row>
    <row r="265" spans="2:8" x14ac:dyDescent="0.3">
      <c r="B265" s="190"/>
      <c r="C265" s="191"/>
      <c r="D265" s="192"/>
      <c r="E265" s="193"/>
      <c r="F265" s="194"/>
      <c r="G265" s="194"/>
      <c r="H265" s="194"/>
    </row>
    <row r="266" spans="2:8" x14ac:dyDescent="0.3">
      <c r="B266" s="190"/>
      <c r="C266" s="191"/>
      <c r="D266" s="192"/>
      <c r="E266" s="193"/>
      <c r="F266" s="194"/>
      <c r="G266" s="194"/>
      <c r="H266" s="194"/>
    </row>
    <row r="267" spans="2:8" x14ac:dyDescent="0.3">
      <c r="B267" s="190"/>
      <c r="C267" s="191"/>
      <c r="D267" s="192"/>
      <c r="E267" s="193"/>
      <c r="F267" s="194"/>
      <c r="G267" s="194"/>
      <c r="H267" s="194"/>
    </row>
    <row r="268" spans="2:8" x14ac:dyDescent="0.3">
      <c r="B268" s="190"/>
      <c r="C268" s="191"/>
      <c r="D268" s="192"/>
      <c r="E268" s="193"/>
      <c r="F268" s="194"/>
      <c r="G268" s="194"/>
      <c r="H268" s="194"/>
    </row>
    <row r="269" spans="2:8" x14ac:dyDescent="0.3">
      <c r="B269" s="190"/>
      <c r="C269" s="191"/>
      <c r="D269" s="192"/>
      <c r="E269" s="193"/>
      <c r="F269" s="194"/>
      <c r="G269" s="194"/>
      <c r="H269" s="194"/>
    </row>
    <row r="270" spans="2:8" x14ac:dyDescent="0.3">
      <c r="B270" s="190"/>
      <c r="C270" s="191"/>
      <c r="D270" s="192"/>
      <c r="E270" s="193"/>
      <c r="F270" s="194"/>
      <c r="G270" s="194"/>
      <c r="H270" s="194"/>
    </row>
    <row r="271" spans="2:8" x14ac:dyDescent="0.3">
      <c r="B271" s="190"/>
      <c r="C271" s="191"/>
      <c r="D271" s="192"/>
      <c r="E271" s="193"/>
      <c r="F271" s="194"/>
      <c r="G271" s="194"/>
      <c r="H271" s="194"/>
    </row>
    <row r="272" spans="2:8" x14ac:dyDescent="0.3">
      <c r="B272" s="190"/>
      <c r="C272" s="191"/>
      <c r="D272" s="192"/>
      <c r="E272" s="193"/>
      <c r="F272" s="194"/>
      <c r="G272" s="194"/>
      <c r="H272" s="194"/>
    </row>
    <row r="273" spans="2:8" x14ac:dyDescent="0.3">
      <c r="B273" s="190"/>
      <c r="C273" s="191"/>
      <c r="D273" s="192"/>
      <c r="E273" s="193"/>
      <c r="F273" s="194"/>
      <c r="G273" s="194"/>
      <c r="H273" s="194"/>
    </row>
    <row r="274" spans="2:8" x14ac:dyDescent="0.3">
      <c r="B274" s="190"/>
      <c r="C274" s="191"/>
      <c r="D274" s="192"/>
      <c r="E274" s="193"/>
      <c r="F274" s="194"/>
      <c r="G274" s="194"/>
      <c r="H274" s="194"/>
    </row>
    <row r="275" spans="2:8" x14ac:dyDescent="0.3">
      <c r="B275" s="190"/>
      <c r="C275" s="191"/>
      <c r="D275" s="192"/>
      <c r="E275" s="193"/>
      <c r="F275" s="194"/>
      <c r="G275" s="194"/>
      <c r="H275" s="194"/>
    </row>
    <row r="276" spans="2:8" x14ac:dyDescent="0.3">
      <c r="B276" s="190"/>
      <c r="C276" s="191"/>
      <c r="D276" s="192"/>
      <c r="E276" s="193"/>
      <c r="F276" s="194"/>
      <c r="G276" s="194"/>
      <c r="H276" s="194"/>
    </row>
    <row r="277" spans="2:8" x14ac:dyDescent="0.3">
      <c r="B277" s="190"/>
      <c r="C277" s="191"/>
      <c r="D277" s="192"/>
      <c r="E277" s="193"/>
      <c r="F277" s="194"/>
      <c r="G277" s="194"/>
      <c r="H277" s="194"/>
    </row>
    <row r="278" spans="2:8" x14ac:dyDescent="0.3">
      <c r="B278" s="190"/>
      <c r="C278" s="191"/>
      <c r="D278" s="192"/>
      <c r="E278" s="193"/>
      <c r="F278" s="194"/>
      <c r="G278" s="194"/>
      <c r="H278" s="194"/>
    </row>
    <row r="279" spans="2:8" x14ac:dyDescent="0.3">
      <c r="B279" s="190"/>
      <c r="C279" s="191"/>
      <c r="D279" s="192"/>
      <c r="E279" s="193"/>
      <c r="F279" s="194"/>
      <c r="G279" s="194"/>
      <c r="H279" s="194"/>
    </row>
    <row r="280" spans="2:8" x14ac:dyDescent="0.3">
      <c r="B280" s="190"/>
      <c r="C280" s="191"/>
      <c r="D280" s="192"/>
      <c r="E280" s="193"/>
      <c r="F280" s="194"/>
      <c r="G280" s="194"/>
      <c r="H280" s="194"/>
    </row>
    <row r="281" spans="2:8" x14ac:dyDescent="0.3">
      <c r="B281" s="190"/>
      <c r="C281" s="191"/>
      <c r="D281" s="192"/>
      <c r="E281" s="193"/>
      <c r="F281" s="194"/>
      <c r="G281" s="194"/>
      <c r="H281" s="194"/>
    </row>
    <row r="282" spans="2:8" x14ac:dyDescent="0.3">
      <c r="B282" s="190"/>
      <c r="C282" s="191"/>
      <c r="D282" s="192"/>
      <c r="E282" s="193"/>
      <c r="F282" s="194"/>
      <c r="G282" s="194"/>
      <c r="H282" s="194"/>
    </row>
    <row r="283" spans="2:8" x14ac:dyDescent="0.3">
      <c r="B283" s="190"/>
      <c r="C283" s="191"/>
      <c r="D283" s="192"/>
      <c r="E283" s="193"/>
      <c r="F283" s="194"/>
      <c r="G283" s="194"/>
      <c r="H283" s="194"/>
    </row>
    <row r="284" spans="2:8" x14ac:dyDescent="0.3">
      <c r="B284" s="190"/>
      <c r="C284" s="191"/>
      <c r="D284" s="192"/>
      <c r="E284" s="193"/>
      <c r="F284" s="194"/>
      <c r="G284" s="194"/>
      <c r="H284" s="194"/>
    </row>
    <row r="285" spans="2:8" x14ac:dyDescent="0.3">
      <c r="B285" s="190"/>
      <c r="C285" s="191"/>
      <c r="D285" s="192"/>
      <c r="E285" s="193"/>
      <c r="F285" s="194"/>
      <c r="G285" s="194"/>
      <c r="H285" s="194"/>
    </row>
    <row r="286" spans="2:8" x14ac:dyDescent="0.3">
      <c r="B286" s="190"/>
      <c r="C286" s="191"/>
      <c r="D286" s="192"/>
      <c r="E286" s="193"/>
      <c r="F286" s="194"/>
      <c r="G286" s="194"/>
      <c r="H286" s="194"/>
    </row>
    <row r="287" spans="2:8" x14ac:dyDescent="0.3">
      <c r="B287" s="190"/>
      <c r="C287" s="191"/>
      <c r="D287" s="192"/>
      <c r="E287" s="193"/>
      <c r="F287" s="194"/>
      <c r="G287" s="194"/>
      <c r="H287" s="194"/>
    </row>
    <row r="288" spans="2:8" x14ac:dyDescent="0.3">
      <c r="B288" s="190"/>
      <c r="C288" s="191"/>
      <c r="D288" s="192"/>
      <c r="E288" s="193"/>
      <c r="F288" s="194"/>
      <c r="G288" s="194"/>
      <c r="H288" s="194"/>
    </row>
    <row r="289" spans="2:8" x14ac:dyDescent="0.3">
      <c r="B289" s="190"/>
      <c r="C289" s="191"/>
      <c r="D289" s="192"/>
      <c r="E289" s="193"/>
      <c r="F289" s="194"/>
      <c r="G289" s="194"/>
      <c r="H289" s="194"/>
    </row>
    <row r="290" spans="2:8" x14ac:dyDescent="0.3">
      <c r="B290" s="190"/>
      <c r="C290" s="191"/>
      <c r="D290" s="192"/>
      <c r="E290" s="193"/>
      <c r="F290" s="194"/>
      <c r="G290" s="194"/>
      <c r="H290" s="194"/>
    </row>
    <row r="291" spans="2:8" x14ac:dyDescent="0.3">
      <c r="B291" s="190"/>
      <c r="C291" s="191"/>
      <c r="D291" s="192"/>
      <c r="E291" s="193"/>
      <c r="F291" s="194"/>
      <c r="G291" s="194"/>
      <c r="H291" s="194"/>
    </row>
    <row r="292" spans="2:8" x14ac:dyDescent="0.3">
      <c r="B292" s="190"/>
      <c r="C292" s="191"/>
      <c r="D292" s="192"/>
      <c r="E292" s="193"/>
      <c r="F292" s="194"/>
      <c r="G292" s="194"/>
      <c r="H292" s="194"/>
    </row>
    <row r="293" spans="2:8" x14ac:dyDescent="0.3">
      <c r="B293" s="190"/>
      <c r="C293" s="191"/>
      <c r="D293" s="192"/>
      <c r="E293" s="193"/>
      <c r="F293" s="194"/>
      <c r="G293" s="194"/>
      <c r="H293" s="194"/>
    </row>
    <row r="294" spans="2:8" x14ac:dyDescent="0.3">
      <c r="B294" s="190"/>
      <c r="C294" s="191"/>
      <c r="D294" s="192"/>
      <c r="E294" s="193"/>
      <c r="F294" s="194"/>
      <c r="G294" s="194"/>
      <c r="H294" s="194"/>
    </row>
    <row r="295" spans="2:8" x14ac:dyDescent="0.3">
      <c r="B295" s="190"/>
      <c r="C295" s="191"/>
      <c r="D295" s="192"/>
      <c r="E295" s="193"/>
      <c r="F295" s="194"/>
      <c r="G295" s="194"/>
      <c r="H295" s="194"/>
    </row>
    <row r="296" spans="2:8" x14ac:dyDescent="0.3">
      <c r="B296" s="190"/>
      <c r="C296" s="191"/>
      <c r="D296" s="192"/>
      <c r="E296" s="193"/>
      <c r="F296" s="194"/>
      <c r="G296" s="194"/>
      <c r="H296" s="194"/>
    </row>
    <row r="297" spans="2:8" x14ac:dyDescent="0.3">
      <c r="B297" s="190"/>
      <c r="C297" s="191"/>
      <c r="D297" s="192"/>
      <c r="E297" s="193"/>
      <c r="F297" s="194"/>
      <c r="G297" s="194"/>
      <c r="H297" s="194"/>
    </row>
    <row r="298" spans="2:8" x14ac:dyDescent="0.3">
      <c r="B298" s="190"/>
      <c r="C298" s="191"/>
      <c r="D298" s="192"/>
      <c r="E298" s="193"/>
      <c r="F298" s="194"/>
      <c r="G298" s="194"/>
      <c r="H298" s="194"/>
    </row>
    <row r="299" spans="2:8" x14ac:dyDescent="0.3">
      <c r="B299" s="190"/>
      <c r="C299" s="191"/>
      <c r="D299" s="192"/>
      <c r="E299" s="193"/>
      <c r="F299" s="194"/>
      <c r="G299" s="194"/>
      <c r="H299" s="194"/>
    </row>
    <row r="300" spans="2:8" x14ac:dyDescent="0.3">
      <c r="B300" s="190"/>
      <c r="C300" s="191"/>
      <c r="D300" s="192"/>
      <c r="E300" s="193"/>
      <c r="F300" s="194"/>
      <c r="G300" s="194"/>
      <c r="H300" s="194"/>
    </row>
    <row r="301" spans="2:8" x14ac:dyDescent="0.3">
      <c r="B301" s="190"/>
      <c r="C301" s="191"/>
      <c r="D301" s="192"/>
      <c r="E301" s="193"/>
      <c r="F301" s="194"/>
      <c r="G301" s="194"/>
      <c r="H301" s="194"/>
    </row>
    <row r="302" spans="2:8" x14ac:dyDescent="0.3">
      <c r="B302" s="190"/>
      <c r="C302" s="191"/>
      <c r="D302" s="192"/>
      <c r="E302" s="193"/>
      <c r="F302" s="194"/>
      <c r="G302" s="194"/>
      <c r="H302" s="194"/>
    </row>
    <row r="303" spans="2:8" x14ac:dyDescent="0.3">
      <c r="B303" s="190"/>
      <c r="C303" s="191"/>
      <c r="D303" s="192"/>
      <c r="E303" s="193"/>
      <c r="F303" s="194"/>
      <c r="G303" s="194"/>
      <c r="H303" s="194"/>
    </row>
    <row r="304" spans="2:8" x14ac:dyDescent="0.3">
      <c r="B304" s="190"/>
      <c r="C304" s="191"/>
      <c r="D304" s="192"/>
      <c r="E304" s="193"/>
      <c r="F304" s="194"/>
      <c r="G304" s="194"/>
      <c r="H304" s="194"/>
    </row>
    <row r="305" spans="2:8" x14ac:dyDescent="0.3">
      <c r="B305" s="190"/>
      <c r="C305" s="191"/>
      <c r="D305" s="192"/>
      <c r="E305" s="193"/>
      <c r="F305" s="194"/>
      <c r="G305" s="194"/>
      <c r="H305" s="194"/>
    </row>
    <row r="306" spans="2:8" x14ac:dyDescent="0.3">
      <c r="B306" s="190"/>
      <c r="C306" s="191"/>
      <c r="D306" s="192"/>
      <c r="E306" s="193"/>
      <c r="F306" s="194"/>
      <c r="G306" s="194"/>
      <c r="H306" s="194"/>
    </row>
    <row r="307" spans="2:8" x14ac:dyDescent="0.3">
      <c r="B307" s="190"/>
      <c r="C307" s="191"/>
      <c r="D307" s="192"/>
      <c r="E307" s="193"/>
      <c r="F307" s="194"/>
      <c r="G307" s="194"/>
      <c r="H307" s="194"/>
    </row>
    <row r="308" spans="2:8" x14ac:dyDescent="0.3">
      <c r="B308" s="190"/>
      <c r="C308" s="191"/>
      <c r="D308" s="192"/>
      <c r="E308" s="193"/>
      <c r="F308" s="194"/>
      <c r="G308" s="194"/>
      <c r="H308" s="194"/>
    </row>
    <row r="309" spans="2:8" x14ac:dyDescent="0.3">
      <c r="B309" s="190"/>
      <c r="C309" s="191"/>
      <c r="D309" s="192"/>
      <c r="E309" s="193"/>
      <c r="F309" s="194"/>
      <c r="G309" s="194"/>
      <c r="H309" s="194"/>
    </row>
    <row r="310" spans="2:8" x14ac:dyDescent="0.3">
      <c r="B310" s="190"/>
      <c r="C310" s="191"/>
      <c r="D310" s="192"/>
      <c r="E310" s="193"/>
      <c r="F310" s="194"/>
      <c r="G310" s="194"/>
      <c r="H310" s="194"/>
    </row>
    <row r="311" spans="2:8" x14ac:dyDescent="0.3">
      <c r="B311" s="190"/>
      <c r="C311" s="191"/>
      <c r="D311" s="192"/>
      <c r="E311" s="193"/>
      <c r="F311" s="194"/>
      <c r="G311" s="194"/>
      <c r="H311" s="194"/>
    </row>
    <row r="312" spans="2:8" x14ac:dyDescent="0.3">
      <c r="B312" s="190"/>
      <c r="C312" s="191"/>
      <c r="D312" s="192"/>
      <c r="E312" s="193"/>
      <c r="F312" s="194"/>
      <c r="G312" s="194"/>
      <c r="H312" s="194"/>
    </row>
    <row r="313" spans="2:8" x14ac:dyDescent="0.3">
      <c r="B313" s="190"/>
      <c r="C313" s="191"/>
      <c r="D313" s="192"/>
      <c r="E313" s="193"/>
      <c r="F313" s="194"/>
      <c r="G313" s="194"/>
      <c r="H313" s="194"/>
    </row>
    <row r="314" spans="2:8" x14ac:dyDescent="0.3">
      <c r="B314" s="190"/>
      <c r="C314" s="191"/>
      <c r="D314" s="192"/>
      <c r="E314" s="193"/>
      <c r="F314" s="194"/>
      <c r="G314" s="194"/>
      <c r="H314" s="194"/>
    </row>
    <row r="315" spans="2:8" x14ac:dyDescent="0.3">
      <c r="B315" s="190"/>
      <c r="C315" s="191"/>
      <c r="D315" s="192"/>
      <c r="E315" s="193"/>
      <c r="F315" s="194"/>
      <c r="G315" s="194"/>
      <c r="H315" s="194"/>
    </row>
    <row r="316" spans="2:8" x14ac:dyDescent="0.3">
      <c r="B316" s="190"/>
      <c r="C316" s="191"/>
      <c r="D316" s="192"/>
      <c r="E316" s="193"/>
      <c r="F316" s="194"/>
      <c r="G316" s="194"/>
      <c r="H316" s="194"/>
    </row>
    <row r="317" spans="2:8" x14ac:dyDescent="0.3">
      <c r="B317" s="190"/>
      <c r="C317" s="191"/>
      <c r="D317" s="192"/>
      <c r="E317" s="193"/>
      <c r="F317" s="194"/>
      <c r="G317" s="194"/>
      <c r="H317" s="194"/>
    </row>
    <row r="318" spans="2:8" x14ac:dyDescent="0.3">
      <c r="B318" s="190"/>
      <c r="C318" s="191"/>
      <c r="D318" s="192"/>
      <c r="E318" s="193"/>
      <c r="F318" s="194"/>
      <c r="G318" s="194"/>
      <c r="H318" s="194"/>
    </row>
    <row r="319" spans="2:8" x14ac:dyDescent="0.3">
      <c r="B319" s="190"/>
      <c r="C319" s="191"/>
      <c r="D319" s="192"/>
      <c r="E319" s="193"/>
      <c r="F319" s="194"/>
      <c r="G319" s="194"/>
      <c r="H319" s="194"/>
    </row>
    <row r="320" spans="2:8" x14ac:dyDescent="0.3">
      <c r="B320" s="190"/>
      <c r="C320" s="191"/>
      <c r="D320" s="192"/>
      <c r="E320" s="193"/>
      <c r="F320" s="194"/>
      <c r="G320" s="194"/>
      <c r="H320" s="194"/>
    </row>
    <row r="321" spans="2:8" x14ac:dyDescent="0.3">
      <c r="B321" s="190"/>
      <c r="C321" s="191"/>
      <c r="D321" s="192"/>
      <c r="E321" s="193"/>
      <c r="F321" s="194"/>
      <c r="G321" s="194"/>
      <c r="H321" s="194"/>
    </row>
    <row r="322" spans="2:8" x14ac:dyDescent="0.3">
      <c r="B322" s="190"/>
      <c r="C322" s="191"/>
      <c r="D322" s="192"/>
      <c r="E322" s="193"/>
      <c r="F322" s="194"/>
      <c r="G322" s="194"/>
      <c r="H322" s="194"/>
    </row>
    <row r="323" spans="2:8" x14ac:dyDescent="0.3">
      <c r="B323" s="190"/>
      <c r="C323" s="191"/>
      <c r="D323" s="192"/>
      <c r="E323" s="193"/>
      <c r="F323" s="194"/>
      <c r="G323" s="194"/>
      <c r="H323" s="194"/>
    </row>
    <row r="324" spans="2:8" x14ac:dyDescent="0.3">
      <c r="B324" s="190"/>
      <c r="C324" s="191"/>
      <c r="D324" s="192"/>
      <c r="E324" s="193"/>
      <c r="F324" s="194"/>
      <c r="G324" s="194"/>
      <c r="H324" s="194"/>
    </row>
    <row r="325" spans="2:8" x14ac:dyDescent="0.3">
      <c r="B325" s="190"/>
      <c r="C325" s="191"/>
      <c r="D325" s="192"/>
      <c r="E325" s="193"/>
      <c r="F325" s="194"/>
      <c r="G325" s="194"/>
      <c r="H325" s="194"/>
    </row>
    <row r="326" spans="2:8" x14ac:dyDescent="0.3">
      <c r="B326" s="190"/>
      <c r="C326" s="191"/>
      <c r="D326" s="192"/>
      <c r="E326" s="193"/>
      <c r="F326" s="194"/>
      <c r="G326" s="194"/>
      <c r="H326" s="194"/>
    </row>
    <row r="327" spans="2:8" x14ac:dyDescent="0.3">
      <c r="B327" s="190"/>
      <c r="C327" s="191"/>
      <c r="D327" s="192"/>
      <c r="E327" s="193"/>
      <c r="F327" s="194"/>
      <c r="G327" s="194"/>
      <c r="H327" s="194"/>
    </row>
    <row r="328" spans="2:8" x14ac:dyDescent="0.3">
      <c r="B328" s="190"/>
      <c r="C328" s="191"/>
      <c r="D328" s="192"/>
      <c r="E328" s="193"/>
      <c r="F328" s="194"/>
      <c r="G328" s="194"/>
      <c r="H328" s="194"/>
    </row>
    <row r="329" spans="2:8" x14ac:dyDescent="0.3">
      <c r="B329" s="190"/>
      <c r="C329" s="191"/>
      <c r="D329" s="192"/>
      <c r="E329" s="193"/>
      <c r="F329" s="194"/>
      <c r="G329" s="194"/>
      <c r="H329" s="194"/>
    </row>
    <row r="330" spans="2:8" x14ac:dyDescent="0.3">
      <c r="B330" s="190"/>
      <c r="C330" s="191"/>
      <c r="D330" s="192"/>
      <c r="E330" s="193"/>
      <c r="F330" s="194"/>
      <c r="G330" s="194"/>
      <c r="H330" s="194"/>
    </row>
    <row r="331" spans="2:8" x14ac:dyDescent="0.3">
      <c r="B331" s="190"/>
      <c r="C331" s="191"/>
      <c r="D331" s="192"/>
      <c r="E331" s="193"/>
      <c r="F331" s="194"/>
      <c r="G331" s="194"/>
      <c r="H331" s="194"/>
    </row>
    <row r="332" spans="2:8" x14ac:dyDescent="0.3">
      <c r="B332" s="190"/>
      <c r="C332" s="191"/>
      <c r="D332" s="192"/>
      <c r="E332" s="193"/>
      <c r="F332" s="194"/>
      <c r="G332" s="194"/>
      <c r="H332" s="194"/>
    </row>
    <row r="333" spans="2:8" x14ac:dyDescent="0.3">
      <c r="B333" s="190"/>
      <c r="C333" s="191"/>
      <c r="D333" s="192"/>
      <c r="E333" s="193"/>
      <c r="F333" s="194"/>
      <c r="G333" s="194"/>
      <c r="H333" s="194"/>
    </row>
    <row r="334" spans="2:8" x14ac:dyDescent="0.3">
      <c r="B334" s="190"/>
      <c r="C334" s="191"/>
      <c r="D334" s="192"/>
      <c r="E334" s="193"/>
      <c r="F334" s="194"/>
      <c r="G334" s="194"/>
      <c r="H334" s="194"/>
    </row>
    <row r="335" spans="2:8" x14ac:dyDescent="0.3">
      <c r="B335" s="190"/>
      <c r="C335" s="191"/>
      <c r="D335" s="192"/>
      <c r="E335" s="193"/>
      <c r="F335" s="194"/>
      <c r="G335" s="194"/>
      <c r="H335" s="194"/>
    </row>
    <row r="336" spans="2:8" x14ac:dyDescent="0.3">
      <c r="B336" s="190"/>
      <c r="C336" s="191"/>
      <c r="D336" s="192"/>
      <c r="E336" s="193"/>
      <c r="F336" s="194"/>
      <c r="G336" s="194"/>
      <c r="H336" s="194"/>
    </row>
    <row r="337" spans="2:8" x14ac:dyDescent="0.3">
      <c r="B337" s="190"/>
      <c r="C337" s="191"/>
      <c r="D337" s="192"/>
      <c r="E337" s="193"/>
      <c r="F337" s="194"/>
      <c r="G337" s="194"/>
      <c r="H337" s="194"/>
    </row>
    <row r="338" spans="2:8" x14ac:dyDescent="0.3">
      <c r="B338" s="190"/>
      <c r="C338" s="191"/>
      <c r="D338" s="192"/>
      <c r="E338" s="193"/>
      <c r="F338" s="194"/>
      <c r="G338" s="194"/>
      <c r="H338" s="194"/>
    </row>
    <row r="339" spans="2:8" x14ac:dyDescent="0.3">
      <c r="B339" s="190"/>
      <c r="C339" s="191"/>
      <c r="D339" s="192"/>
      <c r="E339" s="193"/>
      <c r="F339" s="194"/>
      <c r="G339" s="194"/>
      <c r="H339" s="194"/>
    </row>
    <row r="340" spans="2:8" x14ac:dyDescent="0.3">
      <c r="B340" s="190"/>
      <c r="C340" s="191"/>
      <c r="D340" s="192"/>
      <c r="E340" s="193"/>
      <c r="F340" s="194"/>
      <c r="G340" s="194"/>
      <c r="H340" s="194"/>
    </row>
    <row r="341" spans="2:8" x14ac:dyDescent="0.3">
      <c r="B341" s="190"/>
      <c r="C341" s="191"/>
      <c r="D341" s="192"/>
      <c r="E341" s="193"/>
      <c r="F341" s="194"/>
      <c r="G341" s="194"/>
      <c r="H341" s="194"/>
    </row>
    <row r="342" spans="2:8" x14ac:dyDescent="0.3">
      <c r="B342" s="190"/>
      <c r="C342" s="191"/>
      <c r="D342" s="192"/>
      <c r="E342" s="193"/>
      <c r="F342" s="194"/>
      <c r="G342" s="194"/>
      <c r="H342" s="194"/>
    </row>
    <row r="343" spans="2:8" x14ac:dyDescent="0.3">
      <c r="B343" s="190"/>
      <c r="C343" s="191"/>
      <c r="D343" s="192"/>
      <c r="E343" s="193"/>
      <c r="F343" s="194"/>
      <c r="G343" s="194"/>
      <c r="H343" s="194"/>
    </row>
    <row r="344" spans="2:8" x14ac:dyDescent="0.3">
      <c r="B344" s="190"/>
      <c r="C344" s="191"/>
      <c r="D344" s="192"/>
      <c r="E344" s="193"/>
      <c r="F344" s="194"/>
      <c r="G344" s="194"/>
      <c r="H344" s="194"/>
    </row>
    <row r="345" spans="2:8" x14ac:dyDescent="0.3">
      <c r="B345" s="190"/>
      <c r="C345" s="191"/>
      <c r="D345" s="192"/>
      <c r="E345" s="193"/>
      <c r="F345" s="194"/>
      <c r="G345" s="194"/>
      <c r="H345" s="194"/>
    </row>
    <row r="346" spans="2:8" x14ac:dyDescent="0.3">
      <c r="B346" s="190"/>
      <c r="C346" s="191"/>
      <c r="D346" s="192"/>
      <c r="E346" s="193"/>
      <c r="F346" s="194"/>
      <c r="G346" s="194"/>
      <c r="H346" s="194"/>
    </row>
    <row r="347" spans="2:8" x14ac:dyDescent="0.3">
      <c r="B347" s="190"/>
      <c r="C347" s="191"/>
      <c r="D347" s="192"/>
      <c r="E347" s="193"/>
      <c r="F347" s="194"/>
      <c r="G347" s="194"/>
      <c r="H347" s="194"/>
    </row>
    <row r="348" spans="2:8" x14ac:dyDescent="0.3">
      <c r="B348" s="190"/>
      <c r="C348" s="191"/>
      <c r="D348" s="192"/>
      <c r="E348" s="193"/>
      <c r="F348" s="194"/>
      <c r="G348" s="194"/>
      <c r="H348" s="194"/>
    </row>
    <row r="349" spans="2:8" x14ac:dyDescent="0.3">
      <c r="B349" s="190"/>
      <c r="C349" s="191"/>
      <c r="D349" s="192"/>
      <c r="E349" s="193"/>
      <c r="F349" s="194"/>
      <c r="G349" s="194"/>
      <c r="H349" s="194"/>
    </row>
    <row r="350" spans="2:8" x14ac:dyDescent="0.3">
      <c r="B350" s="190"/>
      <c r="C350" s="191"/>
      <c r="D350" s="192"/>
      <c r="E350" s="193"/>
      <c r="F350" s="194"/>
      <c r="G350" s="194"/>
      <c r="H350" s="194"/>
    </row>
    <row r="351" spans="2:8" x14ac:dyDescent="0.3">
      <c r="B351" s="190"/>
      <c r="C351" s="191"/>
      <c r="D351" s="192"/>
      <c r="E351" s="193"/>
      <c r="F351" s="194"/>
      <c r="G351" s="194"/>
      <c r="H351" s="194"/>
    </row>
    <row r="352" spans="2:8" x14ac:dyDescent="0.3">
      <c r="B352" s="190"/>
      <c r="C352" s="191"/>
      <c r="D352" s="192"/>
      <c r="E352" s="193"/>
      <c r="F352" s="194"/>
      <c r="G352" s="194"/>
      <c r="H352" s="194"/>
    </row>
    <row r="353" spans="2:8" x14ac:dyDescent="0.3">
      <c r="B353" s="190"/>
      <c r="C353" s="191"/>
      <c r="D353" s="192"/>
      <c r="E353" s="193"/>
      <c r="F353" s="194"/>
      <c r="G353" s="194"/>
      <c r="H353" s="194"/>
    </row>
    <row r="354" spans="2:8" x14ac:dyDescent="0.3">
      <c r="B354" s="190"/>
      <c r="C354" s="191"/>
      <c r="D354" s="192"/>
      <c r="E354" s="193"/>
      <c r="F354" s="194"/>
      <c r="G354" s="194"/>
      <c r="H354" s="194"/>
    </row>
    <row r="355" spans="2:8" x14ac:dyDescent="0.3">
      <c r="B355" s="190"/>
      <c r="C355" s="191"/>
      <c r="D355" s="192"/>
      <c r="E355" s="193"/>
      <c r="F355" s="194"/>
      <c r="G355" s="194"/>
      <c r="H355" s="194"/>
    </row>
    <row r="356" spans="2:8" x14ac:dyDescent="0.3">
      <c r="B356" s="190"/>
      <c r="C356" s="191"/>
      <c r="D356" s="192"/>
      <c r="E356" s="193"/>
      <c r="F356" s="194"/>
      <c r="G356" s="194"/>
      <c r="H356" s="194"/>
    </row>
    <row r="357" spans="2:8" x14ac:dyDescent="0.3">
      <c r="B357" s="190"/>
      <c r="C357" s="191"/>
      <c r="D357" s="192"/>
      <c r="E357" s="193"/>
      <c r="F357" s="194"/>
      <c r="G357" s="194"/>
      <c r="H357" s="194"/>
    </row>
    <row r="358" spans="2:8" x14ac:dyDescent="0.3">
      <c r="B358" s="190"/>
      <c r="C358" s="191"/>
      <c r="D358" s="192"/>
      <c r="E358" s="193"/>
      <c r="F358" s="194"/>
      <c r="G358" s="194"/>
      <c r="H358" s="194"/>
    </row>
    <row r="359" spans="2:8" x14ac:dyDescent="0.3">
      <c r="B359" s="190"/>
      <c r="C359" s="191"/>
      <c r="D359" s="192"/>
      <c r="E359" s="193"/>
      <c r="F359" s="194"/>
      <c r="G359" s="194"/>
      <c r="H359" s="194"/>
    </row>
    <row r="360" spans="2:8" x14ac:dyDescent="0.3">
      <c r="B360" s="190"/>
      <c r="C360" s="191"/>
      <c r="D360" s="192"/>
      <c r="E360" s="193"/>
      <c r="F360" s="194"/>
      <c r="G360" s="194"/>
      <c r="H360" s="194"/>
    </row>
    <row r="361" spans="2:8" x14ac:dyDescent="0.3">
      <c r="B361" s="190"/>
      <c r="C361" s="191"/>
      <c r="D361" s="192"/>
      <c r="E361" s="193"/>
      <c r="F361" s="194"/>
      <c r="G361" s="194"/>
      <c r="H361" s="194"/>
    </row>
    <row r="362" spans="2:8" x14ac:dyDescent="0.3">
      <c r="B362" s="190"/>
      <c r="C362" s="191"/>
      <c r="D362" s="192"/>
      <c r="E362" s="193"/>
      <c r="F362" s="194"/>
      <c r="G362" s="194"/>
      <c r="H362" s="194"/>
    </row>
    <row r="363" spans="2:8" x14ac:dyDescent="0.3">
      <c r="B363" s="190"/>
      <c r="C363" s="191"/>
      <c r="D363" s="192"/>
      <c r="E363" s="193"/>
      <c r="F363" s="194"/>
      <c r="G363" s="194"/>
      <c r="H363" s="194"/>
    </row>
    <row r="364" spans="2:8" x14ac:dyDescent="0.3">
      <c r="B364" s="190"/>
      <c r="C364" s="191"/>
      <c r="D364" s="192"/>
      <c r="E364" s="193"/>
      <c r="F364" s="194"/>
      <c r="G364" s="194"/>
      <c r="H364" s="194"/>
    </row>
    <row r="365" spans="2:8" x14ac:dyDescent="0.3">
      <c r="B365" s="190"/>
      <c r="C365" s="191"/>
      <c r="D365" s="192"/>
      <c r="E365" s="193"/>
      <c r="F365" s="194"/>
      <c r="G365" s="194"/>
      <c r="H365" s="194"/>
    </row>
    <row r="366" spans="2:8" x14ac:dyDescent="0.3">
      <c r="B366" s="190"/>
      <c r="C366" s="191"/>
      <c r="D366" s="192"/>
      <c r="E366" s="193"/>
      <c r="F366" s="194"/>
      <c r="G366" s="194"/>
      <c r="H366" s="194"/>
    </row>
    <row r="367" spans="2:8" x14ac:dyDescent="0.3">
      <c r="B367" s="190"/>
      <c r="C367" s="191"/>
      <c r="D367" s="192"/>
      <c r="E367" s="193"/>
      <c r="F367" s="194"/>
      <c r="G367" s="194"/>
      <c r="H367" s="194"/>
    </row>
    <row r="368" spans="2:8" x14ac:dyDescent="0.3">
      <c r="B368" s="190"/>
      <c r="C368" s="191"/>
      <c r="D368" s="192"/>
      <c r="E368" s="193"/>
      <c r="F368" s="194"/>
      <c r="G368" s="194"/>
      <c r="H368" s="194"/>
    </row>
    <row r="369" spans="2:8" x14ac:dyDescent="0.3">
      <c r="B369" s="190"/>
      <c r="C369" s="191"/>
      <c r="D369" s="192"/>
      <c r="E369" s="193"/>
      <c r="F369" s="194"/>
      <c r="G369" s="194"/>
      <c r="H369" s="194"/>
    </row>
    <row r="370" spans="2:8" x14ac:dyDescent="0.3">
      <c r="B370" s="190"/>
      <c r="C370" s="191"/>
      <c r="D370" s="192"/>
      <c r="E370" s="193"/>
      <c r="F370" s="194"/>
      <c r="G370" s="194"/>
      <c r="H370" s="194"/>
    </row>
    <row r="371" spans="2:8" x14ac:dyDescent="0.3">
      <c r="B371" s="190"/>
      <c r="C371" s="191"/>
      <c r="D371" s="192"/>
      <c r="E371" s="193"/>
      <c r="F371" s="194"/>
      <c r="G371" s="194"/>
      <c r="H371" s="194"/>
    </row>
    <row r="372" spans="2:8" x14ac:dyDescent="0.3">
      <c r="B372" s="190"/>
      <c r="C372" s="191"/>
      <c r="D372" s="192"/>
      <c r="E372" s="193"/>
      <c r="F372" s="194"/>
      <c r="G372" s="194"/>
      <c r="H372" s="194"/>
    </row>
    <row r="373" spans="2:8" x14ac:dyDescent="0.3">
      <c r="B373" s="190"/>
      <c r="C373" s="191"/>
      <c r="D373" s="192"/>
      <c r="E373" s="193"/>
      <c r="F373" s="194"/>
      <c r="G373" s="194"/>
      <c r="H373" s="194"/>
    </row>
    <row r="374" spans="2:8" x14ac:dyDescent="0.3">
      <c r="B374" s="190"/>
      <c r="C374" s="191"/>
      <c r="D374" s="192"/>
      <c r="E374" s="193"/>
      <c r="F374" s="194"/>
      <c r="G374" s="194"/>
      <c r="H374" s="194"/>
    </row>
    <row r="375" spans="2:8" x14ac:dyDescent="0.3">
      <c r="B375" s="190"/>
      <c r="C375" s="191"/>
      <c r="D375" s="192"/>
      <c r="E375" s="193"/>
      <c r="F375" s="194"/>
      <c r="G375" s="194"/>
      <c r="H375" s="194"/>
    </row>
    <row r="376" spans="2:8" x14ac:dyDescent="0.3">
      <c r="B376" s="190"/>
      <c r="C376" s="191"/>
      <c r="D376" s="192"/>
      <c r="E376" s="193"/>
      <c r="F376" s="194"/>
      <c r="G376" s="194"/>
      <c r="H376" s="194"/>
    </row>
    <row r="377" spans="2:8" x14ac:dyDescent="0.3">
      <c r="B377" s="190"/>
      <c r="C377" s="191"/>
      <c r="D377" s="192"/>
      <c r="E377" s="193"/>
      <c r="F377" s="194"/>
      <c r="G377" s="194"/>
      <c r="H377" s="194"/>
    </row>
    <row r="378" spans="2:8" x14ac:dyDescent="0.3">
      <c r="B378" s="190"/>
      <c r="C378" s="191"/>
      <c r="D378" s="192"/>
      <c r="E378" s="193"/>
      <c r="F378" s="194"/>
      <c r="G378" s="194"/>
      <c r="H378" s="194"/>
    </row>
    <row r="379" spans="2:8" x14ac:dyDescent="0.3">
      <c r="B379" s="190"/>
      <c r="C379" s="191"/>
      <c r="D379" s="192"/>
      <c r="E379" s="193"/>
      <c r="F379" s="194"/>
      <c r="G379" s="194"/>
      <c r="H379" s="194"/>
    </row>
    <row r="380" spans="2:8" x14ac:dyDescent="0.3">
      <c r="B380" s="190"/>
      <c r="C380" s="191"/>
      <c r="D380" s="192"/>
      <c r="E380" s="193"/>
      <c r="F380" s="194"/>
      <c r="G380" s="194"/>
      <c r="H380" s="194"/>
    </row>
    <row r="381" spans="2:8" x14ac:dyDescent="0.3">
      <c r="B381" s="190"/>
      <c r="C381" s="191"/>
      <c r="D381" s="192"/>
      <c r="E381" s="193"/>
      <c r="F381" s="194"/>
      <c r="G381" s="194"/>
      <c r="H381" s="194"/>
    </row>
    <row r="382" spans="2:8" x14ac:dyDescent="0.3">
      <c r="B382" s="190"/>
      <c r="C382" s="191"/>
      <c r="D382" s="192"/>
      <c r="E382" s="193"/>
      <c r="F382" s="194"/>
      <c r="G382" s="194"/>
      <c r="H382" s="194"/>
    </row>
    <row r="383" spans="2:8" x14ac:dyDescent="0.3">
      <c r="B383" s="190"/>
      <c r="C383" s="191"/>
      <c r="D383" s="192"/>
      <c r="E383" s="193"/>
      <c r="F383" s="194"/>
      <c r="G383" s="194"/>
      <c r="H383" s="194"/>
    </row>
    <row r="384" spans="2:8" x14ac:dyDescent="0.3">
      <c r="B384" s="190"/>
      <c r="C384" s="191"/>
      <c r="D384" s="192"/>
      <c r="E384" s="193"/>
      <c r="F384" s="194"/>
      <c r="G384" s="194"/>
      <c r="H384" s="194"/>
    </row>
    <row r="385" spans="2:8" x14ac:dyDescent="0.3">
      <c r="B385" s="190"/>
      <c r="C385" s="191"/>
      <c r="D385" s="192"/>
      <c r="E385" s="193"/>
      <c r="F385" s="194"/>
      <c r="G385" s="194"/>
      <c r="H385" s="194"/>
    </row>
    <row r="386" spans="2:8" x14ac:dyDescent="0.3">
      <c r="B386" s="190"/>
      <c r="C386" s="191"/>
      <c r="D386" s="192"/>
      <c r="E386" s="193"/>
      <c r="F386" s="194"/>
      <c r="G386" s="194"/>
      <c r="H386" s="194"/>
    </row>
    <row r="387" spans="2:8" x14ac:dyDescent="0.3">
      <c r="B387" s="190"/>
      <c r="C387" s="191"/>
      <c r="D387" s="192"/>
      <c r="E387" s="193"/>
      <c r="F387" s="194"/>
      <c r="G387" s="194"/>
      <c r="H387" s="194"/>
    </row>
    <row r="388" spans="2:8" x14ac:dyDescent="0.3">
      <c r="B388" s="190"/>
      <c r="C388" s="191"/>
      <c r="D388" s="192"/>
      <c r="E388" s="193"/>
      <c r="F388" s="194"/>
      <c r="G388" s="194"/>
      <c r="H388" s="194"/>
    </row>
    <row r="389" spans="2:8" x14ac:dyDescent="0.3">
      <c r="B389" s="190"/>
      <c r="C389" s="191"/>
      <c r="D389" s="192"/>
      <c r="E389" s="193"/>
      <c r="F389" s="194"/>
      <c r="G389" s="194"/>
      <c r="H389" s="194"/>
    </row>
    <row r="390" spans="2:8" x14ac:dyDescent="0.3">
      <c r="B390" s="190"/>
      <c r="C390" s="191"/>
      <c r="D390" s="192"/>
      <c r="E390" s="193"/>
      <c r="F390" s="194"/>
      <c r="G390" s="194"/>
      <c r="H390" s="194"/>
    </row>
    <row r="391" spans="2:8" x14ac:dyDescent="0.3">
      <c r="B391" s="190"/>
      <c r="C391" s="191"/>
      <c r="D391" s="192"/>
      <c r="E391" s="193"/>
      <c r="F391" s="194"/>
      <c r="G391" s="194"/>
      <c r="H391" s="194"/>
    </row>
    <row r="392" spans="2:8" x14ac:dyDescent="0.3">
      <c r="B392" s="190"/>
      <c r="C392" s="191"/>
      <c r="D392" s="192"/>
      <c r="E392" s="193"/>
      <c r="F392" s="194"/>
      <c r="G392" s="194"/>
      <c r="H392" s="194"/>
    </row>
    <row r="393" spans="2:8" x14ac:dyDescent="0.3">
      <c r="B393" s="190"/>
      <c r="C393" s="191"/>
      <c r="D393" s="192"/>
      <c r="E393" s="193"/>
      <c r="F393" s="194"/>
      <c r="G393" s="194"/>
      <c r="H393" s="194"/>
    </row>
    <row r="394" spans="2:8" x14ac:dyDescent="0.3">
      <c r="B394" s="190"/>
      <c r="C394" s="191"/>
      <c r="D394" s="192"/>
      <c r="E394" s="193"/>
      <c r="F394" s="194"/>
      <c r="G394" s="194"/>
      <c r="H394" s="194"/>
    </row>
    <row r="395" spans="2:8" x14ac:dyDescent="0.3">
      <c r="B395" s="190"/>
      <c r="C395" s="191"/>
      <c r="D395" s="192"/>
      <c r="E395" s="193"/>
      <c r="F395" s="194"/>
      <c r="G395" s="194"/>
      <c r="H395" s="194"/>
    </row>
    <row r="396" spans="2:8" x14ac:dyDescent="0.3">
      <c r="B396" s="190"/>
      <c r="C396" s="191"/>
      <c r="D396" s="192"/>
      <c r="E396" s="193"/>
      <c r="F396" s="194"/>
      <c r="G396" s="194"/>
      <c r="H396" s="194"/>
    </row>
    <row r="397" spans="2:8" x14ac:dyDescent="0.3">
      <c r="B397" s="190"/>
      <c r="C397" s="191"/>
      <c r="D397" s="192"/>
      <c r="E397" s="193"/>
      <c r="F397" s="194"/>
      <c r="G397" s="194"/>
      <c r="H397" s="194"/>
    </row>
    <row r="398" spans="2:8" x14ac:dyDescent="0.3">
      <c r="B398" s="190"/>
      <c r="C398" s="191"/>
      <c r="D398" s="192"/>
      <c r="E398" s="193"/>
      <c r="F398" s="194"/>
      <c r="G398" s="194"/>
      <c r="H398" s="194"/>
    </row>
    <row r="399" spans="2:8" x14ac:dyDescent="0.3">
      <c r="B399" s="190"/>
      <c r="C399" s="191"/>
      <c r="D399" s="192"/>
      <c r="E399" s="193"/>
      <c r="F399" s="194"/>
      <c r="G399" s="194"/>
      <c r="H399" s="194"/>
    </row>
    <row r="400" spans="2:8" x14ac:dyDescent="0.3">
      <c r="B400" s="190"/>
      <c r="C400" s="191"/>
      <c r="D400" s="192"/>
      <c r="E400" s="193"/>
      <c r="F400" s="194"/>
      <c r="G400" s="194"/>
      <c r="H400" s="194"/>
    </row>
    <row r="401" spans="2:8" x14ac:dyDescent="0.3">
      <c r="B401" s="190"/>
      <c r="C401" s="191"/>
      <c r="D401" s="192"/>
      <c r="E401" s="193"/>
      <c r="F401" s="194"/>
      <c r="G401" s="194"/>
      <c r="H401" s="194"/>
    </row>
    <row r="402" spans="2:8" x14ac:dyDescent="0.3">
      <c r="B402" s="190"/>
      <c r="C402" s="191"/>
      <c r="D402" s="192"/>
      <c r="E402" s="193"/>
      <c r="F402" s="194"/>
      <c r="G402" s="194"/>
      <c r="H402" s="194"/>
    </row>
    <row r="403" spans="2:8" x14ac:dyDescent="0.3">
      <c r="B403" s="190"/>
      <c r="C403" s="191"/>
      <c r="D403" s="192"/>
      <c r="E403" s="193"/>
      <c r="F403" s="194"/>
      <c r="G403" s="194"/>
      <c r="H403" s="194"/>
    </row>
    <row r="404" spans="2:8" x14ac:dyDescent="0.3">
      <c r="B404" s="190"/>
      <c r="C404" s="191"/>
      <c r="D404" s="192"/>
      <c r="E404" s="193"/>
      <c r="F404" s="194"/>
      <c r="G404" s="194"/>
      <c r="H404" s="194"/>
    </row>
    <row r="405" spans="2:8" x14ac:dyDescent="0.3">
      <c r="B405" s="190"/>
      <c r="C405" s="191"/>
      <c r="D405" s="192"/>
      <c r="E405" s="193"/>
      <c r="F405" s="194"/>
      <c r="G405" s="194"/>
      <c r="H405" s="194"/>
    </row>
    <row r="406" spans="2:8" x14ac:dyDescent="0.3">
      <c r="B406" s="190"/>
      <c r="C406" s="191"/>
      <c r="D406" s="192"/>
      <c r="E406" s="193"/>
      <c r="F406" s="194"/>
      <c r="G406" s="194"/>
      <c r="H406" s="194"/>
    </row>
    <row r="407" spans="2:8" x14ac:dyDescent="0.3">
      <c r="B407" s="190"/>
      <c r="C407" s="191"/>
      <c r="D407" s="192"/>
      <c r="E407" s="193"/>
      <c r="F407" s="194"/>
      <c r="G407" s="194"/>
      <c r="H407" s="194"/>
    </row>
    <row r="408" spans="2:8" x14ac:dyDescent="0.3">
      <c r="B408" s="190"/>
      <c r="C408" s="191"/>
      <c r="D408" s="192"/>
      <c r="E408" s="193"/>
      <c r="F408" s="194"/>
      <c r="G408" s="194"/>
      <c r="H408" s="194"/>
    </row>
    <row r="409" spans="2:8" x14ac:dyDescent="0.3">
      <c r="B409" s="190"/>
      <c r="C409" s="191"/>
      <c r="D409" s="192"/>
      <c r="E409" s="193"/>
      <c r="F409" s="194"/>
      <c r="G409" s="194"/>
      <c r="H409" s="194"/>
    </row>
    <row r="410" spans="2:8" x14ac:dyDescent="0.3">
      <c r="B410" s="190"/>
      <c r="C410" s="191"/>
      <c r="D410" s="192"/>
      <c r="E410" s="193"/>
      <c r="F410" s="194"/>
      <c r="G410" s="194"/>
      <c r="H410" s="194"/>
    </row>
    <row r="411" spans="2:8" x14ac:dyDescent="0.3">
      <c r="B411" s="190"/>
      <c r="C411" s="191"/>
      <c r="D411" s="192"/>
      <c r="E411" s="193"/>
      <c r="F411" s="194"/>
      <c r="G411" s="194"/>
      <c r="H411" s="194"/>
    </row>
    <row r="412" spans="2:8" x14ac:dyDescent="0.3">
      <c r="B412" s="190"/>
      <c r="C412" s="191"/>
      <c r="D412" s="192"/>
      <c r="E412" s="193"/>
      <c r="F412" s="194"/>
      <c r="G412" s="194"/>
      <c r="H412" s="194"/>
    </row>
    <row r="413" spans="2:8" x14ac:dyDescent="0.3">
      <c r="B413" s="190"/>
      <c r="C413" s="191"/>
      <c r="D413" s="192"/>
      <c r="E413" s="193"/>
      <c r="F413" s="194"/>
      <c r="G413" s="194"/>
      <c r="H413" s="194"/>
    </row>
    <row r="414" spans="2:8" x14ac:dyDescent="0.3">
      <c r="B414" s="190"/>
      <c r="C414" s="191"/>
      <c r="D414" s="192"/>
      <c r="E414" s="193"/>
      <c r="F414" s="194"/>
      <c r="G414" s="194"/>
      <c r="H414" s="194"/>
    </row>
    <row r="415" spans="2:8" x14ac:dyDescent="0.3">
      <c r="B415" s="190"/>
      <c r="C415" s="191"/>
      <c r="D415" s="192"/>
      <c r="E415" s="193"/>
      <c r="F415" s="194"/>
      <c r="G415" s="194"/>
      <c r="H415" s="194"/>
    </row>
    <row r="416" spans="2:8" x14ac:dyDescent="0.3">
      <c r="B416" s="190"/>
      <c r="C416" s="191"/>
      <c r="D416" s="192"/>
      <c r="E416" s="193"/>
      <c r="F416" s="194"/>
      <c r="G416" s="194"/>
      <c r="H416" s="194"/>
    </row>
    <row r="417" spans="2:8" x14ac:dyDescent="0.3">
      <c r="B417" s="190"/>
      <c r="C417" s="191"/>
      <c r="D417" s="192"/>
      <c r="E417" s="193"/>
      <c r="F417" s="194"/>
      <c r="G417" s="194"/>
      <c r="H417" s="194"/>
    </row>
    <row r="418" spans="2:8" x14ac:dyDescent="0.3">
      <c r="B418" s="190"/>
      <c r="C418" s="191"/>
      <c r="D418" s="192"/>
      <c r="E418" s="193"/>
      <c r="F418" s="194"/>
      <c r="G418" s="194"/>
      <c r="H418" s="194"/>
    </row>
    <row r="419" spans="2:8" x14ac:dyDescent="0.3">
      <c r="B419" s="190"/>
      <c r="C419" s="191"/>
      <c r="D419" s="192"/>
      <c r="E419" s="193"/>
      <c r="F419" s="194"/>
      <c r="G419" s="194"/>
      <c r="H419" s="194"/>
    </row>
    <row r="420" spans="2:8" x14ac:dyDescent="0.3">
      <c r="B420" s="190"/>
      <c r="C420" s="191"/>
      <c r="D420" s="192"/>
      <c r="E420" s="193"/>
      <c r="F420" s="194"/>
      <c r="G420" s="194"/>
      <c r="H420" s="194"/>
    </row>
    <row r="421" spans="2:8" x14ac:dyDescent="0.3">
      <c r="B421" s="190"/>
      <c r="C421" s="191"/>
      <c r="D421" s="192"/>
      <c r="E421" s="193"/>
      <c r="F421" s="194"/>
      <c r="G421" s="194"/>
      <c r="H421" s="194"/>
    </row>
    <row r="422" spans="2:8" x14ac:dyDescent="0.3">
      <c r="B422" s="190"/>
      <c r="C422" s="191"/>
      <c r="D422" s="192"/>
      <c r="E422" s="193"/>
      <c r="F422" s="194"/>
      <c r="G422" s="194"/>
      <c r="H422" s="194"/>
    </row>
    <row r="423" spans="2:8" x14ac:dyDescent="0.3">
      <c r="B423" s="190"/>
      <c r="C423" s="191"/>
      <c r="D423" s="192"/>
      <c r="E423" s="193"/>
      <c r="F423" s="194"/>
      <c r="G423" s="194"/>
      <c r="H423" s="194"/>
    </row>
    <row r="424" spans="2:8" x14ac:dyDescent="0.3">
      <c r="B424" s="190"/>
      <c r="C424" s="191"/>
      <c r="D424" s="192"/>
      <c r="E424" s="193"/>
      <c r="F424" s="194"/>
      <c r="G424" s="194"/>
      <c r="H424" s="194"/>
    </row>
    <row r="425" spans="2:8" x14ac:dyDescent="0.3">
      <c r="B425" s="190"/>
      <c r="C425" s="191"/>
      <c r="D425" s="192"/>
      <c r="E425" s="193"/>
      <c r="F425" s="194"/>
      <c r="G425" s="194"/>
      <c r="H425" s="194"/>
    </row>
    <row r="426" spans="2:8" x14ac:dyDescent="0.3">
      <c r="B426" s="190"/>
      <c r="C426" s="191"/>
      <c r="D426" s="192"/>
      <c r="E426" s="193"/>
      <c r="F426" s="194"/>
      <c r="G426" s="194"/>
      <c r="H426" s="194"/>
    </row>
    <row r="427" spans="2:8" x14ac:dyDescent="0.3">
      <c r="B427" s="190"/>
      <c r="C427" s="191"/>
      <c r="D427" s="192"/>
      <c r="E427" s="193"/>
      <c r="F427" s="194"/>
      <c r="G427" s="194"/>
      <c r="H427" s="194"/>
    </row>
    <row r="428" spans="2:8" x14ac:dyDescent="0.3">
      <c r="B428" s="190"/>
      <c r="C428" s="191"/>
      <c r="D428" s="192"/>
      <c r="E428" s="193"/>
      <c r="F428" s="194"/>
      <c r="G428" s="194"/>
      <c r="H428" s="194"/>
    </row>
    <row r="429" spans="2:8" x14ac:dyDescent="0.3">
      <c r="B429" s="190"/>
      <c r="C429" s="191"/>
      <c r="D429" s="192"/>
      <c r="E429" s="193"/>
      <c r="F429" s="194"/>
      <c r="G429" s="194"/>
      <c r="H429" s="194"/>
    </row>
    <row r="430" spans="2:8" x14ac:dyDescent="0.3">
      <c r="B430" s="190"/>
      <c r="C430" s="191"/>
      <c r="D430" s="192"/>
      <c r="E430" s="193"/>
      <c r="F430" s="194"/>
      <c r="G430" s="194"/>
      <c r="H430" s="194"/>
    </row>
    <row r="431" spans="2:8" x14ac:dyDescent="0.3">
      <c r="B431" s="190"/>
      <c r="C431" s="191"/>
      <c r="D431" s="192"/>
      <c r="E431" s="193"/>
      <c r="F431" s="194"/>
      <c r="G431" s="194"/>
      <c r="H431" s="194"/>
    </row>
    <row r="432" spans="2:8" x14ac:dyDescent="0.3">
      <c r="B432" s="190"/>
      <c r="C432" s="191"/>
      <c r="D432" s="192"/>
      <c r="E432" s="193"/>
      <c r="F432" s="194"/>
      <c r="G432" s="194"/>
      <c r="H432" s="194"/>
    </row>
    <row r="433" spans="2:8" x14ac:dyDescent="0.3">
      <c r="B433" s="190"/>
      <c r="C433" s="191"/>
      <c r="D433" s="192"/>
      <c r="E433" s="193"/>
      <c r="F433" s="194"/>
      <c r="G433" s="194"/>
      <c r="H433" s="194"/>
    </row>
    <row r="434" spans="2:8" x14ac:dyDescent="0.3">
      <c r="B434" s="190"/>
      <c r="C434" s="191"/>
      <c r="D434" s="192"/>
      <c r="E434" s="193"/>
      <c r="F434" s="194"/>
      <c r="G434" s="194"/>
      <c r="H434" s="194"/>
    </row>
    <row r="435" spans="2:8" x14ac:dyDescent="0.3">
      <c r="B435" s="190"/>
      <c r="C435" s="191"/>
      <c r="D435" s="192"/>
      <c r="E435" s="193"/>
      <c r="F435" s="194"/>
      <c r="G435" s="194"/>
      <c r="H435" s="194"/>
    </row>
    <row r="436" spans="2:8" x14ac:dyDescent="0.3">
      <c r="B436" s="190"/>
      <c r="C436" s="191"/>
      <c r="D436" s="192"/>
      <c r="E436" s="193"/>
      <c r="F436" s="194"/>
      <c r="G436" s="194"/>
      <c r="H436" s="194"/>
    </row>
    <row r="437" spans="2:8" x14ac:dyDescent="0.3">
      <c r="B437" s="190"/>
      <c r="C437" s="191"/>
      <c r="D437" s="192"/>
      <c r="E437" s="193"/>
      <c r="F437" s="194"/>
      <c r="G437" s="194"/>
      <c r="H437" s="194"/>
    </row>
    <row r="438" spans="2:8" x14ac:dyDescent="0.3">
      <c r="B438" s="190"/>
      <c r="C438" s="191"/>
      <c r="D438" s="192"/>
      <c r="E438" s="193"/>
      <c r="F438" s="194"/>
      <c r="G438" s="194"/>
      <c r="H438" s="194"/>
    </row>
    <row r="439" spans="2:8" x14ac:dyDescent="0.3">
      <c r="B439" s="190"/>
      <c r="C439" s="191"/>
      <c r="D439" s="192"/>
      <c r="E439" s="193"/>
      <c r="F439" s="194"/>
      <c r="G439" s="194"/>
      <c r="H439" s="194"/>
    </row>
    <row r="440" spans="2:8" x14ac:dyDescent="0.3">
      <c r="B440" s="190"/>
      <c r="C440" s="191"/>
      <c r="D440" s="192"/>
      <c r="E440" s="193"/>
      <c r="F440" s="194"/>
      <c r="G440" s="194"/>
      <c r="H440" s="194"/>
    </row>
    <row r="441" spans="2:8" x14ac:dyDescent="0.3">
      <c r="B441" s="190"/>
      <c r="C441" s="191"/>
      <c r="D441" s="192"/>
      <c r="E441" s="193"/>
      <c r="F441" s="194"/>
      <c r="G441" s="194"/>
      <c r="H441" s="194"/>
    </row>
    <row r="442" spans="2:8" x14ac:dyDescent="0.3">
      <c r="B442" s="190"/>
      <c r="C442" s="191"/>
      <c r="D442" s="192"/>
      <c r="E442" s="193"/>
      <c r="F442" s="194"/>
      <c r="G442" s="194"/>
      <c r="H442" s="194"/>
    </row>
    <row r="443" spans="2:8" x14ac:dyDescent="0.3">
      <c r="B443" s="190"/>
      <c r="C443" s="191"/>
      <c r="D443" s="192"/>
      <c r="E443" s="193"/>
      <c r="F443" s="194"/>
      <c r="G443" s="194"/>
      <c r="H443" s="194"/>
    </row>
    <row r="444" spans="2:8" x14ac:dyDescent="0.3">
      <c r="B444" s="190"/>
      <c r="C444" s="191"/>
      <c r="D444" s="192"/>
      <c r="E444" s="193"/>
      <c r="F444" s="194"/>
      <c r="G444" s="194"/>
      <c r="H444" s="194"/>
    </row>
    <row r="445" spans="2:8" x14ac:dyDescent="0.3">
      <c r="B445" s="190"/>
      <c r="C445" s="191"/>
      <c r="D445" s="192"/>
      <c r="E445" s="193"/>
      <c r="F445" s="194"/>
      <c r="G445" s="194"/>
      <c r="H445" s="194"/>
    </row>
    <row r="446" spans="2:8" x14ac:dyDescent="0.3">
      <c r="B446" s="190"/>
      <c r="C446" s="191"/>
      <c r="D446" s="192"/>
      <c r="E446" s="193"/>
      <c r="F446" s="194"/>
      <c r="G446" s="194"/>
      <c r="H446" s="194"/>
    </row>
    <row r="447" spans="2:8" x14ac:dyDescent="0.3">
      <c r="B447" s="190"/>
      <c r="C447" s="191"/>
      <c r="D447" s="192"/>
      <c r="E447" s="193"/>
      <c r="F447" s="194"/>
      <c r="G447" s="194"/>
      <c r="H447" s="194"/>
    </row>
    <row r="448" spans="2:8" x14ac:dyDescent="0.3">
      <c r="B448" s="190"/>
      <c r="C448" s="191"/>
      <c r="D448" s="192"/>
      <c r="E448" s="193"/>
      <c r="F448" s="194"/>
      <c r="G448" s="194"/>
      <c r="H448" s="194"/>
    </row>
    <row r="449" spans="2:8" x14ac:dyDescent="0.3">
      <c r="B449" s="190"/>
      <c r="C449" s="191"/>
      <c r="D449" s="192"/>
      <c r="E449" s="193"/>
      <c r="F449" s="194"/>
      <c r="G449" s="194"/>
      <c r="H449" s="194"/>
    </row>
    <row r="450" spans="2:8" x14ac:dyDescent="0.3">
      <c r="B450" s="190"/>
      <c r="C450" s="191"/>
      <c r="D450" s="192"/>
      <c r="E450" s="193"/>
      <c r="F450" s="194"/>
      <c r="G450" s="194"/>
      <c r="H450" s="194"/>
    </row>
    <row r="451" spans="2:8" x14ac:dyDescent="0.3">
      <c r="B451" s="190"/>
      <c r="C451" s="191"/>
      <c r="D451" s="192"/>
      <c r="E451" s="193"/>
      <c r="F451" s="194"/>
      <c r="G451" s="194"/>
      <c r="H451" s="194"/>
    </row>
    <row r="452" spans="2:8" x14ac:dyDescent="0.3">
      <c r="B452" s="190"/>
      <c r="C452" s="191"/>
      <c r="D452" s="192"/>
      <c r="E452" s="193"/>
      <c r="F452" s="194"/>
      <c r="G452" s="194"/>
      <c r="H452" s="194"/>
    </row>
    <row r="453" spans="2:8" x14ac:dyDescent="0.3">
      <c r="B453" s="190"/>
      <c r="C453" s="191"/>
      <c r="D453" s="192"/>
      <c r="E453" s="193"/>
      <c r="F453" s="194"/>
      <c r="G453" s="194"/>
      <c r="H453" s="194"/>
    </row>
    <row r="454" spans="2:8" x14ac:dyDescent="0.3">
      <c r="B454" s="190"/>
      <c r="C454" s="191"/>
      <c r="D454" s="192"/>
      <c r="E454" s="193"/>
      <c r="F454" s="194"/>
      <c r="G454" s="194"/>
      <c r="H454" s="194"/>
    </row>
    <row r="455" spans="2:8" x14ac:dyDescent="0.3">
      <c r="B455" s="190"/>
      <c r="C455" s="191"/>
      <c r="D455" s="192"/>
      <c r="E455" s="193"/>
      <c r="F455" s="194"/>
      <c r="G455" s="194"/>
      <c r="H455" s="194"/>
    </row>
    <row r="456" spans="2:8" x14ac:dyDescent="0.3">
      <c r="B456" s="190"/>
      <c r="C456" s="191"/>
      <c r="D456" s="192"/>
      <c r="E456" s="193"/>
      <c r="F456" s="194"/>
      <c r="G456" s="194"/>
      <c r="H456" s="194"/>
    </row>
    <row r="457" spans="2:8" x14ac:dyDescent="0.3">
      <c r="B457" s="190"/>
      <c r="C457" s="191"/>
      <c r="D457" s="192"/>
      <c r="E457" s="193"/>
      <c r="F457" s="194"/>
      <c r="G457" s="194"/>
      <c r="H457" s="194"/>
    </row>
    <row r="458" spans="2:8" x14ac:dyDescent="0.3">
      <c r="B458" s="190"/>
      <c r="C458" s="191"/>
      <c r="D458" s="192"/>
      <c r="E458" s="193"/>
      <c r="F458" s="194"/>
      <c r="G458" s="194"/>
      <c r="H458" s="194"/>
    </row>
    <row r="459" spans="2:8" x14ac:dyDescent="0.3">
      <c r="B459" s="190"/>
      <c r="C459" s="191"/>
      <c r="D459" s="192"/>
      <c r="E459" s="193"/>
      <c r="F459" s="194"/>
      <c r="G459" s="194"/>
      <c r="H459" s="194"/>
    </row>
    <row r="460" spans="2:8" x14ac:dyDescent="0.3">
      <c r="B460" s="190"/>
      <c r="C460" s="191"/>
      <c r="D460" s="192"/>
      <c r="E460" s="193"/>
      <c r="F460" s="194"/>
      <c r="G460" s="194"/>
      <c r="H460" s="194"/>
    </row>
    <row r="461" spans="2:8" x14ac:dyDescent="0.3">
      <c r="B461" s="190"/>
      <c r="C461" s="191"/>
      <c r="D461" s="192"/>
      <c r="E461" s="193"/>
      <c r="F461" s="194"/>
      <c r="G461" s="194"/>
      <c r="H461" s="194"/>
    </row>
    <row r="462" spans="2:8" x14ac:dyDescent="0.3">
      <c r="B462" s="190"/>
      <c r="C462" s="191"/>
      <c r="D462" s="192"/>
      <c r="E462" s="193"/>
      <c r="F462" s="194"/>
      <c r="G462" s="194"/>
      <c r="H462" s="194"/>
    </row>
    <row r="463" spans="2:8" x14ac:dyDescent="0.3">
      <c r="B463" s="190"/>
      <c r="C463" s="191"/>
      <c r="D463" s="192"/>
      <c r="E463" s="193"/>
      <c r="F463" s="194"/>
      <c r="G463" s="194"/>
      <c r="H463" s="194"/>
    </row>
    <row r="464" spans="2:8" x14ac:dyDescent="0.3">
      <c r="B464" s="190"/>
      <c r="C464" s="191"/>
      <c r="D464" s="192"/>
      <c r="E464" s="193"/>
      <c r="F464" s="194"/>
      <c r="G464" s="194"/>
      <c r="H464" s="194"/>
    </row>
    <row r="465" spans="2:8" x14ac:dyDescent="0.3">
      <c r="B465" s="190"/>
      <c r="C465" s="191"/>
      <c r="D465" s="192"/>
      <c r="E465" s="193"/>
      <c r="F465" s="194"/>
      <c r="G465" s="194"/>
      <c r="H465" s="194"/>
    </row>
    <row r="466" spans="2:8" x14ac:dyDescent="0.3">
      <c r="B466" s="190"/>
      <c r="C466" s="191"/>
      <c r="D466" s="192"/>
      <c r="E466" s="193"/>
      <c r="F466" s="194"/>
      <c r="G466" s="194"/>
      <c r="H466" s="194"/>
    </row>
    <row r="467" spans="2:8" x14ac:dyDescent="0.3">
      <c r="B467" s="190"/>
      <c r="C467" s="191"/>
      <c r="D467" s="192"/>
      <c r="E467" s="193"/>
      <c r="F467" s="194"/>
      <c r="G467" s="194"/>
      <c r="H467" s="194"/>
    </row>
    <row r="468" spans="2:8" x14ac:dyDescent="0.3">
      <c r="B468" s="190"/>
      <c r="C468" s="191"/>
      <c r="D468" s="192"/>
      <c r="E468" s="193"/>
      <c r="F468" s="194"/>
      <c r="G468" s="194"/>
      <c r="H468" s="194"/>
    </row>
    <row r="469" spans="2:8" x14ac:dyDescent="0.3">
      <c r="B469" s="190"/>
      <c r="C469" s="191"/>
      <c r="D469" s="192"/>
      <c r="E469" s="193"/>
      <c r="F469" s="194"/>
      <c r="G469" s="194"/>
      <c r="H469" s="194"/>
    </row>
    <row r="470" spans="2:8" x14ac:dyDescent="0.3">
      <c r="B470" s="190"/>
      <c r="C470" s="191"/>
      <c r="D470" s="192"/>
      <c r="E470" s="193"/>
      <c r="F470" s="194"/>
      <c r="G470" s="194"/>
      <c r="H470" s="194"/>
    </row>
    <row r="471" spans="2:8" x14ac:dyDescent="0.3">
      <c r="B471" s="190"/>
      <c r="C471" s="191"/>
      <c r="D471" s="192"/>
      <c r="E471" s="193"/>
      <c r="F471" s="194"/>
      <c r="G471" s="194"/>
      <c r="H471" s="194"/>
    </row>
    <row r="472" spans="2:8" x14ac:dyDescent="0.3">
      <c r="B472" s="190"/>
      <c r="C472" s="191"/>
      <c r="D472" s="192"/>
      <c r="E472" s="193"/>
      <c r="F472" s="194"/>
      <c r="G472" s="194"/>
      <c r="H472" s="194"/>
    </row>
    <row r="473" spans="2:8" x14ac:dyDescent="0.3">
      <c r="B473" s="190"/>
      <c r="C473" s="191"/>
      <c r="D473" s="192"/>
      <c r="E473" s="193"/>
      <c r="F473" s="194"/>
      <c r="G473" s="194"/>
      <c r="H473" s="194"/>
    </row>
    <row r="474" spans="2:8" x14ac:dyDescent="0.3">
      <c r="B474" s="190"/>
      <c r="C474" s="191"/>
      <c r="D474" s="192"/>
      <c r="E474" s="193"/>
      <c r="F474" s="194"/>
      <c r="G474" s="194"/>
      <c r="H474" s="194"/>
    </row>
    <row r="475" spans="2:8" x14ac:dyDescent="0.3">
      <c r="B475" s="190"/>
      <c r="C475" s="191"/>
      <c r="D475" s="192"/>
      <c r="E475" s="193"/>
      <c r="F475" s="194"/>
      <c r="G475" s="194"/>
      <c r="H475" s="194"/>
    </row>
    <row r="476" spans="2:8" x14ac:dyDescent="0.3">
      <c r="B476" s="190"/>
      <c r="C476" s="191"/>
      <c r="D476" s="192"/>
      <c r="E476" s="193"/>
      <c r="F476" s="194"/>
      <c r="G476" s="194"/>
      <c r="H476" s="194"/>
    </row>
    <row r="477" spans="2:8" x14ac:dyDescent="0.3">
      <c r="B477" s="190"/>
      <c r="C477" s="191"/>
      <c r="D477" s="192"/>
      <c r="E477" s="193"/>
      <c r="F477" s="194"/>
      <c r="G477" s="194"/>
      <c r="H477" s="194"/>
    </row>
    <row r="478" spans="2:8" x14ac:dyDescent="0.3">
      <c r="B478" s="190"/>
      <c r="C478" s="191"/>
      <c r="D478" s="192"/>
      <c r="E478" s="193"/>
      <c r="F478" s="194"/>
      <c r="G478" s="194"/>
      <c r="H478" s="194"/>
    </row>
    <row r="479" spans="2:8" x14ac:dyDescent="0.3">
      <c r="B479" s="190"/>
      <c r="C479" s="191"/>
      <c r="D479" s="192"/>
      <c r="E479" s="193"/>
      <c r="F479" s="194"/>
      <c r="G479" s="194"/>
      <c r="H479" s="194"/>
    </row>
    <row r="480" spans="2:8" x14ac:dyDescent="0.3">
      <c r="B480" s="190"/>
      <c r="C480" s="191"/>
      <c r="D480" s="192"/>
      <c r="E480" s="193"/>
      <c r="F480" s="194"/>
      <c r="G480" s="194"/>
      <c r="H480" s="194"/>
    </row>
    <row r="481" spans="2:8" x14ac:dyDescent="0.3">
      <c r="B481" s="190"/>
      <c r="C481" s="191"/>
      <c r="D481" s="192"/>
      <c r="E481" s="193"/>
      <c r="F481" s="194"/>
      <c r="G481" s="194"/>
      <c r="H481" s="194"/>
    </row>
    <row r="482" spans="2:8" x14ac:dyDescent="0.3">
      <c r="B482" s="190"/>
      <c r="C482" s="191"/>
      <c r="D482" s="192"/>
      <c r="E482" s="193"/>
      <c r="F482" s="194"/>
      <c r="G482" s="194"/>
      <c r="H482" s="194"/>
    </row>
    <row r="483" spans="2:8" x14ac:dyDescent="0.3">
      <c r="B483" s="190"/>
      <c r="C483" s="191"/>
      <c r="D483" s="192"/>
      <c r="E483" s="193"/>
      <c r="F483" s="194"/>
      <c r="G483" s="194"/>
      <c r="H483" s="194"/>
    </row>
    <row r="484" spans="2:8" x14ac:dyDescent="0.3">
      <c r="B484" s="190"/>
      <c r="C484" s="191"/>
      <c r="D484" s="192"/>
      <c r="E484" s="193"/>
      <c r="F484" s="194"/>
      <c r="G484" s="194"/>
      <c r="H484" s="194"/>
    </row>
    <row r="485" spans="2:8" x14ac:dyDescent="0.3">
      <c r="B485" s="190"/>
      <c r="C485" s="191"/>
      <c r="D485" s="192"/>
      <c r="E485" s="193"/>
      <c r="F485" s="194"/>
      <c r="G485" s="194"/>
      <c r="H485" s="194"/>
    </row>
    <row r="486" spans="2:8" x14ac:dyDescent="0.3">
      <c r="B486" s="190"/>
      <c r="C486" s="191"/>
      <c r="D486" s="192"/>
      <c r="E486" s="193"/>
      <c r="F486" s="194"/>
      <c r="G486" s="194"/>
      <c r="H486" s="194"/>
    </row>
    <row r="487" spans="2:8" x14ac:dyDescent="0.3">
      <c r="B487" s="190"/>
      <c r="C487" s="191"/>
      <c r="D487" s="192"/>
      <c r="E487" s="193"/>
      <c r="F487" s="194"/>
      <c r="G487" s="194"/>
      <c r="H487" s="194"/>
    </row>
    <row r="488" spans="2:8" x14ac:dyDescent="0.3">
      <c r="B488" s="190"/>
      <c r="C488" s="191"/>
      <c r="D488" s="192"/>
      <c r="E488" s="193"/>
      <c r="F488" s="194"/>
      <c r="G488" s="194"/>
      <c r="H488" s="194"/>
    </row>
    <row r="489" spans="2:8" x14ac:dyDescent="0.3">
      <c r="B489" s="190"/>
      <c r="C489" s="191"/>
      <c r="D489" s="192"/>
      <c r="E489" s="193"/>
      <c r="F489" s="194"/>
      <c r="G489" s="194"/>
      <c r="H489" s="194"/>
    </row>
    <row r="490" spans="2:8" x14ac:dyDescent="0.3">
      <c r="B490" s="190"/>
      <c r="C490" s="191"/>
      <c r="D490" s="192"/>
      <c r="E490" s="193"/>
      <c r="F490" s="194"/>
      <c r="G490" s="194"/>
      <c r="H490" s="194"/>
    </row>
    <row r="491" spans="2:8" x14ac:dyDescent="0.3">
      <c r="B491" s="190"/>
      <c r="C491" s="191"/>
      <c r="D491" s="192"/>
      <c r="E491" s="193"/>
      <c r="F491" s="194"/>
      <c r="G491" s="194"/>
      <c r="H491" s="194"/>
    </row>
    <row r="492" spans="2:8" x14ac:dyDescent="0.3">
      <c r="B492" s="190"/>
      <c r="C492" s="191"/>
      <c r="D492" s="192"/>
      <c r="E492" s="193"/>
      <c r="F492" s="194"/>
      <c r="G492" s="194"/>
      <c r="H492" s="194"/>
    </row>
    <row r="493" spans="2:8" x14ac:dyDescent="0.3">
      <c r="B493" s="190"/>
      <c r="C493" s="191"/>
      <c r="D493" s="192"/>
      <c r="E493" s="193"/>
      <c r="F493" s="194"/>
      <c r="G493" s="194"/>
      <c r="H493" s="194"/>
    </row>
    <row r="494" spans="2:8" x14ac:dyDescent="0.3">
      <c r="B494" s="190"/>
      <c r="C494" s="191"/>
      <c r="D494" s="192"/>
      <c r="E494" s="193"/>
      <c r="F494" s="194"/>
      <c r="G494" s="194"/>
      <c r="H494" s="194"/>
    </row>
    <row r="495" spans="2:8" x14ac:dyDescent="0.3">
      <c r="B495" s="190"/>
      <c r="C495" s="191"/>
      <c r="D495" s="192"/>
      <c r="E495" s="193"/>
      <c r="F495" s="194"/>
      <c r="G495" s="194"/>
      <c r="H495" s="194"/>
    </row>
    <row r="496" spans="2:8" x14ac:dyDescent="0.3">
      <c r="B496" s="190"/>
      <c r="C496" s="191"/>
      <c r="D496" s="192"/>
      <c r="E496" s="193"/>
      <c r="F496" s="194"/>
      <c r="G496" s="194"/>
      <c r="H496" s="194"/>
    </row>
    <row r="497" spans="2:8" x14ac:dyDescent="0.3">
      <c r="B497" s="190"/>
      <c r="C497" s="191"/>
      <c r="D497" s="192"/>
      <c r="E497" s="193"/>
      <c r="F497" s="194"/>
      <c r="G497" s="194"/>
      <c r="H497" s="194"/>
    </row>
    <row r="498" spans="2:8" x14ac:dyDescent="0.3">
      <c r="B498" s="190"/>
      <c r="C498" s="191"/>
      <c r="D498" s="192"/>
      <c r="E498" s="193"/>
      <c r="F498" s="194"/>
      <c r="G498" s="194"/>
      <c r="H498" s="194"/>
    </row>
    <row r="499" spans="2:8" x14ac:dyDescent="0.3">
      <c r="B499" s="190"/>
      <c r="C499" s="191"/>
      <c r="D499" s="192"/>
      <c r="E499" s="193"/>
      <c r="F499" s="194"/>
      <c r="G499" s="194"/>
      <c r="H499" s="194"/>
    </row>
    <row r="500" spans="2:8" x14ac:dyDescent="0.3">
      <c r="B500" s="190"/>
      <c r="C500" s="191"/>
      <c r="D500" s="192"/>
      <c r="E500" s="193"/>
      <c r="F500" s="194"/>
      <c r="G500" s="194"/>
      <c r="H500" s="194"/>
    </row>
    <row r="501" spans="2:8" x14ac:dyDescent="0.3">
      <c r="B501" s="190"/>
      <c r="C501" s="191"/>
      <c r="D501" s="192"/>
      <c r="E501" s="193"/>
      <c r="F501" s="194"/>
      <c r="G501" s="194"/>
      <c r="H501" s="194"/>
    </row>
    <row r="502" spans="2:8" x14ac:dyDescent="0.3">
      <c r="B502" s="190"/>
      <c r="C502" s="191"/>
      <c r="D502" s="192"/>
      <c r="E502" s="193"/>
      <c r="F502" s="194"/>
      <c r="G502" s="194"/>
      <c r="H502" s="194"/>
    </row>
    <row r="503" spans="2:8" x14ac:dyDescent="0.3">
      <c r="B503" s="190"/>
      <c r="C503" s="191"/>
      <c r="D503" s="192"/>
      <c r="E503" s="193"/>
      <c r="F503" s="194"/>
      <c r="G503" s="194"/>
      <c r="H503" s="194"/>
    </row>
    <row r="504" spans="2:8" x14ac:dyDescent="0.3">
      <c r="B504" s="190"/>
      <c r="C504" s="191"/>
      <c r="D504" s="192"/>
      <c r="E504" s="193"/>
      <c r="F504" s="194"/>
      <c r="G504" s="194"/>
      <c r="H504" s="194"/>
    </row>
    <row r="505" spans="2:8" x14ac:dyDescent="0.3">
      <c r="B505" s="190"/>
      <c r="C505" s="191"/>
      <c r="D505" s="192"/>
      <c r="E505" s="193"/>
      <c r="F505" s="194"/>
      <c r="G505" s="194"/>
      <c r="H505" s="194"/>
    </row>
    <row r="506" spans="2:8" x14ac:dyDescent="0.3">
      <c r="B506" s="190"/>
      <c r="C506" s="191"/>
      <c r="D506" s="192"/>
      <c r="E506" s="193"/>
      <c r="F506" s="194"/>
      <c r="G506" s="194"/>
      <c r="H506" s="194"/>
    </row>
    <row r="507" spans="2:8" x14ac:dyDescent="0.3">
      <c r="B507" s="190"/>
      <c r="C507" s="191"/>
      <c r="D507" s="192"/>
      <c r="E507" s="193"/>
      <c r="F507" s="194"/>
      <c r="G507" s="194"/>
      <c r="H507" s="194"/>
    </row>
    <row r="508" spans="2:8" x14ac:dyDescent="0.3">
      <c r="B508" s="190"/>
      <c r="C508" s="191"/>
      <c r="D508" s="192"/>
      <c r="E508" s="193"/>
      <c r="F508" s="194"/>
      <c r="G508" s="194"/>
      <c r="H508" s="194"/>
    </row>
    <row r="509" spans="2:8" x14ac:dyDescent="0.3">
      <c r="B509" s="190"/>
      <c r="C509" s="191"/>
      <c r="D509" s="192"/>
      <c r="E509" s="193"/>
      <c r="F509" s="194"/>
      <c r="G509" s="194"/>
      <c r="H509" s="194"/>
    </row>
    <row r="510" spans="2:8" x14ac:dyDescent="0.3">
      <c r="B510" s="190"/>
      <c r="C510" s="191"/>
      <c r="D510" s="192"/>
      <c r="E510" s="193"/>
      <c r="F510" s="194"/>
      <c r="G510" s="194"/>
      <c r="H510" s="194"/>
    </row>
    <row r="511" spans="2:8" x14ac:dyDescent="0.3">
      <c r="B511" s="190"/>
      <c r="C511" s="191"/>
      <c r="D511" s="192"/>
      <c r="E511" s="193"/>
      <c r="F511" s="194"/>
      <c r="G511" s="194"/>
      <c r="H511" s="194"/>
    </row>
    <row r="512" spans="2:8" x14ac:dyDescent="0.3">
      <c r="B512" s="190"/>
      <c r="C512" s="191"/>
      <c r="D512" s="192"/>
      <c r="E512" s="193"/>
      <c r="F512" s="194"/>
      <c r="G512" s="194"/>
      <c r="H512" s="194"/>
    </row>
    <row r="513" spans="2:8" x14ac:dyDescent="0.3">
      <c r="B513" s="190"/>
      <c r="C513" s="191"/>
      <c r="D513" s="192"/>
      <c r="E513" s="193"/>
      <c r="F513" s="194"/>
      <c r="G513" s="194"/>
      <c r="H513" s="194"/>
    </row>
    <row r="514" spans="2:8" x14ac:dyDescent="0.3">
      <c r="B514" s="190"/>
      <c r="C514" s="191"/>
      <c r="D514" s="192"/>
      <c r="E514" s="193"/>
      <c r="F514" s="194"/>
      <c r="G514" s="194"/>
      <c r="H514" s="194"/>
    </row>
    <row r="515" spans="2:8" x14ac:dyDescent="0.3">
      <c r="B515" s="190"/>
      <c r="C515" s="191"/>
      <c r="D515" s="192"/>
      <c r="E515" s="193"/>
      <c r="F515" s="194"/>
      <c r="G515" s="194"/>
      <c r="H515" s="194"/>
    </row>
    <row r="516" spans="2:8" x14ac:dyDescent="0.3">
      <c r="B516" s="190"/>
      <c r="C516" s="191"/>
      <c r="D516" s="192"/>
      <c r="E516" s="193"/>
      <c r="F516" s="194"/>
      <c r="G516" s="194"/>
      <c r="H516" s="194"/>
    </row>
    <row r="517" spans="2:8" x14ac:dyDescent="0.3">
      <c r="B517" s="190"/>
      <c r="C517" s="191"/>
      <c r="D517" s="192"/>
      <c r="E517" s="193"/>
      <c r="F517" s="194"/>
      <c r="G517" s="194"/>
      <c r="H517" s="194"/>
    </row>
    <row r="518" spans="2:8" x14ac:dyDescent="0.3">
      <c r="B518" s="190"/>
      <c r="C518" s="191"/>
      <c r="D518" s="192"/>
      <c r="E518" s="193"/>
      <c r="F518" s="194"/>
      <c r="G518" s="194"/>
      <c r="H518" s="194"/>
    </row>
    <row r="519" spans="2:8" x14ac:dyDescent="0.3">
      <c r="B519" s="190"/>
      <c r="C519" s="191"/>
      <c r="D519" s="192"/>
      <c r="E519" s="193"/>
      <c r="F519" s="194"/>
      <c r="G519" s="194"/>
      <c r="H519" s="194"/>
    </row>
    <row r="520" spans="2:8" x14ac:dyDescent="0.3">
      <c r="B520" s="190"/>
      <c r="C520" s="191"/>
      <c r="D520" s="192"/>
      <c r="E520" s="193"/>
      <c r="F520" s="194"/>
      <c r="G520" s="194"/>
      <c r="H520" s="194"/>
    </row>
    <row r="521" spans="2:8" x14ac:dyDescent="0.3">
      <c r="B521" s="190"/>
      <c r="C521" s="191"/>
      <c r="D521" s="192"/>
      <c r="E521" s="193"/>
      <c r="F521" s="194"/>
      <c r="G521" s="194"/>
      <c r="H521" s="194"/>
    </row>
    <row r="522" spans="2:8" x14ac:dyDescent="0.3">
      <c r="B522" s="190"/>
      <c r="C522" s="191"/>
      <c r="D522" s="192"/>
      <c r="E522" s="193"/>
      <c r="F522" s="194"/>
      <c r="G522" s="194"/>
      <c r="H522" s="194"/>
    </row>
    <row r="523" spans="2:8" x14ac:dyDescent="0.3">
      <c r="B523" s="190"/>
      <c r="C523" s="191"/>
      <c r="D523" s="192"/>
      <c r="E523" s="193"/>
      <c r="F523" s="194"/>
      <c r="G523" s="194"/>
      <c r="H523" s="194"/>
    </row>
    <row r="524" spans="2:8" x14ac:dyDescent="0.3">
      <c r="B524" s="190"/>
      <c r="C524" s="191"/>
      <c r="D524" s="192"/>
      <c r="E524" s="193"/>
      <c r="F524" s="194"/>
      <c r="G524" s="194"/>
      <c r="H524" s="194"/>
    </row>
    <row r="525" spans="2:8" x14ac:dyDescent="0.3">
      <c r="B525" s="190"/>
      <c r="C525" s="191"/>
      <c r="D525" s="192"/>
      <c r="E525" s="193"/>
      <c r="F525" s="194"/>
      <c r="G525" s="194"/>
      <c r="H525" s="194"/>
    </row>
    <row r="526" spans="2:8" x14ac:dyDescent="0.3">
      <c r="B526" s="190"/>
      <c r="C526" s="191"/>
      <c r="D526" s="192"/>
      <c r="E526" s="193"/>
      <c r="F526" s="194"/>
      <c r="G526" s="194"/>
      <c r="H526" s="194"/>
    </row>
    <row r="527" spans="2:8" x14ac:dyDescent="0.3">
      <c r="B527" s="190"/>
      <c r="C527" s="191"/>
      <c r="D527" s="192"/>
      <c r="E527" s="193"/>
      <c r="F527" s="194"/>
      <c r="G527" s="194"/>
      <c r="H527" s="194"/>
    </row>
    <row r="528" spans="2:8" x14ac:dyDescent="0.3">
      <c r="B528" s="190"/>
      <c r="C528" s="191"/>
      <c r="D528" s="192"/>
      <c r="E528" s="193"/>
      <c r="F528" s="194"/>
      <c r="G528" s="194"/>
      <c r="H528" s="194"/>
    </row>
    <row r="529" spans="2:8" x14ac:dyDescent="0.3">
      <c r="B529" s="190"/>
      <c r="C529" s="191"/>
      <c r="D529" s="192"/>
      <c r="E529" s="193"/>
      <c r="F529" s="194"/>
      <c r="G529" s="194"/>
      <c r="H529" s="194"/>
    </row>
    <row r="530" spans="2:8" x14ac:dyDescent="0.3">
      <c r="B530" s="190"/>
      <c r="C530" s="191"/>
      <c r="D530" s="192"/>
      <c r="E530" s="193"/>
      <c r="F530" s="194"/>
      <c r="G530" s="194"/>
      <c r="H530" s="194"/>
    </row>
    <row r="531" spans="2:8" x14ac:dyDescent="0.3">
      <c r="B531" s="190"/>
      <c r="C531" s="191"/>
      <c r="D531" s="192"/>
      <c r="E531" s="193"/>
      <c r="F531" s="194"/>
      <c r="G531" s="194"/>
      <c r="H531" s="194"/>
    </row>
    <row r="532" spans="2:8" x14ac:dyDescent="0.3">
      <c r="B532" s="190"/>
      <c r="C532" s="191"/>
      <c r="D532" s="192"/>
      <c r="E532" s="193"/>
      <c r="F532" s="194"/>
      <c r="G532" s="194"/>
      <c r="H532" s="194"/>
    </row>
    <row r="533" spans="2:8" x14ac:dyDescent="0.3">
      <c r="B533" s="190"/>
      <c r="C533" s="191"/>
      <c r="D533" s="192"/>
      <c r="E533" s="193"/>
      <c r="F533" s="194"/>
      <c r="G533" s="194"/>
      <c r="H533" s="194"/>
    </row>
    <row r="534" spans="2:8" x14ac:dyDescent="0.3">
      <c r="B534" s="190"/>
      <c r="C534" s="191"/>
      <c r="D534" s="192"/>
      <c r="E534" s="193"/>
      <c r="F534" s="194"/>
      <c r="G534" s="194"/>
      <c r="H534" s="194"/>
    </row>
    <row r="535" spans="2:8" x14ac:dyDescent="0.3">
      <c r="B535" s="190"/>
      <c r="C535" s="191"/>
      <c r="D535" s="192"/>
      <c r="E535" s="193"/>
      <c r="F535" s="194"/>
      <c r="G535" s="194"/>
      <c r="H535" s="194"/>
    </row>
    <row r="536" spans="2:8" x14ac:dyDescent="0.3">
      <c r="B536" s="190"/>
      <c r="C536" s="191"/>
      <c r="D536" s="192"/>
      <c r="E536" s="193"/>
      <c r="F536" s="194"/>
      <c r="G536" s="194"/>
      <c r="H536" s="194"/>
    </row>
    <row r="537" spans="2:8" x14ac:dyDescent="0.3">
      <c r="B537" s="190"/>
      <c r="C537" s="191"/>
      <c r="D537" s="192"/>
      <c r="E537" s="193"/>
      <c r="F537" s="194"/>
      <c r="G537" s="194"/>
      <c r="H537" s="194"/>
    </row>
    <row r="538" spans="2:8" x14ac:dyDescent="0.3">
      <c r="B538" s="190"/>
      <c r="C538" s="191"/>
      <c r="D538" s="192"/>
      <c r="E538" s="193"/>
      <c r="F538" s="194"/>
      <c r="G538" s="194"/>
      <c r="H538" s="194"/>
    </row>
    <row r="539" spans="2:8" x14ac:dyDescent="0.3">
      <c r="B539" s="190"/>
      <c r="C539" s="191"/>
      <c r="D539" s="192"/>
      <c r="E539" s="193"/>
      <c r="F539" s="194"/>
      <c r="G539" s="194"/>
      <c r="H539" s="194"/>
    </row>
    <row r="540" spans="2:8" x14ac:dyDescent="0.3">
      <c r="B540" s="190"/>
      <c r="C540" s="191"/>
      <c r="D540" s="192"/>
      <c r="E540" s="193"/>
      <c r="F540" s="194"/>
      <c r="G540" s="194"/>
      <c r="H540" s="194"/>
    </row>
    <row r="541" spans="2:8" x14ac:dyDescent="0.3">
      <c r="B541" s="190"/>
      <c r="C541" s="191"/>
      <c r="D541" s="192"/>
      <c r="E541" s="193"/>
      <c r="F541" s="194"/>
      <c r="G541" s="194"/>
      <c r="H541" s="194"/>
    </row>
    <row r="542" spans="2:8" x14ac:dyDescent="0.3">
      <c r="B542" s="190"/>
      <c r="C542" s="191"/>
      <c r="D542" s="192"/>
      <c r="E542" s="193"/>
      <c r="F542" s="194"/>
      <c r="G542" s="194"/>
      <c r="H542" s="194"/>
    </row>
    <row r="543" spans="2:8" x14ac:dyDescent="0.3">
      <c r="B543" s="190"/>
      <c r="C543" s="191"/>
      <c r="D543" s="192"/>
      <c r="E543" s="193"/>
      <c r="F543" s="194"/>
      <c r="G543" s="194"/>
      <c r="H543" s="194"/>
    </row>
    <row r="544" spans="2:8" x14ac:dyDescent="0.3">
      <c r="B544" s="190"/>
      <c r="C544" s="191"/>
      <c r="D544" s="192"/>
      <c r="E544" s="193"/>
      <c r="F544" s="194"/>
      <c r="G544" s="194"/>
      <c r="H544" s="194"/>
    </row>
    <row r="545" spans="2:8" x14ac:dyDescent="0.3">
      <c r="B545" s="190"/>
      <c r="C545" s="191"/>
      <c r="D545" s="192"/>
      <c r="E545" s="193"/>
      <c r="F545" s="194"/>
      <c r="G545" s="194"/>
      <c r="H545" s="194"/>
    </row>
    <row r="546" spans="2:8" x14ac:dyDescent="0.3">
      <c r="B546" s="190"/>
      <c r="C546" s="191"/>
      <c r="D546" s="192"/>
      <c r="E546" s="193"/>
      <c r="F546" s="194"/>
      <c r="G546" s="194"/>
      <c r="H546" s="194"/>
    </row>
    <row r="547" spans="2:8" x14ac:dyDescent="0.3">
      <c r="B547" s="190"/>
      <c r="C547" s="191"/>
      <c r="D547" s="192"/>
      <c r="E547" s="193"/>
      <c r="F547" s="194"/>
      <c r="G547" s="194"/>
      <c r="H547" s="194"/>
    </row>
    <row r="548" spans="2:8" x14ac:dyDescent="0.3">
      <c r="B548" s="190"/>
      <c r="C548" s="191"/>
      <c r="D548" s="192"/>
      <c r="E548" s="193"/>
      <c r="F548" s="194"/>
      <c r="G548" s="194"/>
      <c r="H548" s="194"/>
    </row>
    <row r="549" spans="2:8" x14ac:dyDescent="0.3">
      <c r="B549" s="190"/>
      <c r="C549" s="191"/>
      <c r="D549" s="192"/>
      <c r="E549" s="193"/>
      <c r="F549" s="194"/>
      <c r="G549" s="194"/>
      <c r="H549" s="194"/>
    </row>
    <row r="550" spans="2:8" x14ac:dyDescent="0.3">
      <c r="B550" s="190"/>
      <c r="C550" s="191"/>
      <c r="D550" s="192"/>
      <c r="E550" s="193"/>
      <c r="F550" s="194"/>
      <c r="G550" s="194"/>
      <c r="H550" s="194"/>
    </row>
    <row r="551" spans="2:8" x14ac:dyDescent="0.3">
      <c r="B551" s="190"/>
      <c r="C551" s="191"/>
      <c r="D551" s="192"/>
      <c r="E551" s="193"/>
      <c r="F551" s="194"/>
      <c r="G551" s="194"/>
      <c r="H551" s="194"/>
    </row>
    <row r="552" spans="2:8" x14ac:dyDescent="0.3">
      <c r="B552" s="190"/>
      <c r="C552" s="191"/>
      <c r="D552" s="192"/>
      <c r="E552" s="193"/>
      <c r="F552" s="194"/>
      <c r="G552" s="194"/>
      <c r="H552" s="194"/>
    </row>
    <row r="553" spans="2:8" x14ac:dyDescent="0.3">
      <c r="B553" s="190"/>
      <c r="C553" s="191"/>
      <c r="D553" s="192"/>
      <c r="E553" s="193"/>
      <c r="F553" s="194"/>
      <c r="G553" s="194"/>
      <c r="H553" s="194"/>
    </row>
    <row r="554" spans="2:8" x14ac:dyDescent="0.3">
      <c r="B554" s="190"/>
      <c r="C554" s="191"/>
      <c r="D554" s="192"/>
      <c r="E554" s="193"/>
      <c r="F554" s="194"/>
      <c r="G554" s="194"/>
      <c r="H554" s="194"/>
    </row>
    <row r="555" spans="2:8" x14ac:dyDescent="0.3">
      <c r="B555" s="190"/>
      <c r="C555" s="191"/>
      <c r="D555" s="192"/>
      <c r="E555" s="193"/>
      <c r="F555" s="194"/>
      <c r="G555" s="194"/>
      <c r="H555" s="194"/>
    </row>
    <row r="556" spans="2:8" x14ac:dyDescent="0.3">
      <c r="B556" s="190"/>
      <c r="C556" s="191"/>
      <c r="D556" s="192"/>
      <c r="E556" s="193"/>
      <c r="F556" s="194"/>
      <c r="G556" s="194"/>
      <c r="H556" s="194"/>
    </row>
    <row r="557" spans="2:8" x14ac:dyDescent="0.3">
      <c r="B557" s="190"/>
      <c r="C557" s="191"/>
      <c r="D557" s="192"/>
      <c r="E557" s="193"/>
      <c r="F557" s="194"/>
      <c r="G557" s="194"/>
      <c r="H557" s="194"/>
    </row>
    <row r="558" spans="2:8" x14ac:dyDescent="0.3">
      <c r="B558" s="190"/>
      <c r="C558" s="191"/>
      <c r="D558" s="192"/>
      <c r="E558" s="193"/>
      <c r="F558" s="194"/>
      <c r="G558" s="194"/>
      <c r="H558" s="194"/>
    </row>
    <row r="559" spans="2:8" x14ac:dyDescent="0.3">
      <c r="B559" s="190"/>
      <c r="C559" s="191"/>
      <c r="D559" s="192"/>
      <c r="E559" s="193"/>
      <c r="F559" s="194"/>
      <c r="G559" s="194"/>
      <c r="H559" s="194"/>
    </row>
    <row r="560" spans="2:8" x14ac:dyDescent="0.3">
      <c r="B560" s="190"/>
      <c r="C560" s="191"/>
      <c r="D560" s="192"/>
      <c r="E560" s="193"/>
      <c r="F560" s="194"/>
      <c r="G560" s="194"/>
      <c r="H560" s="194"/>
    </row>
    <row r="561" spans="2:8" x14ac:dyDescent="0.3">
      <c r="B561" s="190"/>
      <c r="C561" s="191"/>
      <c r="D561" s="192"/>
      <c r="E561" s="193"/>
      <c r="F561" s="194"/>
      <c r="G561" s="194"/>
      <c r="H561" s="194"/>
    </row>
    <row r="562" spans="2:8" x14ac:dyDescent="0.3">
      <c r="B562" s="190"/>
      <c r="C562" s="191"/>
      <c r="D562" s="192"/>
      <c r="E562" s="193"/>
      <c r="F562" s="194"/>
      <c r="G562" s="194"/>
      <c r="H562" s="194"/>
    </row>
    <row r="563" spans="2:8" x14ac:dyDescent="0.3">
      <c r="B563" s="190"/>
      <c r="C563" s="191"/>
      <c r="D563" s="192"/>
      <c r="E563" s="193"/>
      <c r="F563" s="194"/>
      <c r="G563" s="194"/>
      <c r="H563" s="194"/>
    </row>
    <row r="564" spans="2:8" x14ac:dyDescent="0.3">
      <c r="B564" s="190"/>
      <c r="C564" s="191"/>
      <c r="D564" s="192"/>
      <c r="E564" s="193"/>
      <c r="F564" s="194"/>
      <c r="G564" s="194"/>
      <c r="H564" s="194"/>
    </row>
    <row r="565" spans="2:8" x14ac:dyDescent="0.3">
      <c r="B565" s="190"/>
      <c r="C565" s="191"/>
      <c r="D565" s="192"/>
      <c r="E565" s="193"/>
      <c r="F565" s="194"/>
      <c r="G565" s="194"/>
      <c r="H565" s="194"/>
    </row>
    <row r="566" spans="2:8" x14ac:dyDescent="0.3">
      <c r="B566" s="190"/>
      <c r="C566" s="191"/>
      <c r="D566" s="192"/>
      <c r="E566" s="193"/>
      <c r="F566" s="194"/>
      <c r="G566" s="194"/>
      <c r="H566" s="194"/>
    </row>
    <row r="567" spans="2:8" x14ac:dyDescent="0.3">
      <c r="B567" s="190"/>
      <c r="C567" s="191"/>
      <c r="D567" s="192"/>
      <c r="E567" s="193"/>
      <c r="F567" s="194"/>
      <c r="G567" s="194"/>
      <c r="H567" s="194"/>
    </row>
    <row r="568" spans="2:8" x14ac:dyDescent="0.3">
      <c r="B568" s="190"/>
      <c r="C568" s="191"/>
      <c r="D568" s="192"/>
      <c r="E568" s="193"/>
      <c r="F568" s="194"/>
      <c r="G568" s="194"/>
      <c r="H568" s="194"/>
    </row>
    <row r="569" spans="2:8" x14ac:dyDescent="0.3">
      <c r="B569" s="190"/>
      <c r="C569" s="191"/>
      <c r="D569" s="192"/>
      <c r="E569" s="193"/>
      <c r="F569" s="194"/>
      <c r="G569" s="194"/>
      <c r="H569" s="194"/>
    </row>
    <row r="570" spans="2:8" x14ac:dyDescent="0.3">
      <c r="B570" s="190"/>
      <c r="C570" s="191"/>
      <c r="D570" s="192"/>
      <c r="E570" s="193"/>
      <c r="F570" s="194"/>
      <c r="G570" s="194"/>
      <c r="H570" s="194"/>
    </row>
    <row r="571" spans="2:8" x14ac:dyDescent="0.3">
      <c r="B571" s="190"/>
      <c r="C571" s="191"/>
      <c r="D571" s="192"/>
      <c r="E571" s="193"/>
      <c r="F571" s="194"/>
      <c r="G571" s="194"/>
      <c r="H571" s="194"/>
    </row>
    <row r="572" spans="2:8" x14ac:dyDescent="0.3">
      <c r="B572" s="190"/>
      <c r="C572" s="191"/>
      <c r="D572" s="192"/>
      <c r="E572" s="193"/>
      <c r="F572" s="194"/>
      <c r="G572" s="194"/>
      <c r="H572" s="194"/>
    </row>
    <row r="573" spans="2:8" x14ac:dyDescent="0.3">
      <c r="B573" s="190"/>
      <c r="C573" s="191"/>
      <c r="D573" s="192"/>
      <c r="E573" s="193"/>
      <c r="F573" s="194"/>
      <c r="G573" s="194"/>
      <c r="H573" s="194"/>
    </row>
    <row r="574" spans="2:8" x14ac:dyDescent="0.3">
      <c r="B574" s="190"/>
      <c r="C574" s="191"/>
      <c r="D574" s="192"/>
      <c r="E574" s="193"/>
      <c r="F574" s="194"/>
      <c r="G574" s="194"/>
      <c r="H574" s="194"/>
    </row>
    <row r="575" spans="2:8" x14ac:dyDescent="0.3">
      <c r="B575" s="190"/>
      <c r="C575" s="191"/>
      <c r="D575" s="192"/>
      <c r="E575" s="193"/>
      <c r="F575" s="194"/>
      <c r="G575" s="194"/>
      <c r="H575" s="194"/>
    </row>
    <row r="576" spans="2:8" x14ac:dyDescent="0.3">
      <c r="B576" s="190"/>
      <c r="C576" s="191"/>
      <c r="D576" s="192"/>
      <c r="E576" s="193"/>
      <c r="F576" s="194"/>
      <c r="G576" s="194"/>
      <c r="H576" s="194"/>
    </row>
    <row r="577" spans="2:8" x14ac:dyDescent="0.3">
      <c r="B577" s="190"/>
      <c r="C577" s="191"/>
      <c r="D577" s="192"/>
      <c r="E577" s="193"/>
      <c r="F577" s="194"/>
      <c r="G577" s="194"/>
      <c r="H577" s="194"/>
    </row>
    <row r="578" spans="2:8" x14ac:dyDescent="0.3">
      <c r="B578" s="190"/>
      <c r="C578" s="191"/>
      <c r="D578" s="192"/>
      <c r="E578" s="193"/>
      <c r="F578" s="194"/>
      <c r="G578" s="194"/>
      <c r="H578" s="194"/>
    </row>
    <row r="579" spans="2:8" x14ac:dyDescent="0.3">
      <c r="B579" s="190"/>
      <c r="C579" s="191"/>
      <c r="D579" s="192"/>
      <c r="E579" s="193"/>
      <c r="F579" s="194"/>
      <c r="G579" s="194"/>
      <c r="H579" s="194"/>
    </row>
    <row r="580" spans="2:8" x14ac:dyDescent="0.3">
      <c r="B580" s="190"/>
      <c r="C580" s="191"/>
      <c r="D580" s="192"/>
      <c r="E580" s="193"/>
      <c r="F580" s="194"/>
      <c r="G580" s="194"/>
      <c r="H580" s="194"/>
    </row>
    <row r="581" spans="2:8" x14ac:dyDescent="0.3">
      <c r="B581" s="190"/>
      <c r="C581" s="191"/>
      <c r="D581" s="192"/>
      <c r="E581" s="193"/>
      <c r="F581" s="194"/>
      <c r="G581" s="194"/>
      <c r="H581" s="194"/>
    </row>
    <row r="582" spans="2:8" x14ac:dyDescent="0.3">
      <c r="B582" s="190"/>
      <c r="C582" s="191"/>
      <c r="D582" s="192"/>
      <c r="E582" s="193"/>
      <c r="F582" s="194"/>
      <c r="G582" s="194"/>
      <c r="H582" s="194"/>
    </row>
    <row r="583" spans="2:8" x14ac:dyDescent="0.3">
      <c r="B583" s="190"/>
      <c r="C583" s="191"/>
      <c r="D583" s="192"/>
      <c r="E583" s="193"/>
      <c r="F583" s="194"/>
      <c r="G583" s="194"/>
      <c r="H583" s="194"/>
    </row>
    <row r="584" spans="2:8" x14ac:dyDescent="0.3">
      <c r="B584" s="190"/>
      <c r="C584" s="191"/>
      <c r="D584" s="192"/>
      <c r="E584" s="193"/>
      <c r="F584" s="194"/>
      <c r="G584" s="194"/>
      <c r="H584" s="194"/>
    </row>
    <row r="585" spans="2:8" x14ac:dyDescent="0.3">
      <c r="B585" s="190"/>
      <c r="C585" s="191"/>
      <c r="D585" s="192"/>
      <c r="E585" s="193"/>
      <c r="F585" s="194"/>
      <c r="G585" s="194"/>
      <c r="H585" s="194"/>
    </row>
    <row r="586" spans="2:8" x14ac:dyDescent="0.3">
      <c r="B586" s="190"/>
      <c r="C586" s="191"/>
      <c r="D586" s="192"/>
      <c r="E586" s="193"/>
      <c r="F586" s="194"/>
      <c r="G586" s="194"/>
      <c r="H586" s="194"/>
    </row>
    <row r="587" spans="2:8" x14ac:dyDescent="0.3">
      <c r="B587" s="190"/>
      <c r="C587" s="191"/>
      <c r="D587" s="192"/>
      <c r="E587" s="193"/>
      <c r="F587" s="194"/>
      <c r="G587" s="194"/>
      <c r="H587" s="194"/>
    </row>
    <row r="588" spans="2:8" x14ac:dyDescent="0.3">
      <c r="B588" s="190"/>
      <c r="C588" s="191"/>
      <c r="D588" s="192"/>
      <c r="E588" s="193"/>
      <c r="F588" s="194"/>
      <c r="G588" s="194"/>
      <c r="H588" s="194"/>
    </row>
    <row r="589" spans="2:8" x14ac:dyDescent="0.3">
      <c r="B589" s="190"/>
      <c r="C589" s="191"/>
      <c r="D589" s="192"/>
      <c r="E589" s="193"/>
      <c r="F589" s="194"/>
      <c r="G589" s="194"/>
      <c r="H589" s="194"/>
    </row>
    <row r="590" spans="2:8" x14ac:dyDescent="0.3">
      <c r="B590" s="190"/>
      <c r="C590" s="191"/>
      <c r="D590" s="192"/>
      <c r="E590" s="193"/>
      <c r="F590" s="194"/>
      <c r="G590" s="194"/>
      <c r="H590" s="194"/>
    </row>
    <row r="591" spans="2:8" x14ac:dyDescent="0.3">
      <c r="B591" s="190"/>
      <c r="C591" s="191"/>
      <c r="D591" s="192"/>
      <c r="E591" s="193"/>
      <c r="F591" s="194"/>
      <c r="G591" s="194"/>
      <c r="H591" s="194"/>
    </row>
    <row r="592" spans="2:8" x14ac:dyDescent="0.3">
      <c r="B592" s="190"/>
      <c r="C592" s="191"/>
      <c r="D592" s="192"/>
      <c r="E592" s="193"/>
      <c r="F592" s="194"/>
      <c r="G592" s="194"/>
      <c r="H592" s="194"/>
    </row>
    <row r="593" spans="2:8" x14ac:dyDescent="0.3">
      <c r="B593" s="190"/>
      <c r="C593" s="191"/>
      <c r="D593" s="192"/>
      <c r="E593" s="193"/>
      <c r="F593" s="194"/>
      <c r="G593" s="194"/>
      <c r="H593" s="194"/>
    </row>
    <row r="594" spans="2:8" x14ac:dyDescent="0.3">
      <c r="B594" s="190"/>
      <c r="C594" s="191"/>
      <c r="D594" s="192"/>
      <c r="E594" s="193"/>
      <c r="F594" s="194"/>
      <c r="G594" s="194"/>
      <c r="H594" s="194"/>
    </row>
    <row r="595" spans="2:8" x14ac:dyDescent="0.3">
      <c r="B595" s="190"/>
      <c r="C595" s="191"/>
      <c r="D595" s="192"/>
      <c r="E595" s="193"/>
      <c r="F595" s="194"/>
      <c r="G595" s="194"/>
      <c r="H595" s="194"/>
    </row>
    <row r="596" spans="2:8" x14ac:dyDescent="0.3">
      <c r="B596" s="190"/>
      <c r="C596" s="191"/>
      <c r="D596" s="192"/>
      <c r="E596" s="193"/>
      <c r="F596" s="194"/>
      <c r="G596" s="194"/>
      <c r="H596" s="194"/>
    </row>
    <row r="597" spans="2:8" x14ac:dyDescent="0.3">
      <c r="B597" s="190"/>
      <c r="C597" s="191"/>
      <c r="D597" s="192"/>
      <c r="E597" s="193"/>
      <c r="F597" s="194"/>
      <c r="G597" s="194"/>
      <c r="H597" s="194"/>
    </row>
    <row r="598" spans="2:8" x14ac:dyDescent="0.3">
      <c r="B598" s="190"/>
      <c r="C598" s="191"/>
      <c r="D598" s="192"/>
      <c r="E598" s="193"/>
      <c r="F598" s="194"/>
      <c r="G598" s="194"/>
      <c r="H598" s="194"/>
    </row>
    <row r="599" spans="2:8" x14ac:dyDescent="0.3">
      <c r="B599" s="190"/>
      <c r="C599" s="191"/>
      <c r="D599" s="192"/>
      <c r="E599" s="193"/>
      <c r="F599" s="194"/>
      <c r="G599" s="194"/>
      <c r="H599" s="194"/>
    </row>
    <row r="600" spans="2:8" x14ac:dyDescent="0.3">
      <c r="B600" s="190"/>
      <c r="C600" s="191"/>
      <c r="D600" s="192"/>
      <c r="E600" s="193"/>
      <c r="F600" s="194"/>
      <c r="G600" s="194"/>
      <c r="H600" s="194"/>
    </row>
    <row r="601" spans="2:8" x14ac:dyDescent="0.3">
      <c r="B601" s="190"/>
      <c r="C601" s="191"/>
      <c r="D601" s="192"/>
      <c r="E601" s="193"/>
      <c r="F601" s="194"/>
      <c r="G601" s="194"/>
      <c r="H601" s="194"/>
    </row>
    <row r="602" spans="2:8" x14ac:dyDescent="0.3">
      <c r="B602" s="190"/>
      <c r="C602" s="191"/>
      <c r="D602" s="192"/>
      <c r="E602" s="193"/>
      <c r="F602" s="194"/>
      <c r="G602" s="194"/>
      <c r="H602" s="194"/>
    </row>
    <row r="603" spans="2:8" x14ac:dyDescent="0.3">
      <c r="B603" s="190"/>
      <c r="C603" s="191"/>
      <c r="D603" s="192"/>
      <c r="E603" s="193"/>
      <c r="F603" s="194"/>
      <c r="G603" s="194"/>
      <c r="H603" s="194"/>
    </row>
    <row r="604" spans="2:8" x14ac:dyDescent="0.3">
      <c r="B604" s="190"/>
      <c r="C604" s="191"/>
      <c r="D604" s="192"/>
      <c r="E604" s="193"/>
      <c r="F604" s="194"/>
      <c r="G604" s="194"/>
      <c r="H604" s="194"/>
    </row>
    <row r="605" spans="2:8" x14ac:dyDescent="0.3">
      <c r="B605" s="190"/>
      <c r="C605" s="191"/>
      <c r="D605" s="192"/>
      <c r="E605" s="193"/>
      <c r="F605" s="194"/>
      <c r="G605" s="194"/>
      <c r="H605" s="194"/>
    </row>
    <row r="606" spans="2:8" x14ac:dyDescent="0.3">
      <c r="B606" s="190"/>
      <c r="C606" s="191"/>
      <c r="D606" s="192"/>
      <c r="E606" s="193"/>
      <c r="F606" s="194"/>
      <c r="G606" s="194"/>
      <c r="H606" s="194"/>
    </row>
    <row r="607" spans="2:8" x14ac:dyDescent="0.3">
      <c r="B607" s="190"/>
      <c r="C607" s="191"/>
      <c r="D607" s="192"/>
      <c r="E607" s="193"/>
      <c r="F607" s="194"/>
      <c r="G607" s="194"/>
      <c r="H607" s="194"/>
    </row>
    <row r="608" spans="2:8" x14ac:dyDescent="0.3">
      <c r="B608" s="190"/>
      <c r="C608" s="191"/>
      <c r="D608" s="192"/>
      <c r="E608" s="193"/>
      <c r="F608" s="194"/>
      <c r="G608" s="194"/>
      <c r="H608" s="194"/>
    </row>
    <row r="609" spans="2:8" x14ac:dyDescent="0.3">
      <c r="B609" s="190"/>
      <c r="C609" s="191"/>
      <c r="D609" s="192"/>
      <c r="E609" s="193"/>
      <c r="F609" s="194"/>
      <c r="G609" s="194"/>
      <c r="H609" s="194"/>
    </row>
    <row r="610" spans="2:8" x14ac:dyDescent="0.3">
      <c r="B610" s="190"/>
      <c r="C610" s="191"/>
      <c r="D610" s="192"/>
      <c r="E610" s="193"/>
      <c r="F610" s="194"/>
      <c r="G610" s="194"/>
      <c r="H610" s="194"/>
    </row>
    <row r="611" spans="2:8" x14ac:dyDescent="0.3">
      <c r="B611" s="190"/>
      <c r="C611" s="191"/>
      <c r="D611" s="192"/>
      <c r="E611" s="193"/>
      <c r="F611" s="194"/>
      <c r="G611" s="194"/>
      <c r="H611" s="194"/>
    </row>
    <row r="612" spans="2:8" x14ac:dyDescent="0.3">
      <c r="B612" s="190"/>
      <c r="C612" s="191"/>
      <c r="D612" s="192"/>
      <c r="E612" s="193"/>
      <c r="F612" s="194"/>
      <c r="G612" s="194"/>
      <c r="H612" s="194"/>
    </row>
    <row r="613" spans="2:8" x14ac:dyDescent="0.3">
      <c r="B613" s="190"/>
      <c r="C613" s="191"/>
      <c r="D613" s="192"/>
      <c r="E613" s="193"/>
      <c r="F613" s="194"/>
      <c r="G613" s="194"/>
      <c r="H613" s="194"/>
    </row>
    <row r="614" spans="2:8" x14ac:dyDescent="0.3">
      <c r="B614" s="190"/>
      <c r="C614" s="191"/>
      <c r="D614" s="192"/>
      <c r="E614" s="193"/>
      <c r="F614" s="194"/>
      <c r="G614" s="194"/>
      <c r="H614" s="194"/>
    </row>
    <row r="615" spans="2:8" x14ac:dyDescent="0.3">
      <c r="B615" s="190"/>
      <c r="C615" s="191"/>
      <c r="D615" s="192"/>
      <c r="E615" s="193"/>
      <c r="F615" s="194"/>
      <c r="G615" s="194"/>
      <c r="H615" s="194"/>
    </row>
    <row r="616" spans="2:8" x14ac:dyDescent="0.3">
      <c r="B616" s="190"/>
      <c r="C616" s="191"/>
      <c r="D616" s="192"/>
      <c r="E616" s="193"/>
      <c r="F616" s="194"/>
      <c r="G616" s="194"/>
      <c r="H616" s="194"/>
    </row>
    <row r="617" spans="2:8" x14ac:dyDescent="0.3">
      <c r="B617" s="190"/>
      <c r="C617" s="191"/>
      <c r="D617" s="192"/>
      <c r="E617" s="193"/>
      <c r="F617" s="194"/>
      <c r="G617" s="194"/>
      <c r="H617" s="194"/>
    </row>
    <row r="618" spans="2:8" x14ac:dyDescent="0.3">
      <c r="B618" s="190"/>
      <c r="C618" s="191"/>
      <c r="D618" s="192"/>
      <c r="E618" s="193"/>
      <c r="F618" s="194"/>
      <c r="G618" s="194"/>
      <c r="H618" s="194"/>
    </row>
    <row r="619" spans="2:8" x14ac:dyDescent="0.3">
      <c r="B619" s="190"/>
      <c r="C619" s="191"/>
      <c r="D619" s="192"/>
      <c r="E619" s="193"/>
      <c r="F619" s="194"/>
      <c r="G619" s="194"/>
      <c r="H619" s="194"/>
    </row>
    <row r="620" spans="2:8" x14ac:dyDescent="0.3">
      <c r="B620" s="190"/>
      <c r="C620" s="191"/>
      <c r="D620" s="192"/>
      <c r="E620" s="193"/>
      <c r="F620" s="194"/>
      <c r="G620" s="194"/>
      <c r="H620" s="194"/>
    </row>
    <row r="621" spans="2:8" x14ac:dyDescent="0.3">
      <c r="B621" s="190"/>
      <c r="C621" s="191"/>
      <c r="D621" s="192"/>
      <c r="E621" s="193"/>
      <c r="F621" s="194"/>
      <c r="G621" s="194"/>
      <c r="H621" s="194"/>
    </row>
    <row r="622" spans="2:8" x14ac:dyDescent="0.3">
      <c r="B622" s="190"/>
      <c r="C622" s="191"/>
      <c r="D622" s="192"/>
      <c r="E622" s="193"/>
      <c r="F622" s="194"/>
      <c r="G622" s="194"/>
      <c r="H622" s="194"/>
    </row>
    <row r="623" spans="2:8" x14ac:dyDescent="0.3">
      <c r="B623" s="190"/>
      <c r="C623" s="191"/>
      <c r="D623" s="192"/>
      <c r="E623" s="193"/>
      <c r="F623" s="194"/>
      <c r="G623" s="194"/>
      <c r="H623" s="194"/>
    </row>
    <row r="624" spans="2:8" x14ac:dyDescent="0.3">
      <c r="B624" s="190"/>
      <c r="C624" s="191"/>
      <c r="D624" s="192"/>
      <c r="E624" s="193"/>
      <c r="F624" s="194"/>
      <c r="G624" s="194"/>
      <c r="H624" s="194"/>
    </row>
    <row r="625" spans="2:8" x14ac:dyDescent="0.3">
      <c r="B625" s="190"/>
      <c r="C625" s="191"/>
      <c r="D625" s="192"/>
      <c r="E625" s="193"/>
      <c r="F625" s="194"/>
      <c r="G625" s="194"/>
      <c r="H625" s="194"/>
    </row>
    <row r="626" spans="2:8" x14ac:dyDescent="0.3">
      <c r="B626" s="190"/>
      <c r="C626" s="191"/>
      <c r="D626" s="192"/>
      <c r="E626" s="193"/>
      <c r="F626" s="194"/>
      <c r="G626" s="194"/>
      <c r="H626" s="194"/>
    </row>
    <row r="627" spans="2:8" x14ac:dyDescent="0.3">
      <c r="B627" s="190"/>
      <c r="C627" s="191"/>
      <c r="D627" s="192"/>
      <c r="E627" s="193"/>
      <c r="F627" s="194"/>
      <c r="G627" s="194"/>
      <c r="H627" s="194"/>
    </row>
    <row r="628" spans="2:8" x14ac:dyDescent="0.3">
      <c r="B628" s="190"/>
      <c r="C628" s="191"/>
      <c r="D628" s="192"/>
      <c r="E628" s="193"/>
      <c r="F628" s="194"/>
      <c r="G628" s="194"/>
      <c r="H628" s="194"/>
    </row>
    <row r="629" spans="2:8" x14ac:dyDescent="0.3">
      <c r="B629" s="190"/>
      <c r="C629" s="191"/>
      <c r="D629" s="192"/>
      <c r="E629" s="193"/>
      <c r="F629" s="194"/>
      <c r="G629" s="194"/>
      <c r="H629" s="194"/>
    </row>
    <row r="630" spans="2:8" x14ac:dyDescent="0.3">
      <c r="B630" s="190"/>
      <c r="C630" s="191"/>
      <c r="D630" s="192"/>
      <c r="E630" s="193"/>
      <c r="F630" s="194"/>
      <c r="G630" s="194"/>
      <c r="H630" s="194"/>
    </row>
    <row r="631" spans="2:8" x14ac:dyDescent="0.3">
      <c r="B631" s="190"/>
      <c r="C631" s="191"/>
      <c r="D631" s="192"/>
      <c r="E631" s="193"/>
      <c r="F631" s="194"/>
      <c r="G631" s="194"/>
      <c r="H631" s="194"/>
    </row>
    <row r="632" spans="2:8" x14ac:dyDescent="0.3">
      <c r="B632" s="190"/>
      <c r="C632" s="191"/>
      <c r="D632" s="192"/>
      <c r="E632" s="193"/>
      <c r="F632" s="194"/>
      <c r="G632" s="194"/>
      <c r="H632" s="194"/>
    </row>
    <row r="633" spans="2:8" x14ac:dyDescent="0.3">
      <c r="B633" s="190"/>
      <c r="C633" s="191"/>
      <c r="D633" s="192"/>
      <c r="E633" s="193"/>
      <c r="F633" s="194"/>
      <c r="G633" s="194"/>
      <c r="H633" s="194"/>
    </row>
    <row r="634" spans="2:8" x14ac:dyDescent="0.3">
      <c r="B634" s="190"/>
      <c r="C634" s="191"/>
      <c r="D634" s="192"/>
      <c r="E634" s="193"/>
      <c r="F634" s="194"/>
      <c r="G634" s="194"/>
      <c r="H634" s="194"/>
    </row>
    <row r="635" spans="2:8" x14ac:dyDescent="0.3">
      <c r="B635" s="190"/>
      <c r="C635" s="191"/>
      <c r="D635" s="192"/>
      <c r="E635" s="193"/>
      <c r="F635" s="194"/>
      <c r="G635" s="194"/>
      <c r="H635" s="194"/>
    </row>
    <row r="636" spans="2:8" x14ac:dyDescent="0.3">
      <c r="B636" s="190"/>
      <c r="C636" s="191"/>
      <c r="D636" s="192"/>
      <c r="E636" s="193"/>
      <c r="F636" s="194"/>
      <c r="G636" s="194"/>
      <c r="H636" s="194"/>
    </row>
    <row r="637" spans="2:8" x14ac:dyDescent="0.3">
      <c r="B637" s="190"/>
      <c r="C637" s="191"/>
      <c r="D637" s="192"/>
      <c r="E637" s="193"/>
      <c r="F637" s="194"/>
      <c r="G637" s="194"/>
      <c r="H637" s="194"/>
    </row>
    <row r="638" spans="2:8" x14ac:dyDescent="0.3">
      <c r="B638" s="190"/>
      <c r="C638" s="191"/>
      <c r="D638" s="192"/>
      <c r="E638" s="193"/>
      <c r="F638" s="194"/>
      <c r="G638" s="194"/>
      <c r="H638" s="194"/>
    </row>
    <row r="639" spans="2:8" x14ac:dyDescent="0.3">
      <c r="B639" s="190"/>
      <c r="C639" s="191"/>
      <c r="D639" s="192"/>
      <c r="E639" s="193"/>
      <c r="F639" s="194"/>
      <c r="G639" s="194"/>
      <c r="H639" s="194"/>
    </row>
    <row r="640" spans="2:8" x14ac:dyDescent="0.3">
      <c r="B640" s="190"/>
      <c r="C640" s="191"/>
      <c r="D640" s="192"/>
      <c r="E640" s="193"/>
      <c r="F640" s="194"/>
      <c r="G640" s="194"/>
      <c r="H640" s="194"/>
    </row>
    <row r="641" spans="2:8" x14ac:dyDescent="0.3">
      <c r="B641" s="190"/>
      <c r="C641" s="191"/>
      <c r="D641" s="192"/>
      <c r="E641" s="193"/>
      <c r="F641" s="194"/>
      <c r="G641" s="194"/>
      <c r="H641" s="194"/>
    </row>
    <row r="642" spans="2:8" x14ac:dyDescent="0.3">
      <c r="B642" s="190"/>
      <c r="C642" s="191"/>
      <c r="D642" s="192"/>
      <c r="E642" s="193"/>
      <c r="F642" s="194"/>
      <c r="G642" s="194"/>
      <c r="H642" s="194"/>
    </row>
    <row r="643" spans="2:8" x14ac:dyDescent="0.3">
      <c r="B643" s="190"/>
      <c r="C643" s="191"/>
      <c r="D643" s="192"/>
      <c r="E643" s="193"/>
      <c r="F643" s="194"/>
      <c r="G643" s="194"/>
      <c r="H643" s="194"/>
    </row>
    <row r="644" spans="2:8" x14ac:dyDescent="0.3">
      <c r="B644" s="190"/>
      <c r="C644" s="191"/>
      <c r="D644" s="192"/>
      <c r="E644" s="193"/>
      <c r="F644" s="194"/>
      <c r="G644" s="194"/>
      <c r="H644" s="194"/>
    </row>
    <row r="645" spans="2:8" x14ac:dyDescent="0.3">
      <c r="B645" s="190"/>
      <c r="C645" s="191"/>
      <c r="D645" s="192"/>
      <c r="E645" s="193"/>
      <c r="F645" s="194"/>
      <c r="G645" s="194"/>
      <c r="H645" s="194"/>
    </row>
    <row r="646" spans="2:8" x14ac:dyDescent="0.3">
      <c r="B646" s="190"/>
      <c r="C646" s="191"/>
      <c r="D646" s="192"/>
      <c r="E646" s="193"/>
      <c r="F646" s="194"/>
      <c r="G646" s="194"/>
      <c r="H646" s="194"/>
    </row>
    <row r="647" spans="2:8" x14ac:dyDescent="0.3">
      <c r="B647" s="190"/>
      <c r="C647" s="191"/>
      <c r="D647" s="192"/>
      <c r="E647" s="193"/>
      <c r="F647" s="194"/>
      <c r="G647" s="194"/>
      <c r="H647" s="194"/>
    </row>
    <row r="648" spans="2:8" x14ac:dyDescent="0.3">
      <c r="B648" s="190"/>
      <c r="C648" s="191"/>
      <c r="D648" s="192"/>
      <c r="E648" s="193"/>
      <c r="F648" s="194"/>
      <c r="G648" s="194"/>
      <c r="H648" s="194"/>
    </row>
    <row r="649" spans="2:8" x14ac:dyDescent="0.3">
      <c r="B649" s="190"/>
      <c r="C649" s="191"/>
      <c r="D649" s="192"/>
      <c r="E649" s="193"/>
      <c r="F649" s="194"/>
      <c r="G649" s="194"/>
      <c r="H649" s="194"/>
    </row>
    <row r="650" spans="2:8" x14ac:dyDescent="0.3">
      <c r="B650" s="190"/>
      <c r="C650" s="191"/>
      <c r="D650" s="192"/>
      <c r="E650" s="193"/>
      <c r="F650" s="194"/>
      <c r="G650" s="194"/>
      <c r="H650" s="194"/>
    </row>
    <row r="651" spans="2:8" x14ac:dyDescent="0.3">
      <c r="B651" s="190"/>
      <c r="C651" s="191"/>
      <c r="D651" s="192"/>
      <c r="E651" s="193"/>
      <c r="F651" s="194"/>
      <c r="G651" s="194"/>
      <c r="H651" s="194"/>
    </row>
    <row r="652" spans="2:8" x14ac:dyDescent="0.3">
      <c r="B652" s="190"/>
      <c r="C652" s="191"/>
      <c r="D652" s="192"/>
      <c r="E652" s="193"/>
      <c r="F652" s="194"/>
      <c r="G652" s="194"/>
      <c r="H652" s="194"/>
    </row>
    <row r="653" spans="2:8" x14ac:dyDescent="0.3">
      <c r="B653" s="190"/>
      <c r="C653" s="191"/>
      <c r="D653" s="192"/>
      <c r="E653" s="193"/>
      <c r="F653" s="194"/>
      <c r="G653" s="194"/>
      <c r="H653" s="194"/>
    </row>
    <row r="654" spans="2:8" x14ac:dyDescent="0.3">
      <c r="B654" s="190"/>
      <c r="C654" s="191"/>
      <c r="D654" s="192"/>
      <c r="E654" s="193"/>
      <c r="F654" s="194"/>
      <c r="G654" s="194"/>
      <c r="H654" s="194"/>
    </row>
    <row r="655" spans="2:8" x14ac:dyDescent="0.3">
      <c r="B655" s="190"/>
      <c r="C655" s="191"/>
      <c r="D655" s="192"/>
      <c r="E655" s="193"/>
      <c r="F655" s="194"/>
      <c r="G655" s="194"/>
      <c r="H655" s="194"/>
    </row>
    <row r="656" spans="2:8" x14ac:dyDescent="0.3">
      <c r="B656" s="190"/>
      <c r="C656" s="191"/>
      <c r="D656" s="192"/>
      <c r="E656" s="193"/>
      <c r="F656" s="194"/>
      <c r="G656" s="194"/>
      <c r="H656" s="194"/>
    </row>
    <row r="657" spans="2:8" x14ac:dyDescent="0.3">
      <c r="B657" s="190"/>
      <c r="C657" s="191"/>
      <c r="D657" s="192"/>
      <c r="E657" s="193"/>
      <c r="F657" s="194"/>
      <c r="G657" s="194"/>
      <c r="H657" s="194"/>
    </row>
    <row r="658" spans="2:8" x14ac:dyDescent="0.3">
      <c r="B658" s="190"/>
      <c r="C658" s="191"/>
      <c r="D658" s="192"/>
      <c r="E658" s="193"/>
      <c r="F658" s="194"/>
      <c r="G658" s="194"/>
      <c r="H658" s="194"/>
    </row>
    <row r="659" spans="2:8" x14ac:dyDescent="0.3">
      <c r="B659" s="190"/>
      <c r="C659" s="191"/>
      <c r="D659" s="192"/>
      <c r="E659" s="193"/>
      <c r="F659" s="194"/>
      <c r="G659" s="194"/>
      <c r="H659" s="194"/>
    </row>
    <row r="660" spans="2:8" x14ac:dyDescent="0.3">
      <c r="B660" s="190"/>
      <c r="C660" s="191"/>
      <c r="D660" s="192"/>
      <c r="E660" s="193"/>
      <c r="F660" s="194"/>
      <c r="G660" s="194"/>
      <c r="H660" s="194"/>
    </row>
    <row r="661" spans="2:8" x14ac:dyDescent="0.3">
      <c r="B661" s="190"/>
      <c r="C661" s="191"/>
      <c r="D661" s="192"/>
      <c r="E661" s="193"/>
      <c r="F661" s="194"/>
      <c r="G661" s="194"/>
      <c r="H661" s="194"/>
    </row>
    <row r="662" spans="2:8" x14ac:dyDescent="0.3">
      <c r="B662" s="190"/>
      <c r="C662" s="191"/>
      <c r="D662" s="192"/>
      <c r="E662" s="193"/>
      <c r="F662" s="194"/>
      <c r="G662" s="194"/>
      <c r="H662" s="194"/>
    </row>
    <row r="663" spans="2:8" x14ac:dyDescent="0.3">
      <c r="B663" s="190"/>
      <c r="C663" s="191"/>
      <c r="D663" s="192"/>
      <c r="E663" s="193"/>
      <c r="F663" s="194"/>
      <c r="G663" s="194"/>
      <c r="H663" s="194"/>
    </row>
    <row r="664" spans="2:8" x14ac:dyDescent="0.3">
      <c r="B664" s="190"/>
      <c r="C664" s="191"/>
      <c r="D664" s="192"/>
      <c r="E664" s="193"/>
      <c r="F664" s="194"/>
      <c r="G664" s="194"/>
      <c r="H664" s="194"/>
    </row>
    <row r="665" spans="2:8" x14ac:dyDescent="0.3">
      <c r="B665" s="190"/>
      <c r="C665" s="191"/>
      <c r="D665" s="192"/>
      <c r="E665" s="193"/>
      <c r="F665" s="194"/>
      <c r="G665" s="194"/>
      <c r="H665" s="194"/>
    </row>
    <row r="666" spans="2:8" x14ac:dyDescent="0.3">
      <c r="B666" s="190"/>
      <c r="C666" s="191"/>
      <c r="D666" s="192"/>
      <c r="E666" s="193"/>
      <c r="F666" s="194"/>
      <c r="G666" s="194"/>
      <c r="H666" s="194"/>
    </row>
    <row r="667" spans="2:8" x14ac:dyDescent="0.3">
      <c r="B667" s="190"/>
      <c r="C667" s="191"/>
      <c r="D667" s="192"/>
      <c r="E667" s="193"/>
      <c r="F667" s="194"/>
      <c r="G667" s="194"/>
      <c r="H667" s="194"/>
    </row>
    <row r="668" spans="2:8" x14ac:dyDescent="0.3">
      <c r="B668" s="190"/>
      <c r="C668" s="191"/>
      <c r="D668" s="192"/>
      <c r="E668" s="193"/>
      <c r="F668" s="194"/>
      <c r="G668" s="194"/>
      <c r="H668" s="194"/>
    </row>
    <row r="669" spans="2:8" x14ac:dyDescent="0.3">
      <c r="B669" s="190"/>
      <c r="C669" s="191"/>
      <c r="D669" s="192"/>
      <c r="E669" s="193"/>
      <c r="F669" s="194"/>
      <c r="G669" s="194"/>
      <c r="H669" s="194"/>
    </row>
    <row r="670" spans="2:8" x14ac:dyDescent="0.3">
      <c r="B670" s="190"/>
      <c r="C670" s="191"/>
      <c r="D670" s="192"/>
      <c r="E670" s="193"/>
      <c r="F670" s="194"/>
      <c r="G670" s="194"/>
      <c r="H670" s="194"/>
    </row>
    <row r="671" spans="2:8" x14ac:dyDescent="0.3">
      <c r="B671" s="190"/>
      <c r="C671" s="191"/>
      <c r="D671" s="192"/>
      <c r="E671" s="193"/>
      <c r="F671" s="194"/>
      <c r="G671" s="194"/>
      <c r="H671" s="194"/>
    </row>
    <row r="672" spans="2:8" x14ac:dyDescent="0.3">
      <c r="B672" s="190"/>
      <c r="C672" s="191"/>
      <c r="D672" s="192"/>
      <c r="E672" s="193"/>
      <c r="F672" s="194"/>
      <c r="G672" s="194"/>
      <c r="H672" s="194"/>
    </row>
    <row r="673" spans="2:8" x14ac:dyDescent="0.3">
      <c r="B673" s="190"/>
      <c r="C673" s="191"/>
      <c r="D673" s="192"/>
      <c r="E673" s="193"/>
      <c r="F673" s="194"/>
      <c r="G673" s="194"/>
      <c r="H673" s="194"/>
    </row>
    <row r="674" spans="2:8" x14ac:dyDescent="0.3">
      <c r="B674" s="190"/>
      <c r="C674" s="191"/>
      <c r="D674" s="192"/>
      <c r="E674" s="193"/>
      <c r="F674" s="194"/>
      <c r="G674" s="194"/>
      <c r="H674" s="194"/>
    </row>
    <row r="675" spans="2:8" x14ac:dyDescent="0.3">
      <c r="B675" s="190"/>
      <c r="C675" s="191"/>
      <c r="D675" s="192"/>
      <c r="E675" s="193"/>
      <c r="F675" s="194"/>
      <c r="G675" s="194"/>
      <c r="H675" s="194"/>
    </row>
    <row r="676" spans="2:8" x14ac:dyDescent="0.3">
      <c r="B676" s="190"/>
      <c r="C676" s="191"/>
      <c r="D676" s="192"/>
      <c r="E676" s="193"/>
      <c r="F676" s="194"/>
      <c r="G676" s="194"/>
      <c r="H676" s="194"/>
    </row>
    <row r="677" spans="2:8" x14ac:dyDescent="0.3">
      <c r="B677" s="190"/>
      <c r="C677" s="191"/>
      <c r="D677" s="192"/>
      <c r="E677" s="193"/>
      <c r="F677" s="194"/>
      <c r="G677" s="194"/>
      <c r="H677" s="194"/>
    </row>
    <row r="678" spans="2:8" x14ac:dyDescent="0.3">
      <c r="B678" s="190"/>
      <c r="C678" s="191"/>
      <c r="D678" s="192"/>
      <c r="E678" s="193"/>
      <c r="F678" s="194"/>
      <c r="G678" s="194"/>
      <c r="H678" s="194"/>
    </row>
    <row r="679" spans="2:8" x14ac:dyDescent="0.3">
      <c r="B679" s="190"/>
      <c r="C679" s="191"/>
      <c r="D679" s="192"/>
      <c r="E679" s="193"/>
      <c r="F679" s="194"/>
      <c r="G679" s="194"/>
      <c r="H679" s="194"/>
    </row>
    <row r="680" spans="2:8" x14ac:dyDescent="0.3">
      <c r="B680" s="190"/>
      <c r="C680" s="191"/>
      <c r="D680" s="192"/>
      <c r="E680" s="193"/>
      <c r="F680" s="194"/>
      <c r="G680" s="194"/>
      <c r="H680" s="194"/>
    </row>
    <row r="681" spans="2:8" x14ac:dyDescent="0.3">
      <c r="B681" s="190"/>
      <c r="C681" s="191"/>
      <c r="D681" s="192"/>
      <c r="E681" s="193"/>
      <c r="F681" s="194"/>
      <c r="G681" s="194"/>
      <c r="H681" s="194"/>
    </row>
    <row r="682" spans="2:8" x14ac:dyDescent="0.3">
      <c r="B682" s="190"/>
      <c r="C682" s="191"/>
      <c r="D682" s="192"/>
      <c r="E682" s="193"/>
      <c r="F682" s="194"/>
      <c r="G682" s="194"/>
      <c r="H682" s="194"/>
    </row>
    <row r="683" spans="2:8" x14ac:dyDescent="0.3">
      <c r="B683" s="190"/>
      <c r="C683" s="191"/>
      <c r="D683" s="192"/>
      <c r="E683" s="193"/>
      <c r="F683" s="194"/>
      <c r="G683" s="194"/>
      <c r="H683" s="194"/>
    </row>
    <row r="684" spans="2:8" x14ac:dyDescent="0.3">
      <c r="B684" s="190"/>
      <c r="C684" s="191"/>
      <c r="D684" s="192"/>
      <c r="E684" s="193"/>
      <c r="F684" s="194"/>
      <c r="G684" s="194"/>
      <c r="H684" s="194"/>
    </row>
    <row r="685" spans="2:8" x14ac:dyDescent="0.3">
      <c r="B685" s="190"/>
      <c r="C685" s="191"/>
      <c r="D685" s="192"/>
      <c r="E685" s="193"/>
      <c r="F685" s="194"/>
      <c r="G685" s="194"/>
      <c r="H685" s="194"/>
    </row>
    <row r="686" spans="2:8" x14ac:dyDescent="0.3">
      <c r="B686" s="190"/>
      <c r="C686" s="191"/>
      <c r="D686" s="192"/>
      <c r="E686" s="193"/>
      <c r="F686" s="194"/>
      <c r="G686" s="194"/>
      <c r="H686" s="194"/>
    </row>
    <row r="687" spans="2:8" x14ac:dyDescent="0.3">
      <c r="B687" s="190"/>
      <c r="C687" s="191"/>
      <c r="D687" s="192"/>
      <c r="E687" s="193"/>
      <c r="F687" s="194"/>
      <c r="G687" s="194"/>
      <c r="H687" s="194"/>
    </row>
    <row r="688" spans="2:8" x14ac:dyDescent="0.3">
      <c r="B688" s="190"/>
      <c r="C688" s="191"/>
      <c r="D688" s="192"/>
      <c r="E688" s="193"/>
      <c r="F688" s="194"/>
      <c r="G688" s="194"/>
      <c r="H688" s="194"/>
    </row>
    <row r="689" spans="2:8" x14ac:dyDescent="0.3">
      <c r="B689" s="190"/>
      <c r="C689" s="191"/>
      <c r="D689" s="192"/>
      <c r="E689" s="193"/>
      <c r="F689" s="194"/>
      <c r="G689" s="194"/>
      <c r="H689" s="194"/>
    </row>
    <row r="690" spans="2:8" x14ac:dyDescent="0.3">
      <c r="B690" s="190"/>
      <c r="C690" s="191"/>
      <c r="D690" s="192"/>
      <c r="E690" s="193"/>
      <c r="F690" s="194"/>
      <c r="G690" s="194"/>
      <c r="H690" s="194"/>
    </row>
    <row r="691" spans="2:8" x14ac:dyDescent="0.3">
      <c r="B691" s="190"/>
      <c r="C691" s="191"/>
      <c r="D691" s="192"/>
      <c r="E691" s="193"/>
      <c r="F691" s="194"/>
      <c r="G691" s="194"/>
      <c r="H691" s="194"/>
    </row>
    <row r="692" spans="2:8" x14ac:dyDescent="0.3">
      <c r="B692" s="190"/>
      <c r="C692" s="191"/>
      <c r="D692" s="192"/>
      <c r="E692" s="193"/>
      <c r="F692" s="194"/>
      <c r="G692" s="194"/>
      <c r="H692" s="194"/>
    </row>
    <row r="693" spans="2:8" x14ac:dyDescent="0.3">
      <c r="B693" s="190"/>
      <c r="C693" s="191"/>
      <c r="D693" s="192"/>
      <c r="E693" s="193"/>
      <c r="F693" s="194"/>
      <c r="G693" s="194"/>
      <c r="H693" s="194"/>
    </row>
    <row r="694" spans="2:8" x14ac:dyDescent="0.3">
      <c r="B694" s="190"/>
      <c r="C694" s="191"/>
      <c r="D694" s="192"/>
      <c r="E694" s="193"/>
      <c r="F694" s="194"/>
      <c r="G694" s="194"/>
      <c r="H694" s="194"/>
    </row>
    <row r="695" spans="2:8" x14ac:dyDescent="0.3">
      <c r="B695" s="190"/>
      <c r="C695" s="191"/>
      <c r="D695" s="192"/>
      <c r="E695" s="193"/>
      <c r="F695" s="194"/>
      <c r="G695" s="194"/>
      <c r="H695" s="194"/>
    </row>
    <row r="696" spans="2:8" x14ac:dyDescent="0.3">
      <c r="B696" s="190"/>
      <c r="C696" s="191"/>
      <c r="D696" s="192"/>
      <c r="E696" s="193"/>
      <c r="F696" s="194"/>
      <c r="G696" s="194"/>
      <c r="H696" s="194"/>
    </row>
    <row r="697" spans="2:8" x14ac:dyDescent="0.3">
      <c r="B697" s="190"/>
      <c r="C697" s="191"/>
      <c r="D697" s="192"/>
      <c r="E697" s="193"/>
      <c r="F697" s="194"/>
      <c r="G697" s="194"/>
      <c r="H697" s="194"/>
    </row>
    <row r="698" spans="2:8" x14ac:dyDescent="0.3">
      <c r="B698" s="190"/>
      <c r="C698" s="191"/>
      <c r="D698" s="192"/>
      <c r="E698" s="193"/>
      <c r="F698" s="194"/>
      <c r="G698" s="194"/>
      <c r="H698" s="194"/>
    </row>
    <row r="699" spans="2:8" x14ac:dyDescent="0.3">
      <c r="B699" s="190"/>
      <c r="C699" s="191"/>
      <c r="D699" s="192"/>
      <c r="E699" s="193"/>
      <c r="F699" s="194"/>
      <c r="G699" s="194"/>
      <c r="H699" s="194"/>
    </row>
    <row r="700" spans="2:8" x14ac:dyDescent="0.3">
      <c r="B700" s="190"/>
      <c r="C700" s="191"/>
      <c r="D700" s="192"/>
      <c r="E700" s="193"/>
      <c r="F700" s="194"/>
      <c r="G700" s="194"/>
      <c r="H700" s="194"/>
    </row>
    <row r="701" spans="2:8" x14ac:dyDescent="0.3">
      <c r="B701" s="190"/>
      <c r="C701" s="191"/>
      <c r="D701" s="192"/>
      <c r="E701" s="193"/>
      <c r="F701" s="194"/>
      <c r="G701" s="194"/>
      <c r="H701" s="194"/>
    </row>
    <row r="702" spans="2:8" x14ac:dyDescent="0.3">
      <c r="B702" s="190"/>
      <c r="C702" s="191"/>
      <c r="D702" s="192"/>
      <c r="E702" s="193"/>
      <c r="F702" s="194"/>
      <c r="G702" s="194"/>
      <c r="H702" s="194"/>
    </row>
    <row r="703" spans="2:8" x14ac:dyDescent="0.3">
      <c r="B703" s="190"/>
      <c r="C703" s="191"/>
      <c r="D703" s="192"/>
      <c r="E703" s="193"/>
      <c r="F703" s="194"/>
      <c r="G703" s="194"/>
      <c r="H703" s="194"/>
    </row>
    <row r="704" spans="2:8" x14ac:dyDescent="0.3">
      <c r="B704" s="190"/>
      <c r="C704" s="191"/>
      <c r="D704" s="192"/>
      <c r="E704" s="193"/>
      <c r="F704" s="194"/>
      <c r="G704" s="194"/>
      <c r="H704" s="194"/>
    </row>
    <row r="705" spans="2:8" x14ac:dyDescent="0.3">
      <c r="B705" s="190"/>
      <c r="C705" s="191"/>
      <c r="D705" s="192"/>
      <c r="E705" s="193"/>
      <c r="F705" s="194"/>
      <c r="G705" s="194"/>
      <c r="H705" s="194"/>
    </row>
    <row r="706" spans="2:8" x14ac:dyDescent="0.3">
      <c r="B706" s="190"/>
      <c r="C706" s="191"/>
      <c r="D706" s="192"/>
      <c r="E706" s="193"/>
      <c r="F706" s="194"/>
      <c r="G706" s="194"/>
      <c r="H706" s="194"/>
    </row>
    <row r="707" spans="2:8" x14ac:dyDescent="0.3">
      <c r="B707" s="190"/>
      <c r="C707" s="191"/>
      <c r="D707" s="192"/>
      <c r="E707" s="193"/>
      <c r="F707" s="194"/>
      <c r="G707" s="194"/>
      <c r="H707" s="194"/>
    </row>
    <row r="708" spans="2:8" x14ac:dyDescent="0.3">
      <c r="B708" s="190"/>
      <c r="C708" s="191"/>
      <c r="D708" s="192"/>
      <c r="E708" s="193"/>
      <c r="F708" s="194"/>
      <c r="G708" s="194"/>
      <c r="H708" s="194"/>
    </row>
    <row r="709" spans="2:8" x14ac:dyDescent="0.3">
      <c r="B709" s="190"/>
      <c r="C709" s="191"/>
      <c r="D709" s="192"/>
      <c r="E709" s="193"/>
      <c r="F709" s="194"/>
      <c r="G709" s="194"/>
      <c r="H709" s="194"/>
    </row>
    <row r="710" spans="2:8" x14ac:dyDescent="0.3">
      <c r="B710" s="190"/>
      <c r="C710" s="191"/>
      <c r="D710" s="192"/>
      <c r="E710" s="193"/>
      <c r="F710" s="194"/>
      <c r="G710" s="194"/>
      <c r="H710" s="194"/>
    </row>
    <row r="711" spans="2:8" x14ac:dyDescent="0.3">
      <c r="B711" s="190"/>
      <c r="C711" s="191"/>
      <c r="D711" s="192"/>
      <c r="E711" s="193"/>
      <c r="F711" s="194"/>
      <c r="G711" s="194"/>
      <c r="H711" s="194"/>
    </row>
    <row r="712" spans="2:8" x14ac:dyDescent="0.3">
      <c r="B712" s="190"/>
      <c r="C712" s="191"/>
      <c r="D712" s="192"/>
      <c r="E712" s="193"/>
      <c r="F712" s="194"/>
      <c r="G712" s="194"/>
      <c r="H712" s="194"/>
    </row>
    <row r="713" spans="2:8" x14ac:dyDescent="0.3">
      <c r="B713" s="190"/>
      <c r="C713" s="191"/>
      <c r="D713" s="192"/>
      <c r="E713" s="193"/>
      <c r="F713" s="194"/>
      <c r="G713" s="194"/>
      <c r="H713" s="194"/>
    </row>
    <row r="714" spans="2:8" x14ac:dyDescent="0.3">
      <c r="B714" s="190"/>
      <c r="C714" s="191"/>
      <c r="D714" s="192"/>
      <c r="E714" s="193"/>
      <c r="F714" s="194"/>
      <c r="G714" s="194"/>
      <c r="H714" s="194"/>
    </row>
    <row r="715" spans="2:8" x14ac:dyDescent="0.3">
      <c r="B715" s="190"/>
      <c r="C715" s="191"/>
      <c r="D715" s="192"/>
      <c r="E715" s="193"/>
      <c r="F715" s="194"/>
      <c r="G715" s="194"/>
      <c r="H715" s="194"/>
    </row>
    <row r="716" spans="2:8" x14ac:dyDescent="0.3">
      <c r="B716" s="190"/>
      <c r="C716" s="191"/>
      <c r="D716" s="192"/>
      <c r="E716" s="193"/>
      <c r="F716" s="194"/>
      <c r="G716" s="194"/>
      <c r="H716" s="194"/>
    </row>
    <row r="717" spans="2:8" x14ac:dyDescent="0.3">
      <c r="B717" s="190"/>
      <c r="C717" s="191"/>
      <c r="D717" s="192"/>
      <c r="E717" s="193"/>
      <c r="F717" s="194"/>
      <c r="G717" s="194"/>
      <c r="H717" s="194"/>
    </row>
    <row r="718" spans="2:8" x14ac:dyDescent="0.3">
      <c r="B718" s="190"/>
      <c r="C718" s="191"/>
      <c r="D718" s="192"/>
      <c r="E718" s="193"/>
      <c r="F718" s="194"/>
      <c r="G718" s="194"/>
      <c r="H718" s="194"/>
    </row>
    <row r="719" spans="2:8" x14ac:dyDescent="0.3">
      <c r="B719" s="190"/>
      <c r="C719" s="191"/>
      <c r="D719" s="192"/>
      <c r="E719" s="193"/>
      <c r="F719" s="194"/>
      <c r="G719" s="194"/>
      <c r="H719" s="194"/>
    </row>
    <row r="720" spans="2:8" x14ac:dyDescent="0.3">
      <c r="B720" s="190"/>
      <c r="C720" s="191"/>
      <c r="D720" s="192"/>
      <c r="E720" s="193"/>
      <c r="F720" s="194"/>
      <c r="G720" s="194"/>
      <c r="H720" s="194"/>
    </row>
    <row r="721" spans="2:8" x14ac:dyDescent="0.3">
      <c r="B721" s="190"/>
      <c r="C721" s="191"/>
      <c r="D721" s="192"/>
      <c r="E721" s="193"/>
      <c r="F721" s="194"/>
      <c r="G721" s="194"/>
      <c r="H721" s="194"/>
    </row>
    <row r="722" spans="2:8" x14ac:dyDescent="0.3">
      <c r="B722" s="190"/>
      <c r="C722" s="191"/>
      <c r="D722" s="192"/>
      <c r="E722" s="193"/>
      <c r="F722" s="194"/>
      <c r="G722" s="194"/>
      <c r="H722" s="194"/>
    </row>
    <row r="723" spans="2:8" x14ac:dyDescent="0.3">
      <c r="B723" s="190"/>
      <c r="C723" s="191"/>
      <c r="D723" s="192"/>
      <c r="E723" s="193"/>
      <c r="F723" s="194"/>
      <c r="G723" s="194"/>
      <c r="H723" s="194"/>
    </row>
    <row r="724" spans="2:8" x14ac:dyDescent="0.3">
      <c r="B724" s="190"/>
      <c r="C724" s="191"/>
      <c r="D724" s="192"/>
      <c r="E724" s="193"/>
      <c r="F724" s="194"/>
      <c r="G724" s="194"/>
      <c r="H724" s="194"/>
    </row>
    <row r="725" spans="2:8" x14ac:dyDescent="0.3">
      <c r="B725" s="190"/>
      <c r="C725" s="191"/>
      <c r="D725" s="192"/>
      <c r="E725" s="193"/>
      <c r="F725" s="194"/>
      <c r="G725" s="194"/>
      <c r="H725" s="194"/>
    </row>
    <row r="726" spans="2:8" x14ac:dyDescent="0.3">
      <c r="B726" s="190"/>
      <c r="C726" s="191"/>
      <c r="D726" s="192"/>
      <c r="E726" s="193"/>
      <c r="F726" s="194"/>
      <c r="G726" s="194"/>
      <c r="H726" s="194"/>
    </row>
    <row r="727" spans="2:8" x14ac:dyDescent="0.3">
      <c r="B727" s="190"/>
      <c r="C727" s="191"/>
      <c r="D727" s="192"/>
      <c r="E727" s="193"/>
      <c r="F727" s="194"/>
      <c r="G727" s="194"/>
      <c r="H727" s="194"/>
    </row>
    <row r="728" spans="2:8" x14ac:dyDescent="0.3">
      <c r="B728" s="190"/>
      <c r="C728" s="191"/>
      <c r="D728" s="192"/>
      <c r="E728" s="193"/>
      <c r="F728" s="194"/>
      <c r="G728" s="194"/>
      <c r="H728" s="194"/>
    </row>
    <row r="729" spans="2:8" x14ac:dyDescent="0.3">
      <c r="B729" s="190"/>
      <c r="C729" s="191"/>
      <c r="D729" s="192"/>
      <c r="E729" s="193"/>
      <c r="F729" s="194"/>
      <c r="G729" s="194"/>
      <c r="H729" s="194"/>
    </row>
    <row r="730" spans="2:8" x14ac:dyDescent="0.3">
      <c r="B730" s="190"/>
      <c r="C730" s="191"/>
      <c r="D730" s="192"/>
      <c r="E730" s="193"/>
      <c r="F730" s="194"/>
      <c r="G730" s="194"/>
      <c r="H730" s="194"/>
    </row>
    <row r="731" spans="2:8" x14ac:dyDescent="0.3">
      <c r="B731" s="190"/>
      <c r="C731" s="191"/>
      <c r="D731" s="192"/>
      <c r="E731" s="193"/>
      <c r="F731" s="194"/>
      <c r="G731" s="194"/>
      <c r="H731" s="194"/>
    </row>
    <row r="732" spans="2:8" x14ac:dyDescent="0.3">
      <c r="B732" s="190"/>
      <c r="C732" s="191"/>
      <c r="D732" s="192"/>
      <c r="E732" s="193"/>
      <c r="F732" s="194"/>
      <c r="G732" s="194"/>
      <c r="H732" s="194"/>
    </row>
    <row r="733" spans="2:8" x14ac:dyDescent="0.3">
      <c r="B733" s="190"/>
      <c r="C733" s="191"/>
      <c r="D733" s="192"/>
      <c r="E733" s="193"/>
      <c r="F733" s="194"/>
      <c r="G733" s="194"/>
      <c r="H733" s="194"/>
    </row>
    <row r="734" spans="2:8" x14ac:dyDescent="0.3">
      <c r="B734" s="190"/>
      <c r="C734" s="191"/>
      <c r="D734" s="192"/>
      <c r="E734" s="193"/>
      <c r="F734" s="194"/>
      <c r="G734" s="194"/>
      <c r="H734" s="194"/>
    </row>
    <row r="735" spans="2:8" x14ac:dyDescent="0.3">
      <c r="B735" s="190"/>
      <c r="C735" s="191"/>
      <c r="D735" s="192"/>
      <c r="E735" s="193"/>
      <c r="F735" s="194"/>
      <c r="G735" s="194"/>
      <c r="H735" s="194"/>
    </row>
    <row r="736" spans="2:8" x14ac:dyDescent="0.3">
      <c r="B736" s="190"/>
      <c r="C736" s="191"/>
      <c r="D736" s="192"/>
      <c r="E736" s="193"/>
      <c r="F736" s="194"/>
      <c r="G736" s="194"/>
      <c r="H736" s="194"/>
    </row>
    <row r="737" spans="2:8" x14ac:dyDescent="0.3">
      <c r="B737" s="190"/>
      <c r="C737" s="191"/>
      <c r="D737" s="192"/>
      <c r="E737" s="193"/>
      <c r="F737" s="194"/>
      <c r="G737" s="194"/>
      <c r="H737" s="194"/>
    </row>
    <row r="738" spans="2:8" x14ac:dyDescent="0.3">
      <c r="B738" s="190"/>
      <c r="C738" s="191"/>
      <c r="D738" s="192"/>
      <c r="E738" s="193"/>
      <c r="F738" s="194"/>
      <c r="G738" s="194"/>
      <c r="H738" s="194"/>
    </row>
    <row r="739" spans="2:8" x14ac:dyDescent="0.3">
      <c r="B739" s="190"/>
      <c r="C739" s="191"/>
      <c r="D739" s="192"/>
      <c r="E739" s="193"/>
      <c r="F739" s="194"/>
      <c r="G739" s="194"/>
      <c r="H739" s="194"/>
    </row>
    <row r="740" spans="2:8" x14ac:dyDescent="0.3">
      <c r="B740" s="190"/>
      <c r="C740" s="191"/>
      <c r="D740" s="192"/>
      <c r="E740" s="193"/>
      <c r="F740" s="194"/>
      <c r="G740" s="194"/>
      <c r="H740" s="194"/>
    </row>
    <row r="741" spans="2:8" x14ac:dyDescent="0.3">
      <c r="B741" s="190"/>
      <c r="C741" s="191"/>
      <c r="D741" s="192"/>
      <c r="E741" s="193"/>
      <c r="F741" s="194"/>
      <c r="G741" s="194"/>
      <c r="H741" s="194"/>
    </row>
    <row r="742" spans="2:8" x14ac:dyDescent="0.3">
      <c r="B742" s="190"/>
      <c r="C742" s="191"/>
      <c r="D742" s="192"/>
      <c r="E742" s="193"/>
      <c r="F742" s="194"/>
      <c r="G742" s="194"/>
      <c r="H742" s="194"/>
    </row>
    <row r="743" spans="2:8" x14ac:dyDescent="0.3">
      <c r="B743" s="190"/>
      <c r="C743" s="191"/>
      <c r="D743" s="192"/>
      <c r="E743" s="193"/>
      <c r="F743" s="194"/>
      <c r="G743" s="194"/>
      <c r="H743" s="194"/>
    </row>
    <row r="744" spans="2:8" x14ac:dyDescent="0.3">
      <c r="B744" s="190"/>
      <c r="C744" s="191"/>
      <c r="D744" s="192"/>
      <c r="E744" s="193"/>
      <c r="F744" s="194"/>
      <c r="G744" s="194"/>
      <c r="H744" s="194"/>
    </row>
    <row r="745" spans="2:8" x14ac:dyDescent="0.3">
      <c r="B745" s="190"/>
      <c r="C745" s="191"/>
      <c r="D745" s="192"/>
      <c r="E745" s="193"/>
      <c r="F745" s="194"/>
      <c r="G745" s="194"/>
      <c r="H745" s="194"/>
    </row>
    <row r="746" spans="2:8" x14ac:dyDescent="0.3">
      <c r="B746" s="190"/>
      <c r="C746" s="191"/>
      <c r="D746" s="192"/>
      <c r="E746" s="193"/>
      <c r="F746" s="194"/>
      <c r="G746" s="194"/>
      <c r="H746" s="194"/>
    </row>
    <row r="747" spans="2:8" x14ac:dyDescent="0.3">
      <c r="B747" s="190"/>
      <c r="C747" s="191"/>
      <c r="D747" s="192"/>
      <c r="E747" s="193"/>
      <c r="F747" s="194"/>
      <c r="G747" s="194"/>
      <c r="H747" s="194"/>
    </row>
    <row r="748" spans="2:8" x14ac:dyDescent="0.3">
      <c r="B748" s="190"/>
      <c r="C748" s="191"/>
      <c r="D748" s="192"/>
      <c r="E748" s="193"/>
      <c r="F748" s="194"/>
      <c r="G748" s="194"/>
      <c r="H748" s="194"/>
    </row>
    <row r="749" spans="2:8" x14ac:dyDescent="0.3">
      <c r="B749" s="190"/>
      <c r="C749" s="191"/>
      <c r="D749" s="192"/>
      <c r="E749" s="193"/>
      <c r="F749" s="194"/>
      <c r="G749" s="194"/>
      <c r="H749" s="194"/>
    </row>
    <row r="750" spans="2:8" x14ac:dyDescent="0.3">
      <c r="B750" s="190"/>
      <c r="C750" s="191"/>
      <c r="D750" s="192"/>
      <c r="E750" s="193"/>
      <c r="F750" s="194"/>
      <c r="G750" s="194"/>
      <c r="H750" s="194"/>
    </row>
    <row r="751" spans="2:8" x14ac:dyDescent="0.3">
      <c r="B751" s="190"/>
      <c r="C751" s="191"/>
      <c r="D751" s="192"/>
      <c r="E751" s="193"/>
      <c r="F751" s="194"/>
      <c r="G751" s="194"/>
      <c r="H751" s="194"/>
    </row>
    <row r="752" spans="2:8" x14ac:dyDescent="0.3">
      <c r="B752" s="190"/>
      <c r="C752" s="191"/>
      <c r="D752" s="192"/>
      <c r="E752" s="193"/>
      <c r="F752" s="194"/>
      <c r="G752" s="194"/>
      <c r="H752" s="194"/>
    </row>
    <row r="753" spans="2:8" x14ac:dyDescent="0.3">
      <c r="B753" s="190"/>
      <c r="C753" s="191"/>
      <c r="D753" s="192"/>
      <c r="E753" s="193"/>
      <c r="F753" s="194"/>
      <c r="G753" s="194"/>
      <c r="H753" s="194"/>
    </row>
    <row r="754" spans="2:8" x14ac:dyDescent="0.3">
      <c r="B754" s="190"/>
      <c r="C754" s="191"/>
      <c r="D754" s="192"/>
      <c r="E754" s="193"/>
      <c r="F754" s="194"/>
      <c r="G754" s="194"/>
      <c r="H754" s="194"/>
    </row>
    <row r="755" spans="2:8" x14ac:dyDescent="0.3">
      <c r="B755" s="190"/>
      <c r="C755" s="191"/>
      <c r="D755" s="192"/>
      <c r="E755" s="193"/>
      <c r="F755" s="194"/>
      <c r="G755" s="194"/>
      <c r="H755" s="194"/>
    </row>
    <row r="756" spans="2:8" x14ac:dyDescent="0.3">
      <c r="B756" s="190"/>
      <c r="C756" s="191"/>
      <c r="D756" s="192"/>
      <c r="E756" s="193"/>
      <c r="F756" s="194"/>
      <c r="G756" s="194"/>
      <c r="H756" s="194"/>
    </row>
    <row r="757" spans="2:8" x14ac:dyDescent="0.3">
      <c r="B757" s="190"/>
      <c r="C757" s="191"/>
      <c r="D757" s="192"/>
      <c r="E757" s="193"/>
      <c r="F757" s="194"/>
      <c r="G757" s="194"/>
      <c r="H757" s="194"/>
    </row>
    <row r="758" spans="2:8" x14ac:dyDescent="0.3">
      <c r="B758" s="190"/>
      <c r="C758" s="191"/>
      <c r="D758" s="192"/>
      <c r="E758" s="193"/>
      <c r="F758" s="194"/>
      <c r="G758" s="194"/>
      <c r="H758" s="194"/>
    </row>
    <row r="759" spans="2:8" x14ac:dyDescent="0.3">
      <c r="B759" s="190"/>
      <c r="C759" s="191"/>
      <c r="D759" s="192"/>
      <c r="E759" s="193"/>
      <c r="F759" s="194"/>
      <c r="G759" s="194"/>
      <c r="H759" s="194"/>
    </row>
    <row r="760" spans="2:8" x14ac:dyDescent="0.3">
      <c r="B760" s="190"/>
      <c r="C760" s="191"/>
      <c r="D760" s="192"/>
      <c r="E760" s="193"/>
      <c r="F760" s="194"/>
      <c r="G760" s="194"/>
      <c r="H760" s="194"/>
    </row>
    <row r="761" spans="2:8" x14ac:dyDescent="0.3">
      <c r="B761" s="190"/>
      <c r="C761" s="191"/>
      <c r="D761" s="192"/>
      <c r="E761" s="193"/>
      <c r="F761" s="194"/>
      <c r="G761" s="194"/>
      <c r="H761" s="194"/>
    </row>
    <row r="762" spans="2:8" x14ac:dyDescent="0.3">
      <c r="B762" s="190"/>
      <c r="C762" s="191"/>
      <c r="D762" s="192"/>
      <c r="E762" s="193"/>
      <c r="F762" s="194"/>
      <c r="G762" s="194"/>
      <c r="H762" s="194"/>
    </row>
    <row r="763" spans="2:8" x14ac:dyDescent="0.3">
      <c r="B763" s="190"/>
      <c r="C763" s="191"/>
      <c r="D763" s="192"/>
      <c r="E763" s="193"/>
      <c r="F763" s="194"/>
      <c r="G763" s="194"/>
      <c r="H763" s="194"/>
    </row>
    <row r="764" spans="2:8" x14ac:dyDescent="0.3">
      <c r="B764" s="190"/>
      <c r="C764" s="191"/>
      <c r="D764" s="192"/>
      <c r="E764" s="193"/>
      <c r="F764" s="194"/>
      <c r="G764" s="194"/>
      <c r="H764" s="194"/>
    </row>
    <row r="765" spans="2:8" x14ac:dyDescent="0.3">
      <c r="B765" s="190"/>
      <c r="C765" s="191"/>
      <c r="D765" s="192"/>
      <c r="E765" s="193"/>
      <c r="F765" s="194"/>
      <c r="G765" s="194"/>
      <c r="H765" s="194"/>
    </row>
    <row r="766" spans="2:8" x14ac:dyDescent="0.3">
      <c r="B766" s="190"/>
      <c r="C766" s="191"/>
      <c r="D766" s="192"/>
      <c r="E766" s="193"/>
      <c r="F766" s="194"/>
      <c r="G766" s="194"/>
      <c r="H766" s="194"/>
    </row>
    <row r="767" spans="2:8" x14ac:dyDescent="0.3">
      <c r="B767" s="190"/>
      <c r="C767" s="191"/>
      <c r="D767" s="192"/>
      <c r="E767" s="193"/>
      <c r="F767" s="194"/>
      <c r="G767" s="194"/>
      <c r="H767" s="194"/>
    </row>
    <row r="768" spans="2:8" x14ac:dyDescent="0.3">
      <c r="B768" s="190"/>
      <c r="C768" s="191"/>
      <c r="D768" s="192"/>
      <c r="E768" s="193"/>
      <c r="F768" s="194"/>
      <c r="G768" s="194"/>
      <c r="H768" s="194"/>
    </row>
    <row r="769" spans="2:8" x14ac:dyDescent="0.3">
      <c r="B769" s="190"/>
      <c r="C769" s="191"/>
      <c r="D769" s="192"/>
      <c r="E769" s="193"/>
      <c r="F769" s="194"/>
      <c r="G769" s="194"/>
      <c r="H769" s="194"/>
    </row>
    <row r="770" spans="2:8" x14ac:dyDescent="0.3">
      <c r="B770" s="190"/>
      <c r="C770" s="191"/>
      <c r="D770" s="192"/>
      <c r="E770" s="193"/>
      <c r="F770" s="194"/>
      <c r="G770" s="194"/>
      <c r="H770" s="194"/>
    </row>
    <row r="771" spans="2:8" x14ac:dyDescent="0.3">
      <c r="B771" s="190"/>
      <c r="C771" s="191"/>
      <c r="D771" s="192"/>
      <c r="E771" s="193"/>
      <c r="F771" s="194"/>
      <c r="G771" s="194"/>
      <c r="H771" s="194"/>
    </row>
    <row r="772" spans="2:8" x14ac:dyDescent="0.3">
      <c r="B772" s="190"/>
      <c r="C772" s="191"/>
      <c r="D772" s="192"/>
      <c r="E772" s="193"/>
      <c r="F772" s="194"/>
      <c r="G772" s="194"/>
      <c r="H772" s="194"/>
    </row>
    <row r="773" spans="2:8" x14ac:dyDescent="0.3">
      <c r="B773" s="190"/>
      <c r="C773" s="191"/>
      <c r="D773" s="192"/>
      <c r="E773" s="193"/>
      <c r="F773" s="194"/>
      <c r="G773" s="194"/>
      <c r="H773" s="194"/>
    </row>
    <row r="774" spans="2:8" x14ac:dyDescent="0.3">
      <c r="B774" s="190"/>
      <c r="C774" s="191"/>
      <c r="D774" s="192"/>
      <c r="E774" s="193"/>
      <c r="F774" s="194"/>
      <c r="G774" s="194"/>
      <c r="H774" s="194"/>
    </row>
    <row r="775" spans="2:8" x14ac:dyDescent="0.3">
      <c r="B775" s="190"/>
      <c r="C775" s="191"/>
      <c r="D775" s="192"/>
      <c r="E775" s="193"/>
      <c r="F775" s="194"/>
      <c r="G775" s="194"/>
      <c r="H775" s="194"/>
    </row>
    <row r="776" spans="2:8" x14ac:dyDescent="0.3">
      <c r="B776" s="190"/>
      <c r="C776" s="191"/>
      <c r="D776" s="192"/>
      <c r="E776" s="193"/>
      <c r="F776" s="194"/>
      <c r="G776" s="194"/>
      <c r="H776" s="194"/>
    </row>
    <row r="777" spans="2:8" x14ac:dyDescent="0.3">
      <c r="B777" s="190"/>
      <c r="C777" s="191"/>
      <c r="D777" s="192"/>
      <c r="E777" s="193"/>
      <c r="F777" s="194"/>
      <c r="G777" s="194"/>
      <c r="H777" s="194"/>
    </row>
    <row r="778" spans="2:8" x14ac:dyDescent="0.3">
      <c r="B778" s="190"/>
      <c r="C778" s="191"/>
      <c r="D778" s="192"/>
      <c r="E778" s="193"/>
      <c r="F778" s="194"/>
      <c r="G778" s="194"/>
      <c r="H778" s="194"/>
    </row>
    <row r="779" spans="2:8" x14ac:dyDescent="0.3">
      <c r="B779" s="190"/>
      <c r="C779" s="191"/>
      <c r="D779" s="192"/>
      <c r="E779" s="193"/>
      <c r="F779" s="194"/>
      <c r="G779" s="194"/>
      <c r="H779" s="194"/>
    </row>
    <row r="780" spans="2:8" x14ac:dyDescent="0.3">
      <c r="B780" s="190"/>
      <c r="C780" s="191"/>
      <c r="D780" s="192"/>
      <c r="E780" s="193"/>
      <c r="F780" s="194"/>
      <c r="G780" s="194"/>
      <c r="H780" s="194"/>
    </row>
    <row r="781" spans="2:8" x14ac:dyDescent="0.3">
      <c r="B781" s="190"/>
      <c r="C781" s="191"/>
      <c r="D781" s="192"/>
      <c r="E781" s="193"/>
      <c r="F781" s="194"/>
      <c r="G781" s="194"/>
      <c r="H781" s="194"/>
    </row>
    <row r="782" spans="2:8" x14ac:dyDescent="0.3">
      <c r="B782" s="190"/>
      <c r="C782" s="191"/>
      <c r="D782" s="192"/>
      <c r="E782" s="193"/>
      <c r="F782" s="194"/>
      <c r="G782" s="194"/>
      <c r="H782" s="194"/>
    </row>
    <row r="783" spans="2:8" x14ac:dyDescent="0.3">
      <c r="B783" s="190"/>
      <c r="C783" s="191"/>
      <c r="D783" s="192"/>
      <c r="E783" s="193"/>
      <c r="F783" s="194"/>
      <c r="G783" s="194"/>
      <c r="H783" s="194"/>
    </row>
    <row r="784" spans="2:8" x14ac:dyDescent="0.3">
      <c r="B784" s="190"/>
      <c r="C784" s="191"/>
      <c r="D784" s="192"/>
      <c r="E784" s="193"/>
      <c r="F784" s="194"/>
      <c r="G784" s="194"/>
      <c r="H784" s="194"/>
    </row>
    <row r="785" spans="2:8" x14ac:dyDescent="0.3">
      <c r="B785" s="190"/>
      <c r="C785" s="191"/>
      <c r="D785" s="192"/>
      <c r="E785" s="193"/>
      <c r="F785" s="194"/>
      <c r="G785" s="194"/>
      <c r="H785" s="194"/>
    </row>
    <row r="786" spans="2:8" x14ac:dyDescent="0.3">
      <c r="B786" s="190"/>
      <c r="C786" s="191"/>
      <c r="D786" s="192"/>
      <c r="E786" s="193"/>
      <c r="F786" s="194"/>
      <c r="G786" s="194"/>
      <c r="H786" s="194"/>
    </row>
    <row r="787" spans="2:8" x14ac:dyDescent="0.3">
      <c r="B787" s="190"/>
      <c r="C787" s="191"/>
      <c r="D787" s="192"/>
      <c r="E787" s="193"/>
      <c r="F787" s="194"/>
      <c r="G787" s="194"/>
      <c r="H787" s="194"/>
    </row>
    <row r="788" spans="2:8" x14ac:dyDescent="0.3">
      <c r="B788" s="190"/>
      <c r="C788" s="191"/>
      <c r="D788" s="192"/>
      <c r="E788" s="193"/>
      <c r="F788" s="194"/>
      <c r="G788" s="194"/>
      <c r="H788" s="194"/>
    </row>
    <row r="789" spans="2:8" x14ac:dyDescent="0.3">
      <c r="B789" s="190"/>
      <c r="C789" s="191"/>
      <c r="D789" s="192"/>
      <c r="E789" s="193"/>
      <c r="F789" s="194"/>
      <c r="G789" s="194"/>
      <c r="H789" s="194"/>
    </row>
    <row r="790" spans="2:8" x14ac:dyDescent="0.3">
      <c r="B790" s="190"/>
      <c r="C790" s="191"/>
      <c r="D790" s="192"/>
      <c r="E790" s="193"/>
      <c r="F790" s="194"/>
      <c r="G790" s="194"/>
      <c r="H790" s="194"/>
    </row>
    <row r="791" spans="2:8" x14ac:dyDescent="0.3">
      <c r="B791" s="190"/>
      <c r="C791" s="191"/>
      <c r="D791" s="192"/>
      <c r="E791" s="193"/>
      <c r="F791" s="194"/>
      <c r="G791" s="194"/>
      <c r="H791" s="194"/>
    </row>
    <row r="792" spans="2:8" x14ac:dyDescent="0.3">
      <c r="B792" s="190"/>
      <c r="C792" s="191"/>
      <c r="D792" s="192"/>
      <c r="E792" s="193"/>
      <c r="F792" s="194"/>
      <c r="G792" s="194"/>
      <c r="H792" s="194"/>
    </row>
    <row r="793" spans="2:8" x14ac:dyDescent="0.3">
      <c r="B793" s="190"/>
      <c r="C793" s="191"/>
      <c r="D793" s="192"/>
      <c r="E793" s="193"/>
      <c r="F793" s="194"/>
      <c r="G793" s="194"/>
      <c r="H793" s="194"/>
    </row>
    <row r="794" spans="2:8" x14ac:dyDescent="0.3">
      <c r="B794" s="190"/>
      <c r="C794" s="191"/>
      <c r="D794" s="192"/>
      <c r="E794" s="193"/>
      <c r="F794" s="194"/>
      <c r="G794" s="194"/>
      <c r="H794" s="194"/>
    </row>
    <row r="795" spans="2:8" x14ac:dyDescent="0.3">
      <c r="B795" s="190"/>
      <c r="C795" s="191"/>
      <c r="D795" s="192"/>
      <c r="E795" s="193"/>
      <c r="F795" s="194"/>
      <c r="G795" s="194"/>
      <c r="H795" s="194"/>
    </row>
    <row r="796" spans="2:8" x14ac:dyDescent="0.3">
      <c r="B796" s="190"/>
      <c r="C796" s="191"/>
      <c r="D796" s="192"/>
      <c r="E796" s="193"/>
      <c r="F796" s="194"/>
      <c r="G796" s="194"/>
      <c r="H796" s="194"/>
    </row>
    <row r="797" spans="2:8" x14ac:dyDescent="0.3">
      <c r="B797" s="190"/>
      <c r="C797" s="191"/>
      <c r="D797" s="192"/>
      <c r="E797" s="193"/>
      <c r="F797" s="194"/>
      <c r="G797" s="194"/>
      <c r="H797" s="194"/>
    </row>
    <row r="798" spans="2:8" x14ac:dyDescent="0.3">
      <c r="B798" s="190"/>
      <c r="C798" s="191"/>
      <c r="D798" s="192"/>
      <c r="E798" s="193"/>
      <c r="F798" s="194"/>
      <c r="G798" s="194"/>
      <c r="H798" s="194"/>
    </row>
    <row r="799" spans="2:8" x14ac:dyDescent="0.3">
      <c r="B799" s="190"/>
      <c r="C799" s="191"/>
      <c r="D799" s="192"/>
      <c r="E799" s="193"/>
      <c r="F799" s="194"/>
      <c r="G799" s="194"/>
      <c r="H799" s="194"/>
    </row>
    <row r="800" spans="2:8" x14ac:dyDescent="0.3">
      <c r="B800" s="190"/>
      <c r="C800" s="191"/>
      <c r="D800" s="192"/>
      <c r="E800" s="193"/>
      <c r="F800" s="194"/>
      <c r="G800" s="194"/>
      <c r="H800" s="194"/>
    </row>
    <row r="801" spans="2:8" x14ac:dyDescent="0.3">
      <c r="B801" s="190"/>
      <c r="C801" s="191"/>
      <c r="D801" s="192"/>
      <c r="E801" s="193"/>
      <c r="F801" s="194"/>
      <c r="G801" s="194"/>
      <c r="H801" s="194"/>
    </row>
    <row r="802" spans="2:8" x14ac:dyDescent="0.3">
      <c r="B802" s="190"/>
      <c r="C802" s="191"/>
      <c r="D802" s="192"/>
      <c r="E802" s="193"/>
      <c r="F802" s="194"/>
      <c r="G802" s="194"/>
      <c r="H802" s="194"/>
    </row>
    <row r="803" spans="2:8" x14ac:dyDescent="0.3">
      <c r="B803" s="190"/>
      <c r="C803" s="191"/>
      <c r="D803" s="192"/>
      <c r="E803" s="193"/>
      <c r="F803" s="194"/>
      <c r="G803" s="194"/>
      <c r="H803" s="194"/>
    </row>
    <row r="804" spans="2:8" x14ac:dyDescent="0.3">
      <c r="B804" s="190"/>
      <c r="C804" s="191"/>
      <c r="D804" s="192"/>
      <c r="E804" s="193"/>
      <c r="F804" s="194"/>
      <c r="G804" s="194"/>
      <c r="H804" s="194"/>
    </row>
    <row r="805" spans="2:8" x14ac:dyDescent="0.3">
      <c r="B805" s="190"/>
      <c r="C805" s="191"/>
      <c r="D805" s="192"/>
      <c r="E805" s="193"/>
      <c r="F805" s="194"/>
      <c r="G805" s="194"/>
      <c r="H805" s="194"/>
    </row>
    <row r="806" spans="2:8" x14ac:dyDescent="0.3">
      <c r="B806" s="190"/>
      <c r="C806" s="191"/>
      <c r="D806" s="192"/>
      <c r="E806" s="193"/>
      <c r="F806" s="194"/>
      <c r="G806" s="194"/>
      <c r="H806" s="194"/>
    </row>
    <row r="807" spans="2:8" x14ac:dyDescent="0.3">
      <c r="B807" s="190"/>
      <c r="C807" s="191"/>
      <c r="D807" s="192"/>
      <c r="E807" s="193"/>
      <c r="F807" s="194"/>
      <c r="G807" s="194"/>
      <c r="H807" s="194"/>
    </row>
    <row r="808" spans="2:8" x14ac:dyDescent="0.3">
      <c r="B808" s="190"/>
      <c r="C808" s="191"/>
      <c r="D808" s="192"/>
      <c r="E808" s="193"/>
      <c r="F808" s="194"/>
      <c r="G808" s="194"/>
      <c r="H808" s="194"/>
    </row>
    <row r="809" spans="2:8" x14ac:dyDescent="0.3">
      <c r="B809" s="190"/>
      <c r="C809" s="191"/>
      <c r="D809" s="192"/>
      <c r="E809" s="193"/>
      <c r="F809" s="194"/>
      <c r="G809" s="194"/>
      <c r="H809" s="194"/>
    </row>
    <row r="810" spans="2:8" x14ac:dyDescent="0.3">
      <c r="B810" s="190"/>
      <c r="C810" s="191"/>
      <c r="D810" s="192"/>
      <c r="E810" s="193"/>
      <c r="F810" s="194"/>
      <c r="G810" s="194"/>
      <c r="H810" s="194"/>
    </row>
    <row r="811" spans="2:8" x14ac:dyDescent="0.3">
      <c r="B811" s="190"/>
      <c r="C811" s="191"/>
      <c r="D811" s="192"/>
      <c r="E811" s="193"/>
      <c r="F811" s="194"/>
      <c r="G811" s="194"/>
      <c r="H811" s="194"/>
    </row>
    <row r="812" spans="2:8" x14ac:dyDescent="0.3">
      <c r="B812" s="190"/>
      <c r="C812" s="191"/>
      <c r="D812" s="192"/>
      <c r="E812" s="193"/>
      <c r="F812" s="194"/>
      <c r="G812" s="194"/>
      <c r="H812" s="194"/>
    </row>
    <row r="813" spans="2:8" x14ac:dyDescent="0.3">
      <c r="B813" s="190"/>
      <c r="C813" s="191"/>
      <c r="D813" s="192"/>
      <c r="E813" s="193"/>
      <c r="F813" s="194"/>
      <c r="G813" s="194"/>
      <c r="H813" s="194"/>
    </row>
    <row r="814" spans="2:8" x14ac:dyDescent="0.3">
      <c r="B814" s="190"/>
      <c r="C814" s="191"/>
      <c r="D814" s="192"/>
      <c r="E814" s="193"/>
      <c r="F814" s="194"/>
      <c r="G814" s="194"/>
      <c r="H814" s="194"/>
    </row>
    <row r="815" spans="2:8" x14ac:dyDescent="0.3">
      <c r="B815" s="190"/>
      <c r="C815" s="191"/>
      <c r="D815" s="192"/>
      <c r="E815" s="193"/>
      <c r="F815" s="194"/>
      <c r="G815" s="194"/>
      <c r="H815" s="194"/>
    </row>
    <row r="816" spans="2:8" x14ac:dyDescent="0.3">
      <c r="B816" s="190"/>
      <c r="C816" s="191"/>
      <c r="D816" s="192"/>
      <c r="E816" s="193"/>
      <c r="F816" s="194"/>
      <c r="G816" s="194"/>
      <c r="H816" s="194"/>
    </row>
    <row r="817" spans="2:8" x14ac:dyDescent="0.3">
      <c r="B817" s="190"/>
      <c r="C817" s="191"/>
      <c r="D817" s="192"/>
      <c r="E817" s="193"/>
      <c r="F817" s="194"/>
      <c r="G817" s="194"/>
      <c r="H817" s="194"/>
    </row>
    <row r="818" spans="2:8" x14ac:dyDescent="0.3">
      <c r="B818" s="190"/>
      <c r="C818" s="191"/>
      <c r="D818" s="192"/>
      <c r="E818" s="193"/>
      <c r="F818" s="194"/>
      <c r="G818" s="194"/>
      <c r="H818" s="194"/>
    </row>
    <row r="819" spans="2:8" x14ac:dyDescent="0.3">
      <c r="B819" s="190"/>
      <c r="C819" s="191"/>
      <c r="D819" s="192"/>
      <c r="E819" s="193"/>
      <c r="F819" s="194"/>
      <c r="G819" s="194"/>
      <c r="H819" s="194"/>
    </row>
    <row r="820" spans="2:8" x14ac:dyDescent="0.3">
      <c r="B820" s="190"/>
      <c r="C820" s="191"/>
      <c r="D820" s="192"/>
      <c r="E820" s="193"/>
      <c r="F820" s="194"/>
      <c r="G820" s="194"/>
      <c r="H820" s="194"/>
    </row>
    <row r="821" spans="2:8" x14ac:dyDescent="0.3">
      <c r="B821" s="190"/>
      <c r="C821" s="191"/>
      <c r="D821" s="192"/>
      <c r="E821" s="193"/>
      <c r="F821" s="194"/>
      <c r="G821" s="194"/>
      <c r="H821" s="194"/>
    </row>
    <row r="822" spans="2:8" x14ac:dyDescent="0.3">
      <c r="B822" s="190"/>
      <c r="C822" s="191"/>
      <c r="D822" s="192"/>
      <c r="E822" s="193"/>
      <c r="F822" s="194"/>
      <c r="G822" s="194"/>
      <c r="H822" s="194"/>
    </row>
    <row r="823" spans="2:8" x14ac:dyDescent="0.3">
      <c r="B823" s="190"/>
      <c r="C823" s="191"/>
      <c r="D823" s="192"/>
      <c r="E823" s="193"/>
      <c r="F823" s="194"/>
      <c r="G823" s="194"/>
      <c r="H823" s="194"/>
    </row>
    <row r="824" spans="2:8" x14ac:dyDescent="0.3">
      <c r="B824" s="190"/>
      <c r="C824" s="191"/>
      <c r="D824" s="192"/>
      <c r="E824" s="193"/>
      <c r="F824" s="194"/>
      <c r="G824" s="194"/>
      <c r="H824" s="194"/>
    </row>
    <row r="825" spans="2:8" x14ac:dyDescent="0.3">
      <c r="B825" s="190"/>
      <c r="C825" s="191"/>
      <c r="D825" s="192"/>
      <c r="E825" s="193"/>
      <c r="F825" s="194"/>
      <c r="G825" s="194"/>
      <c r="H825" s="194"/>
    </row>
    <row r="826" spans="2:8" x14ac:dyDescent="0.3">
      <c r="B826" s="190"/>
      <c r="C826" s="191"/>
      <c r="D826" s="192"/>
      <c r="E826" s="193"/>
      <c r="F826" s="194"/>
      <c r="G826" s="194"/>
      <c r="H826" s="194"/>
    </row>
    <row r="827" spans="2:8" x14ac:dyDescent="0.3">
      <c r="B827" s="190"/>
      <c r="C827" s="191"/>
      <c r="D827" s="192"/>
      <c r="E827" s="193"/>
      <c r="F827" s="194"/>
      <c r="G827" s="194"/>
      <c r="H827" s="194"/>
    </row>
    <row r="828" spans="2:8" x14ac:dyDescent="0.3">
      <c r="B828" s="190"/>
      <c r="C828" s="191"/>
      <c r="D828" s="192"/>
      <c r="E828" s="193"/>
      <c r="F828" s="194"/>
      <c r="G828" s="194"/>
      <c r="H828" s="194"/>
    </row>
    <row r="829" spans="2:8" x14ac:dyDescent="0.3">
      <c r="B829" s="190"/>
      <c r="C829" s="191"/>
      <c r="D829" s="192"/>
      <c r="E829" s="193"/>
      <c r="F829" s="194"/>
      <c r="G829" s="194"/>
      <c r="H829" s="194"/>
    </row>
    <row r="830" spans="2:8" x14ac:dyDescent="0.3">
      <c r="B830" s="190"/>
      <c r="C830" s="191"/>
      <c r="D830" s="192"/>
      <c r="E830" s="193"/>
      <c r="F830" s="194"/>
      <c r="G830" s="194"/>
      <c r="H830" s="194"/>
    </row>
    <row r="831" spans="2:8" x14ac:dyDescent="0.3">
      <c r="B831" s="190"/>
      <c r="C831" s="191"/>
      <c r="D831" s="192"/>
      <c r="E831" s="193"/>
      <c r="F831" s="194"/>
      <c r="G831" s="194"/>
      <c r="H831" s="194"/>
    </row>
    <row r="832" spans="2:8" x14ac:dyDescent="0.3">
      <c r="B832" s="190"/>
      <c r="C832" s="191"/>
      <c r="D832" s="192"/>
      <c r="E832" s="193"/>
      <c r="F832" s="194"/>
      <c r="G832" s="194"/>
      <c r="H832" s="194"/>
    </row>
    <row r="833" spans="2:8" x14ac:dyDescent="0.3">
      <c r="B833" s="190"/>
      <c r="C833" s="191"/>
      <c r="D833" s="192"/>
      <c r="E833" s="193"/>
      <c r="F833" s="194"/>
      <c r="G833" s="194"/>
      <c r="H833" s="194"/>
    </row>
    <row r="834" spans="2:8" x14ac:dyDescent="0.3">
      <c r="B834" s="190"/>
      <c r="C834" s="191"/>
      <c r="D834" s="192"/>
      <c r="E834" s="193"/>
      <c r="F834" s="194"/>
      <c r="G834" s="194"/>
      <c r="H834" s="194"/>
    </row>
    <row r="835" spans="2:8" x14ac:dyDescent="0.3">
      <c r="B835" s="190"/>
      <c r="C835" s="191"/>
      <c r="D835" s="192"/>
      <c r="E835" s="193"/>
      <c r="F835" s="194"/>
      <c r="G835" s="194"/>
      <c r="H835" s="194"/>
    </row>
    <row r="836" spans="2:8" x14ac:dyDescent="0.3">
      <c r="B836" s="190"/>
      <c r="C836" s="191"/>
      <c r="D836" s="192"/>
      <c r="E836" s="193"/>
      <c r="F836" s="194"/>
      <c r="G836" s="194"/>
      <c r="H836" s="194"/>
    </row>
    <row r="837" spans="2:8" x14ac:dyDescent="0.3">
      <c r="B837" s="190"/>
      <c r="C837" s="191"/>
      <c r="D837" s="192"/>
      <c r="E837" s="193"/>
      <c r="F837" s="194"/>
      <c r="G837" s="194"/>
      <c r="H837" s="194"/>
    </row>
    <row r="838" spans="2:8" x14ac:dyDescent="0.3">
      <c r="B838" s="190"/>
      <c r="C838" s="191"/>
      <c r="D838" s="192"/>
      <c r="E838" s="193"/>
      <c r="F838" s="194"/>
      <c r="G838" s="194"/>
      <c r="H838" s="194"/>
    </row>
    <row r="839" spans="2:8" x14ac:dyDescent="0.3">
      <c r="B839" s="190"/>
      <c r="C839" s="191"/>
      <c r="D839" s="192"/>
      <c r="E839" s="193"/>
      <c r="F839" s="194"/>
      <c r="G839" s="194"/>
      <c r="H839" s="194"/>
    </row>
    <row r="840" spans="2:8" x14ac:dyDescent="0.3">
      <c r="B840" s="190"/>
      <c r="C840" s="191"/>
      <c r="D840" s="192"/>
      <c r="E840" s="193"/>
      <c r="F840" s="194"/>
      <c r="G840" s="194"/>
      <c r="H840" s="194"/>
    </row>
    <row r="841" spans="2:8" x14ac:dyDescent="0.3">
      <c r="B841" s="190"/>
      <c r="C841" s="191"/>
      <c r="D841" s="192"/>
      <c r="E841" s="193"/>
      <c r="F841" s="194"/>
      <c r="G841" s="194"/>
      <c r="H841" s="194"/>
    </row>
    <row r="842" spans="2:8" x14ac:dyDescent="0.3">
      <c r="B842" s="190"/>
      <c r="C842" s="191"/>
      <c r="D842" s="192"/>
      <c r="E842" s="193"/>
      <c r="F842" s="194"/>
      <c r="G842" s="194"/>
      <c r="H842" s="194"/>
    </row>
    <row r="843" spans="2:8" x14ac:dyDescent="0.3">
      <c r="B843" s="190"/>
      <c r="C843" s="191"/>
      <c r="D843" s="192"/>
      <c r="E843" s="193"/>
      <c r="F843" s="194"/>
      <c r="G843" s="194"/>
      <c r="H843" s="194"/>
    </row>
    <row r="844" spans="2:8" x14ac:dyDescent="0.3">
      <c r="B844" s="190"/>
      <c r="C844" s="191"/>
      <c r="D844" s="192"/>
      <c r="E844" s="193"/>
      <c r="F844" s="194"/>
      <c r="G844" s="194"/>
      <c r="H844" s="194"/>
    </row>
    <row r="845" spans="2:8" x14ac:dyDescent="0.3">
      <c r="B845" s="190"/>
      <c r="C845" s="191"/>
      <c r="D845" s="192"/>
      <c r="E845" s="193"/>
      <c r="F845" s="194"/>
      <c r="G845" s="194"/>
      <c r="H845" s="194"/>
    </row>
    <row r="846" spans="2:8" x14ac:dyDescent="0.3">
      <c r="B846" s="190"/>
      <c r="C846" s="191"/>
      <c r="D846" s="192"/>
      <c r="E846" s="193"/>
      <c r="F846" s="194"/>
      <c r="G846" s="194"/>
      <c r="H846" s="194"/>
    </row>
    <row r="847" spans="2:8" x14ac:dyDescent="0.3">
      <c r="B847" s="190"/>
      <c r="C847" s="191"/>
      <c r="D847" s="192"/>
      <c r="E847" s="193"/>
      <c r="F847" s="194"/>
      <c r="G847" s="194"/>
      <c r="H847" s="194"/>
    </row>
    <row r="848" spans="2:8" x14ac:dyDescent="0.3">
      <c r="B848" s="190"/>
      <c r="C848" s="191"/>
      <c r="D848" s="192"/>
      <c r="E848" s="193"/>
      <c r="F848" s="194"/>
      <c r="G848" s="194"/>
      <c r="H848" s="194"/>
    </row>
    <row r="849" spans="2:8" x14ac:dyDescent="0.3">
      <c r="B849" s="190"/>
      <c r="C849" s="191"/>
      <c r="D849" s="192"/>
      <c r="E849" s="193"/>
      <c r="F849" s="194"/>
      <c r="G849" s="194"/>
      <c r="H849" s="194"/>
    </row>
    <row r="850" spans="2:8" x14ac:dyDescent="0.3">
      <c r="B850" s="190"/>
      <c r="C850" s="191"/>
      <c r="D850" s="192"/>
      <c r="E850" s="193"/>
      <c r="F850" s="194"/>
      <c r="G850" s="194"/>
      <c r="H850" s="194"/>
    </row>
    <row r="851" spans="2:8" x14ac:dyDescent="0.3">
      <c r="B851" s="190"/>
      <c r="C851" s="191"/>
      <c r="D851" s="192"/>
      <c r="E851" s="193"/>
      <c r="F851" s="194"/>
      <c r="G851" s="194"/>
      <c r="H851" s="194"/>
    </row>
    <row r="852" spans="2:8" x14ac:dyDescent="0.3">
      <c r="B852" s="190"/>
      <c r="C852" s="191"/>
      <c r="D852" s="192"/>
      <c r="E852" s="193"/>
      <c r="F852" s="194"/>
      <c r="G852" s="194"/>
      <c r="H852" s="194"/>
    </row>
    <row r="853" spans="2:8" x14ac:dyDescent="0.3">
      <c r="B853" s="190"/>
      <c r="C853" s="191"/>
      <c r="D853" s="192"/>
      <c r="E853" s="193"/>
      <c r="F853" s="194"/>
      <c r="G853" s="194"/>
      <c r="H853" s="194"/>
    </row>
    <row r="854" spans="2:8" x14ac:dyDescent="0.3">
      <c r="B854" s="190"/>
      <c r="C854" s="191"/>
      <c r="D854" s="192"/>
      <c r="E854" s="193"/>
      <c r="F854" s="194"/>
      <c r="G854" s="194"/>
      <c r="H854" s="194"/>
    </row>
    <row r="855" spans="2:8" x14ac:dyDescent="0.3">
      <c r="B855" s="190"/>
      <c r="C855" s="191"/>
      <c r="D855" s="192"/>
      <c r="E855" s="193"/>
      <c r="F855" s="194"/>
      <c r="G855" s="194"/>
      <c r="H855" s="194"/>
    </row>
    <row r="856" spans="2:8" x14ac:dyDescent="0.3">
      <c r="B856" s="190"/>
      <c r="C856" s="191"/>
      <c r="D856" s="192"/>
      <c r="E856" s="193"/>
      <c r="F856" s="194"/>
      <c r="G856" s="194"/>
      <c r="H856" s="194"/>
    </row>
    <row r="857" spans="2:8" x14ac:dyDescent="0.3">
      <c r="B857" s="190"/>
      <c r="C857" s="191"/>
      <c r="D857" s="192"/>
      <c r="E857" s="193"/>
      <c r="F857" s="194"/>
      <c r="G857" s="194"/>
      <c r="H857" s="194"/>
    </row>
    <row r="858" spans="2:8" x14ac:dyDescent="0.3">
      <c r="B858" s="190"/>
      <c r="C858" s="191"/>
      <c r="D858" s="192"/>
      <c r="E858" s="193"/>
      <c r="F858" s="194"/>
      <c r="G858" s="194"/>
      <c r="H858" s="194"/>
    </row>
    <row r="859" spans="2:8" x14ac:dyDescent="0.3">
      <c r="B859" s="190"/>
      <c r="C859" s="191"/>
      <c r="D859" s="192"/>
      <c r="E859" s="193"/>
      <c r="F859" s="194"/>
      <c r="G859" s="194"/>
      <c r="H859" s="194"/>
    </row>
    <row r="860" spans="2:8" x14ac:dyDescent="0.3">
      <c r="B860" s="190"/>
      <c r="C860" s="191"/>
      <c r="D860" s="192"/>
      <c r="E860" s="193"/>
      <c r="F860" s="194"/>
      <c r="G860" s="194"/>
      <c r="H860" s="194"/>
    </row>
    <row r="861" spans="2:8" x14ac:dyDescent="0.3">
      <c r="B861" s="190"/>
      <c r="C861" s="191"/>
      <c r="D861" s="192"/>
      <c r="E861" s="193"/>
      <c r="F861" s="194"/>
      <c r="G861" s="194"/>
      <c r="H861" s="194"/>
    </row>
    <row r="862" spans="2:8" x14ac:dyDescent="0.3">
      <c r="B862" s="190"/>
      <c r="C862" s="191"/>
      <c r="D862" s="192"/>
      <c r="E862" s="193"/>
      <c r="F862" s="194"/>
      <c r="G862" s="194"/>
      <c r="H862" s="194"/>
    </row>
    <row r="863" spans="2:8" x14ac:dyDescent="0.3">
      <c r="B863" s="190"/>
      <c r="C863" s="191"/>
      <c r="D863" s="192"/>
      <c r="E863" s="193"/>
      <c r="F863" s="194"/>
      <c r="G863" s="194"/>
      <c r="H863" s="194"/>
    </row>
    <row r="864" spans="2:8" x14ac:dyDescent="0.3">
      <c r="B864" s="190"/>
      <c r="C864" s="191"/>
      <c r="D864" s="192"/>
      <c r="E864" s="193"/>
      <c r="F864" s="194"/>
      <c r="G864" s="194"/>
      <c r="H864" s="194"/>
    </row>
    <row r="865" spans="2:8" x14ac:dyDescent="0.3">
      <c r="B865" s="190"/>
      <c r="C865" s="191"/>
      <c r="D865" s="192"/>
      <c r="E865" s="193"/>
      <c r="F865" s="194"/>
      <c r="G865" s="194"/>
      <c r="H865" s="194"/>
    </row>
    <row r="866" spans="2:8" x14ac:dyDescent="0.3">
      <c r="B866" s="190"/>
      <c r="C866" s="191"/>
      <c r="D866" s="192"/>
      <c r="E866" s="193"/>
      <c r="F866" s="194"/>
      <c r="G866" s="194"/>
      <c r="H866" s="194"/>
    </row>
    <row r="867" spans="2:8" x14ac:dyDescent="0.3">
      <c r="B867" s="190"/>
      <c r="C867" s="191"/>
      <c r="D867" s="192"/>
      <c r="E867" s="193"/>
      <c r="F867" s="194"/>
      <c r="G867" s="194"/>
      <c r="H867" s="194"/>
    </row>
    <row r="868" spans="2:8" x14ac:dyDescent="0.3">
      <c r="B868" s="190"/>
      <c r="C868" s="191"/>
      <c r="D868" s="192"/>
      <c r="E868" s="193"/>
      <c r="F868" s="194"/>
      <c r="G868" s="194"/>
      <c r="H868" s="194"/>
    </row>
    <row r="869" spans="2:8" x14ac:dyDescent="0.3">
      <c r="B869" s="190"/>
      <c r="C869" s="191"/>
      <c r="D869" s="192"/>
      <c r="E869" s="193"/>
      <c r="F869" s="194"/>
      <c r="G869" s="194"/>
      <c r="H869" s="194"/>
    </row>
    <row r="870" spans="2:8" x14ac:dyDescent="0.3">
      <c r="B870" s="190"/>
      <c r="C870" s="191"/>
      <c r="D870" s="192"/>
      <c r="E870" s="193"/>
      <c r="F870" s="194"/>
      <c r="G870" s="194"/>
      <c r="H870" s="194"/>
    </row>
    <row r="871" spans="2:8" x14ac:dyDescent="0.3">
      <c r="B871" s="190"/>
      <c r="C871" s="191"/>
      <c r="D871" s="192"/>
      <c r="E871" s="193"/>
      <c r="F871" s="194"/>
      <c r="G871" s="194"/>
      <c r="H871" s="194"/>
    </row>
    <row r="872" spans="2:8" x14ac:dyDescent="0.3">
      <c r="B872" s="190"/>
      <c r="C872" s="191"/>
      <c r="D872" s="192"/>
      <c r="E872" s="193"/>
      <c r="F872" s="194"/>
      <c r="G872" s="194"/>
      <c r="H872" s="194"/>
    </row>
    <row r="873" spans="2:8" x14ac:dyDescent="0.3">
      <c r="B873" s="190"/>
      <c r="C873" s="191"/>
      <c r="D873" s="192"/>
      <c r="E873" s="193"/>
      <c r="F873" s="194"/>
      <c r="G873" s="194"/>
      <c r="H873" s="194"/>
    </row>
    <row r="874" spans="2:8" x14ac:dyDescent="0.3">
      <c r="B874" s="190"/>
      <c r="C874" s="191"/>
      <c r="D874" s="192"/>
      <c r="E874" s="193"/>
      <c r="F874" s="194"/>
      <c r="G874" s="194"/>
      <c r="H874" s="194"/>
    </row>
    <row r="875" spans="2:8" x14ac:dyDescent="0.3">
      <c r="B875" s="190"/>
      <c r="C875" s="191"/>
      <c r="D875" s="192"/>
      <c r="E875" s="193"/>
      <c r="F875" s="194"/>
      <c r="G875" s="194"/>
      <c r="H875" s="194"/>
    </row>
    <row r="876" spans="2:8" x14ac:dyDescent="0.3">
      <c r="B876" s="190"/>
      <c r="C876" s="191"/>
      <c r="D876" s="192"/>
      <c r="E876" s="193"/>
      <c r="F876" s="194"/>
      <c r="G876" s="194"/>
      <c r="H876" s="194"/>
    </row>
    <row r="877" spans="2:8" x14ac:dyDescent="0.3">
      <c r="B877" s="190"/>
      <c r="C877" s="191"/>
      <c r="D877" s="192"/>
      <c r="E877" s="193"/>
      <c r="F877" s="194"/>
      <c r="G877" s="194"/>
      <c r="H877" s="194"/>
    </row>
    <row r="878" spans="2:8" x14ac:dyDescent="0.3">
      <c r="B878" s="190"/>
      <c r="C878" s="191"/>
      <c r="D878" s="192"/>
      <c r="E878" s="193"/>
      <c r="F878" s="194"/>
      <c r="G878" s="194"/>
      <c r="H878" s="194"/>
    </row>
    <row r="879" spans="2:8" x14ac:dyDescent="0.3">
      <c r="B879" s="190"/>
      <c r="C879" s="191"/>
      <c r="D879" s="192"/>
      <c r="E879" s="193"/>
      <c r="F879" s="194"/>
      <c r="G879" s="194"/>
      <c r="H879" s="194"/>
    </row>
    <row r="880" spans="2:8" x14ac:dyDescent="0.3">
      <c r="B880" s="190"/>
      <c r="C880" s="191"/>
      <c r="D880" s="192"/>
      <c r="E880" s="193"/>
      <c r="F880" s="194"/>
      <c r="G880" s="194"/>
      <c r="H880" s="194"/>
    </row>
    <row r="881" spans="2:8" x14ac:dyDescent="0.3">
      <c r="B881" s="190"/>
      <c r="C881" s="191"/>
      <c r="D881" s="192"/>
      <c r="E881" s="193"/>
      <c r="F881" s="194"/>
      <c r="G881" s="194"/>
      <c r="H881" s="194"/>
    </row>
    <row r="882" spans="2:8" x14ac:dyDescent="0.3">
      <c r="B882" s="190"/>
      <c r="C882" s="191"/>
      <c r="D882" s="192"/>
      <c r="E882" s="193"/>
      <c r="F882" s="194"/>
      <c r="G882" s="194"/>
      <c r="H882" s="194"/>
    </row>
    <row r="883" spans="2:8" x14ac:dyDescent="0.3">
      <c r="B883" s="190"/>
      <c r="C883" s="191"/>
      <c r="D883" s="192"/>
      <c r="E883" s="193"/>
      <c r="F883" s="194"/>
      <c r="G883" s="194"/>
      <c r="H883" s="194"/>
    </row>
    <row r="884" spans="2:8" x14ac:dyDescent="0.3">
      <c r="B884" s="190"/>
      <c r="C884" s="191"/>
      <c r="D884" s="192"/>
      <c r="E884" s="193"/>
      <c r="F884" s="194"/>
      <c r="G884" s="194"/>
      <c r="H884" s="194"/>
    </row>
    <row r="885" spans="2:8" x14ac:dyDescent="0.3">
      <c r="B885" s="190"/>
      <c r="C885" s="191"/>
      <c r="D885" s="192"/>
      <c r="E885" s="193"/>
      <c r="F885" s="194"/>
      <c r="G885" s="194"/>
      <c r="H885" s="194"/>
    </row>
    <row r="886" spans="2:8" x14ac:dyDescent="0.3">
      <c r="B886" s="190"/>
      <c r="C886" s="191"/>
      <c r="D886" s="192"/>
      <c r="E886" s="193"/>
      <c r="F886" s="194"/>
      <c r="G886" s="194"/>
      <c r="H886" s="194"/>
    </row>
    <row r="887" spans="2:8" x14ac:dyDescent="0.3">
      <c r="B887" s="190"/>
      <c r="C887" s="191"/>
      <c r="D887" s="192"/>
      <c r="E887" s="193"/>
      <c r="F887" s="194"/>
      <c r="G887" s="194"/>
      <c r="H887" s="194"/>
    </row>
    <row r="888" spans="2:8" x14ac:dyDescent="0.3">
      <c r="B888" s="190"/>
      <c r="C888" s="191"/>
      <c r="D888" s="192"/>
      <c r="E888" s="193"/>
      <c r="F888" s="194"/>
      <c r="G888" s="194"/>
      <c r="H888" s="194"/>
    </row>
    <row r="889" spans="2:8" x14ac:dyDescent="0.3">
      <c r="B889" s="190"/>
      <c r="C889" s="191"/>
      <c r="D889" s="192"/>
      <c r="E889" s="193"/>
      <c r="F889" s="194"/>
      <c r="G889" s="194"/>
      <c r="H889" s="194"/>
    </row>
    <row r="890" spans="2:8" x14ac:dyDescent="0.3">
      <c r="B890" s="190"/>
      <c r="C890" s="191"/>
      <c r="D890" s="192"/>
      <c r="E890" s="193"/>
      <c r="F890" s="194"/>
      <c r="G890" s="194"/>
      <c r="H890" s="194"/>
    </row>
    <row r="891" spans="2:8" x14ac:dyDescent="0.3">
      <c r="B891" s="190"/>
      <c r="C891" s="191"/>
      <c r="D891" s="192"/>
      <c r="E891" s="193"/>
      <c r="F891" s="194"/>
      <c r="G891" s="194"/>
      <c r="H891" s="194"/>
    </row>
    <row r="892" spans="2:8" x14ac:dyDescent="0.3">
      <c r="B892" s="190"/>
      <c r="C892" s="191"/>
      <c r="D892" s="192"/>
      <c r="E892" s="193"/>
      <c r="F892" s="194"/>
      <c r="G892" s="194"/>
      <c r="H892" s="194"/>
    </row>
    <row r="893" spans="2:8" x14ac:dyDescent="0.3">
      <c r="B893" s="190"/>
      <c r="C893" s="191"/>
      <c r="D893" s="192"/>
      <c r="E893" s="193"/>
      <c r="F893" s="194"/>
      <c r="G893" s="194"/>
      <c r="H893" s="194"/>
    </row>
    <row r="894" spans="2:8" x14ac:dyDescent="0.3">
      <c r="B894" s="190"/>
      <c r="C894" s="191"/>
      <c r="D894" s="192"/>
      <c r="E894" s="193"/>
      <c r="F894" s="194"/>
      <c r="G894" s="194"/>
      <c r="H894" s="194"/>
    </row>
    <row r="895" spans="2:8" x14ac:dyDescent="0.3">
      <c r="B895" s="190"/>
      <c r="C895" s="191"/>
      <c r="D895" s="192"/>
      <c r="E895" s="193"/>
      <c r="F895" s="194"/>
      <c r="G895" s="194"/>
      <c r="H895" s="194"/>
    </row>
    <row r="896" spans="2:8" x14ac:dyDescent="0.3">
      <c r="B896" s="190"/>
      <c r="C896" s="191"/>
      <c r="D896" s="192"/>
      <c r="E896" s="193"/>
      <c r="F896" s="194"/>
      <c r="G896" s="194"/>
      <c r="H896" s="194"/>
    </row>
    <row r="897" spans="2:8" x14ac:dyDescent="0.3">
      <c r="B897" s="190"/>
      <c r="C897" s="191"/>
      <c r="D897" s="192"/>
      <c r="E897" s="193"/>
      <c r="F897" s="194"/>
      <c r="G897" s="194"/>
      <c r="H897" s="194"/>
    </row>
    <row r="898" spans="2:8" x14ac:dyDescent="0.3">
      <c r="B898" s="190"/>
      <c r="C898" s="191"/>
      <c r="D898" s="192"/>
      <c r="E898" s="193"/>
      <c r="F898" s="194"/>
      <c r="G898" s="194"/>
      <c r="H898" s="194"/>
    </row>
    <row r="899" spans="2:8" x14ac:dyDescent="0.3">
      <c r="B899" s="190"/>
      <c r="C899" s="191"/>
      <c r="D899" s="192"/>
      <c r="E899" s="193"/>
      <c r="F899" s="194"/>
      <c r="G899" s="194"/>
      <c r="H899" s="194"/>
    </row>
    <row r="900" spans="2:8" x14ac:dyDescent="0.3">
      <c r="B900" s="190"/>
      <c r="C900" s="191"/>
      <c r="D900" s="192"/>
      <c r="E900" s="193"/>
      <c r="F900" s="194"/>
      <c r="G900" s="194"/>
      <c r="H900" s="194"/>
    </row>
    <row r="901" spans="2:8" x14ac:dyDescent="0.3">
      <c r="B901" s="190"/>
      <c r="C901" s="191"/>
      <c r="D901" s="192"/>
      <c r="E901" s="193"/>
      <c r="F901" s="194"/>
      <c r="G901" s="194"/>
      <c r="H901" s="194"/>
    </row>
    <row r="902" spans="2:8" x14ac:dyDescent="0.3">
      <c r="B902" s="190"/>
      <c r="C902" s="191"/>
      <c r="D902" s="192"/>
      <c r="E902" s="193"/>
      <c r="F902" s="194"/>
      <c r="G902" s="194"/>
      <c r="H902" s="194"/>
    </row>
    <row r="903" spans="2:8" x14ac:dyDescent="0.3">
      <c r="B903" s="190"/>
      <c r="C903" s="191"/>
      <c r="D903" s="192"/>
      <c r="E903" s="193"/>
      <c r="F903" s="194"/>
      <c r="G903" s="194"/>
      <c r="H903" s="194"/>
    </row>
    <row r="904" spans="2:8" x14ac:dyDescent="0.3">
      <c r="B904" s="190"/>
      <c r="C904" s="191"/>
      <c r="D904" s="192"/>
      <c r="E904" s="193"/>
      <c r="F904" s="194"/>
      <c r="G904" s="194"/>
      <c r="H904" s="194"/>
    </row>
    <row r="905" spans="2:8" x14ac:dyDescent="0.3">
      <c r="B905" s="190"/>
      <c r="C905" s="191"/>
      <c r="D905" s="192"/>
      <c r="E905" s="193"/>
      <c r="F905" s="194"/>
      <c r="G905" s="194"/>
      <c r="H905" s="194"/>
    </row>
    <row r="906" spans="2:8" x14ac:dyDescent="0.3">
      <c r="B906" s="190"/>
      <c r="C906" s="191"/>
      <c r="D906" s="192"/>
      <c r="E906" s="193"/>
      <c r="F906" s="194"/>
      <c r="G906" s="194"/>
      <c r="H906" s="194"/>
    </row>
    <row r="907" spans="2:8" x14ac:dyDescent="0.3">
      <c r="B907" s="190"/>
      <c r="C907" s="191"/>
      <c r="D907" s="192"/>
      <c r="E907" s="193"/>
      <c r="F907" s="194"/>
      <c r="G907" s="194"/>
      <c r="H907" s="194"/>
    </row>
    <row r="908" spans="2:8" x14ac:dyDescent="0.3">
      <c r="B908" s="190"/>
      <c r="C908" s="191"/>
      <c r="D908" s="192"/>
      <c r="E908" s="193"/>
      <c r="F908" s="194"/>
      <c r="G908" s="194"/>
      <c r="H908" s="194"/>
    </row>
    <row r="909" spans="2:8" x14ac:dyDescent="0.3">
      <c r="B909" s="190"/>
      <c r="C909" s="191"/>
      <c r="D909" s="192"/>
      <c r="E909" s="193"/>
      <c r="F909" s="194"/>
      <c r="G909" s="194"/>
      <c r="H909" s="194"/>
    </row>
    <row r="910" spans="2:8" x14ac:dyDescent="0.3">
      <c r="B910" s="190"/>
      <c r="C910" s="191"/>
      <c r="D910" s="192"/>
      <c r="E910" s="193"/>
      <c r="F910" s="194"/>
      <c r="G910" s="194"/>
      <c r="H910" s="194"/>
    </row>
    <row r="911" spans="2:8" x14ac:dyDescent="0.3">
      <c r="B911" s="190"/>
      <c r="C911" s="191"/>
      <c r="D911" s="192"/>
      <c r="E911" s="193"/>
      <c r="F911" s="194"/>
      <c r="G911" s="194"/>
      <c r="H911" s="194"/>
    </row>
    <row r="912" spans="2:8" x14ac:dyDescent="0.3">
      <c r="B912" s="190"/>
      <c r="C912" s="191"/>
      <c r="D912" s="192"/>
      <c r="E912" s="193"/>
      <c r="F912" s="194"/>
      <c r="G912" s="194"/>
      <c r="H912" s="194"/>
    </row>
    <row r="913" spans="2:8" x14ac:dyDescent="0.3">
      <c r="B913" s="190"/>
      <c r="C913" s="191"/>
      <c r="D913" s="192"/>
      <c r="E913" s="193"/>
      <c r="F913" s="194"/>
      <c r="G913" s="194"/>
      <c r="H913" s="194"/>
    </row>
    <row r="914" spans="2:8" x14ac:dyDescent="0.3">
      <c r="B914" s="190"/>
      <c r="C914" s="191"/>
      <c r="D914" s="192"/>
      <c r="E914" s="193"/>
      <c r="F914" s="194"/>
      <c r="G914" s="194"/>
      <c r="H914" s="194"/>
    </row>
    <row r="915" spans="2:8" x14ac:dyDescent="0.3">
      <c r="B915" s="190"/>
      <c r="C915" s="191"/>
      <c r="D915" s="192"/>
      <c r="E915" s="193"/>
      <c r="F915" s="194"/>
      <c r="G915" s="194"/>
      <c r="H915" s="194"/>
    </row>
    <row r="916" spans="2:8" x14ac:dyDescent="0.3">
      <c r="B916" s="190"/>
      <c r="C916" s="191"/>
      <c r="D916" s="192"/>
      <c r="E916" s="193"/>
      <c r="F916" s="194"/>
      <c r="G916" s="194"/>
      <c r="H916" s="194"/>
    </row>
    <row r="917" spans="2:8" x14ac:dyDescent="0.3">
      <c r="B917" s="190"/>
      <c r="C917" s="191"/>
      <c r="D917" s="192"/>
      <c r="E917" s="193"/>
      <c r="F917" s="194"/>
      <c r="G917" s="194"/>
      <c r="H917" s="194"/>
    </row>
    <row r="918" spans="2:8" x14ac:dyDescent="0.3">
      <c r="B918" s="190"/>
      <c r="C918" s="191"/>
      <c r="D918" s="192"/>
      <c r="E918" s="193"/>
      <c r="F918" s="194"/>
      <c r="G918" s="194"/>
      <c r="H918" s="194"/>
    </row>
    <row r="919" spans="2:8" x14ac:dyDescent="0.3">
      <c r="B919" s="190"/>
      <c r="C919" s="191"/>
      <c r="D919" s="192"/>
      <c r="E919" s="193"/>
      <c r="F919" s="194"/>
      <c r="G919" s="194"/>
      <c r="H919" s="194"/>
    </row>
    <row r="920" spans="2:8" x14ac:dyDescent="0.3">
      <c r="B920" s="190"/>
      <c r="C920" s="191"/>
      <c r="D920" s="192"/>
      <c r="E920" s="193"/>
      <c r="F920" s="194"/>
      <c r="G920" s="194"/>
      <c r="H920" s="194"/>
    </row>
    <row r="921" spans="2:8" x14ac:dyDescent="0.3">
      <c r="B921" s="190"/>
      <c r="C921" s="191"/>
      <c r="D921" s="192"/>
      <c r="E921" s="193"/>
      <c r="F921" s="194"/>
      <c r="G921" s="194"/>
      <c r="H921" s="194"/>
    </row>
    <row r="922" spans="2:8" x14ac:dyDescent="0.3">
      <c r="B922" s="190"/>
      <c r="C922" s="191"/>
      <c r="D922" s="192"/>
      <c r="E922" s="193"/>
      <c r="F922" s="194"/>
      <c r="G922" s="194"/>
      <c r="H922" s="194"/>
    </row>
    <row r="923" spans="2:8" x14ac:dyDescent="0.3">
      <c r="B923" s="190"/>
      <c r="C923" s="191"/>
      <c r="D923" s="192"/>
      <c r="E923" s="193"/>
      <c r="F923" s="194"/>
      <c r="G923" s="194"/>
      <c r="H923" s="194"/>
    </row>
    <row r="924" spans="2:8" x14ac:dyDescent="0.3">
      <c r="B924" s="190"/>
      <c r="C924" s="191"/>
      <c r="D924" s="192"/>
      <c r="E924" s="193"/>
      <c r="F924" s="194"/>
      <c r="G924" s="194"/>
      <c r="H924" s="194"/>
    </row>
    <row r="925" spans="2:8" x14ac:dyDescent="0.3">
      <c r="B925" s="190"/>
      <c r="C925" s="191"/>
      <c r="D925" s="192"/>
      <c r="E925" s="193"/>
      <c r="F925" s="194"/>
      <c r="G925" s="194"/>
      <c r="H925" s="194"/>
    </row>
    <row r="926" spans="2:8" x14ac:dyDescent="0.3">
      <c r="B926" s="190"/>
      <c r="C926" s="191"/>
      <c r="D926" s="192"/>
      <c r="E926" s="193"/>
      <c r="F926" s="194"/>
      <c r="G926" s="194"/>
      <c r="H926" s="194"/>
    </row>
    <row r="927" spans="2:8" x14ac:dyDescent="0.3">
      <c r="B927" s="190"/>
      <c r="C927" s="191"/>
      <c r="D927" s="192"/>
      <c r="E927" s="193"/>
      <c r="F927" s="194"/>
      <c r="G927" s="194"/>
      <c r="H927" s="194"/>
    </row>
    <row r="928" spans="2:8" x14ac:dyDescent="0.3">
      <c r="B928" s="190"/>
      <c r="C928" s="191"/>
      <c r="D928" s="192"/>
      <c r="E928" s="193"/>
      <c r="F928" s="194"/>
      <c r="G928" s="194"/>
      <c r="H928" s="194"/>
    </row>
    <row r="929" spans="2:8" x14ac:dyDescent="0.3">
      <c r="B929" s="190"/>
      <c r="C929" s="191"/>
      <c r="D929" s="192"/>
      <c r="E929" s="193"/>
      <c r="F929" s="194"/>
      <c r="G929" s="194"/>
      <c r="H929" s="194"/>
    </row>
    <row r="930" spans="2:8" x14ac:dyDescent="0.3">
      <c r="B930" s="190"/>
      <c r="C930" s="191"/>
      <c r="D930" s="192"/>
      <c r="E930" s="193"/>
      <c r="F930" s="194"/>
      <c r="G930" s="194"/>
      <c r="H930" s="194"/>
    </row>
    <row r="931" spans="2:8" x14ac:dyDescent="0.3">
      <c r="B931" s="190"/>
      <c r="C931" s="191"/>
      <c r="D931" s="192"/>
      <c r="E931" s="193"/>
      <c r="F931" s="194"/>
      <c r="G931" s="194"/>
      <c r="H931" s="194"/>
    </row>
    <row r="932" spans="2:8" x14ac:dyDescent="0.3">
      <c r="B932" s="190"/>
      <c r="C932" s="191"/>
      <c r="D932" s="192"/>
      <c r="E932" s="193"/>
      <c r="F932" s="194"/>
      <c r="G932" s="194"/>
      <c r="H932" s="194"/>
    </row>
    <row r="933" spans="2:8" x14ac:dyDescent="0.3">
      <c r="B933" s="190"/>
      <c r="C933" s="191"/>
      <c r="D933" s="192"/>
      <c r="E933" s="193"/>
      <c r="F933" s="194"/>
      <c r="G933" s="194"/>
      <c r="H933" s="194"/>
    </row>
    <row r="934" spans="2:8" x14ac:dyDescent="0.3">
      <c r="B934" s="190"/>
      <c r="C934" s="191"/>
      <c r="D934" s="192"/>
      <c r="E934" s="193"/>
      <c r="F934" s="194"/>
      <c r="G934" s="194"/>
      <c r="H934" s="194"/>
    </row>
    <row r="935" spans="2:8" x14ac:dyDescent="0.3">
      <c r="B935" s="190"/>
      <c r="C935" s="191"/>
      <c r="D935" s="192"/>
      <c r="E935" s="193"/>
      <c r="F935" s="194"/>
      <c r="G935" s="194"/>
      <c r="H935" s="194"/>
    </row>
    <row r="936" spans="2:8" x14ac:dyDescent="0.3">
      <c r="B936" s="190"/>
      <c r="C936" s="191"/>
      <c r="D936" s="192"/>
      <c r="E936" s="193"/>
      <c r="F936" s="194"/>
      <c r="G936" s="194"/>
      <c r="H936" s="194"/>
    </row>
    <row r="937" spans="2:8" x14ac:dyDescent="0.3">
      <c r="B937" s="190"/>
      <c r="C937" s="191"/>
      <c r="D937" s="192"/>
      <c r="E937" s="193"/>
      <c r="F937" s="194"/>
      <c r="G937" s="194"/>
      <c r="H937" s="194"/>
    </row>
    <row r="938" spans="2:8" x14ac:dyDescent="0.3">
      <c r="B938" s="190"/>
      <c r="C938" s="191"/>
      <c r="D938" s="192"/>
      <c r="E938" s="193"/>
      <c r="F938" s="194"/>
      <c r="G938" s="194"/>
      <c r="H938" s="194"/>
    </row>
    <row r="939" spans="2:8" x14ac:dyDescent="0.3">
      <c r="B939" s="190"/>
      <c r="C939" s="191"/>
      <c r="D939" s="192"/>
      <c r="E939" s="193"/>
      <c r="F939" s="194"/>
      <c r="G939" s="194"/>
      <c r="H939" s="194"/>
    </row>
    <row r="940" spans="2:8" x14ac:dyDescent="0.3">
      <c r="B940" s="190"/>
      <c r="C940" s="191"/>
      <c r="D940" s="192"/>
      <c r="E940" s="193"/>
      <c r="F940" s="194"/>
      <c r="G940" s="194"/>
      <c r="H940" s="194"/>
    </row>
    <row r="941" spans="2:8" x14ac:dyDescent="0.3">
      <c r="B941" s="190"/>
      <c r="C941" s="191"/>
      <c r="D941" s="192"/>
      <c r="E941" s="193"/>
      <c r="F941" s="194"/>
      <c r="G941" s="194"/>
      <c r="H941" s="194"/>
    </row>
    <row r="942" spans="2:8" x14ac:dyDescent="0.3">
      <c r="B942" s="190"/>
      <c r="C942" s="191"/>
      <c r="D942" s="192"/>
      <c r="E942" s="193"/>
      <c r="F942" s="194"/>
      <c r="G942" s="194"/>
      <c r="H942" s="194"/>
    </row>
    <row r="943" spans="2:8" x14ac:dyDescent="0.3">
      <c r="B943" s="190"/>
      <c r="C943" s="191"/>
      <c r="D943" s="192"/>
      <c r="E943" s="193"/>
      <c r="F943" s="194"/>
      <c r="G943" s="194"/>
      <c r="H943" s="194"/>
    </row>
    <row r="944" spans="2:8" x14ac:dyDescent="0.3">
      <c r="B944" s="190"/>
      <c r="C944" s="191"/>
      <c r="D944" s="192"/>
      <c r="E944" s="193"/>
      <c r="F944" s="194"/>
      <c r="G944" s="194"/>
      <c r="H944" s="194"/>
    </row>
    <row r="945" spans="2:8" x14ac:dyDescent="0.3">
      <c r="B945" s="190"/>
      <c r="C945" s="191"/>
      <c r="D945" s="192"/>
      <c r="E945" s="193"/>
      <c r="F945" s="194"/>
      <c r="G945" s="194"/>
      <c r="H945" s="194"/>
    </row>
    <row r="946" spans="2:8" x14ac:dyDescent="0.3">
      <c r="B946" s="190"/>
      <c r="C946" s="191"/>
      <c r="D946" s="192"/>
      <c r="E946" s="193"/>
      <c r="F946" s="194"/>
      <c r="G946" s="194"/>
      <c r="H946" s="194"/>
    </row>
    <row r="947" spans="2:8" x14ac:dyDescent="0.3">
      <c r="B947" s="190"/>
      <c r="C947" s="191"/>
      <c r="D947" s="192"/>
      <c r="E947" s="193"/>
      <c r="F947" s="194"/>
      <c r="G947" s="194"/>
      <c r="H947" s="194"/>
    </row>
    <row r="948" spans="2:8" x14ac:dyDescent="0.3">
      <c r="B948" s="190"/>
      <c r="C948" s="191"/>
      <c r="D948" s="192"/>
      <c r="E948" s="193"/>
      <c r="F948" s="194"/>
      <c r="G948" s="194"/>
      <c r="H948" s="194"/>
    </row>
    <row r="949" spans="2:8" x14ac:dyDescent="0.3">
      <c r="B949" s="190"/>
      <c r="C949" s="191"/>
      <c r="D949" s="192"/>
      <c r="E949" s="193"/>
      <c r="F949" s="194"/>
      <c r="G949" s="194"/>
      <c r="H949" s="194"/>
    </row>
    <row r="950" spans="2:8" x14ac:dyDescent="0.3">
      <c r="B950" s="190"/>
      <c r="C950" s="191"/>
      <c r="D950" s="192"/>
      <c r="E950" s="193"/>
      <c r="F950" s="194"/>
      <c r="G950" s="194"/>
      <c r="H950" s="194"/>
    </row>
    <row r="951" spans="2:8" x14ac:dyDescent="0.3">
      <c r="B951" s="190"/>
      <c r="C951" s="191"/>
      <c r="D951" s="192"/>
      <c r="E951" s="193"/>
      <c r="F951" s="194"/>
      <c r="G951" s="194"/>
      <c r="H951" s="194"/>
    </row>
    <row r="952" spans="2:8" x14ac:dyDescent="0.3">
      <c r="B952" s="190"/>
      <c r="C952" s="191"/>
      <c r="D952" s="192"/>
      <c r="E952" s="193"/>
      <c r="F952" s="194"/>
      <c r="G952" s="194"/>
      <c r="H952" s="194"/>
    </row>
    <row r="953" spans="2:8" x14ac:dyDescent="0.3">
      <c r="B953" s="190"/>
      <c r="C953" s="191"/>
      <c r="D953" s="192"/>
      <c r="E953" s="193"/>
      <c r="F953" s="194"/>
      <c r="G953" s="194"/>
      <c r="H953" s="194"/>
    </row>
    <row r="954" spans="2:8" x14ac:dyDescent="0.3">
      <c r="B954" s="190"/>
      <c r="C954" s="191"/>
      <c r="D954" s="192"/>
      <c r="E954" s="193"/>
      <c r="F954" s="194"/>
      <c r="G954" s="194"/>
      <c r="H954" s="194"/>
    </row>
    <row r="955" spans="2:8" x14ac:dyDescent="0.3">
      <c r="B955" s="190"/>
      <c r="C955" s="191"/>
      <c r="D955" s="192"/>
      <c r="E955" s="193"/>
      <c r="F955" s="194"/>
      <c r="G955" s="194"/>
      <c r="H955" s="194"/>
    </row>
    <row r="956" spans="2:8" x14ac:dyDescent="0.3">
      <c r="B956" s="190"/>
      <c r="C956" s="191"/>
      <c r="D956" s="192"/>
      <c r="E956" s="193"/>
      <c r="F956" s="194"/>
      <c r="G956" s="194"/>
      <c r="H956" s="194"/>
    </row>
    <row r="957" spans="2:8" x14ac:dyDescent="0.3">
      <c r="B957" s="190"/>
      <c r="C957" s="191"/>
      <c r="D957" s="192"/>
      <c r="E957" s="193"/>
      <c r="F957" s="194"/>
      <c r="G957" s="194"/>
      <c r="H957" s="194"/>
    </row>
    <row r="958" spans="2:8" x14ac:dyDescent="0.3">
      <c r="B958" s="190"/>
      <c r="C958" s="191"/>
      <c r="D958" s="192"/>
      <c r="E958" s="193"/>
      <c r="F958" s="194"/>
      <c r="G958" s="194"/>
      <c r="H958" s="194"/>
    </row>
    <row r="959" spans="2:8" x14ac:dyDescent="0.3">
      <c r="B959" s="190"/>
      <c r="C959" s="191"/>
      <c r="D959" s="192"/>
      <c r="E959" s="193"/>
      <c r="F959" s="194"/>
      <c r="G959" s="194"/>
      <c r="H959" s="194"/>
    </row>
    <row r="960" spans="2:8" x14ac:dyDescent="0.3">
      <c r="B960" s="190"/>
      <c r="C960" s="191"/>
      <c r="D960" s="192"/>
      <c r="E960" s="193"/>
      <c r="F960" s="194"/>
      <c r="G960" s="194"/>
      <c r="H960" s="194"/>
    </row>
    <row r="961" spans="2:8" x14ac:dyDescent="0.3">
      <c r="B961" s="190"/>
      <c r="C961" s="191"/>
      <c r="D961" s="192"/>
      <c r="E961" s="193"/>
      <c r="F961" s="194"/>
      <c r="G961" s="194"/>
      <c r="H961" s="194"/>
    </row>
    <row r="962" spans="2:8" x14ac:dyDescent="0.3">
      <c r="B962" s="190"/>
      <c r="C962" s="191"/>
      <c r="D962" s="192"/>
      <c r="E962" s="193"/>
      <c r="F962" s="194"/>
      <c r="G962" s="194"/>
      <c r="H962" s="194"/>
    </row>
    <row r="963" spans="2:8" x14ac:dyDescent="0.3">
      <c r="B963" s="190"/>
      <c r="C963" s="191"/>
      <c r="D963" s="192"/>
      <c r="E963" s="193"/>
      <c r="F963" s="194"/>
      <c r="G963" s="194"/>
      <c r="H963" s="194"/>
    </row>
    <row r="964" spans="2:8" x14ac:dyDescent="0.3">
      <c r="B964" s="190"/>
      <c r="C964" s="191"/>
      <c r="D964" s="192"/>
      <c r="E964" s="193"/>
      <c r="F964" s="194"/>
      <c r="G964" s="194"/>
      <c r="H964" s="194"/>
    </row>
    <row r="965" spans="2:8" x14ac:dyDescent="0.3">
      <c r="B965" s="190"/>
      <c r="C965" s="191"/>
      <c r="D965" s="192"/>
      <c r="E965" s="193"/>
      <c r="F965" s="194"/>
      <c r="G965" s="194"/>
      <c r="H965" s="194"/>
    </row>
    <row r="966" spans="2:8" x14ac:dyDescent="0.3">
      <c r="B966" s="190"/>
      <c r="C966" s="191"/>
      <c r="D966" s="192"/>
      <c r="E966" s="193"/>
      <c r="F966" s="194"/>
      <c r="G966" s="194"/>
      <c r="H966" s="194"/>
    </row>
    <row r="967" spans="2:8" x14ac:dyDescent="0.3">
      <c r="B967" s="190"/>
      <c r="C967" s="191"/>
      <c r="D967" s="192"/>
      <c r="E967" s="193"/>
      <c r="F967" s="194"/>
      <c r="G967" s="194"/>
      <c r="H967" s="194"/>
    </row>
    <row r="968" spans="2:8" x14ac:dyDescent="0.3">
      <c r="B968" s="190"/>
      <c r="C968" s="191"/>
      <c r="D968" s="192"/>
      <c r="E968" s="193"/>
      <c r="F968" s="194"/>
      <c r="G968" s="194"/>
      <c r="H968" s="194"/>
    </row>
    <row r="969" spans="2:8" x14ac:dyDescent="0.3">
      <c r="B969" s="190"/>
      <c r="C969" s="191"/>
      <c r="D969" s="192"/>
      <c r="E969" s="193"/>
      <c r="F969" s="194"/>
      <c r="G969" s="194"/>
      <c r="H969" s="194"/>
    </row>
    <row r="970" spans="2:8" x14ac:dyDescent="0.3">
      <c r="B970" s="190"/>
      <c r="C970" s="191"/>
      <c r="D970" s="192"/>
      <c r="E970" s="193"/>
      <c r="F970" s="194"/>
      <c r="G970" s="194"/>
      <c r="H970" s="194"/>
    </row>
    <row r="971" spans="2:8" x14ac:dyDescent="0.3">
      <c r="B971" s="190"/>
      <c r="C971" s="191"/>
      <c r="D971" s="192"/>
      <c r="E971" s="193"/>
      <c r="F971" s="194"/>
      <c r="G971" s="194"/>
      <c r="H971" s="194"/>
    </row>
    <row r="972" spans="2:8" x14ac:dyDescent="0.3">
      <c r="B972" s="190"/>
      <c r="C972" s="191"/>
      <c r="D972" s="192"/>
      <c r="E972" s="193"/>
      <c r="F972" s="194"/>
      <c r="G972" s="194"/>
      <c r="H972" s="194"/>
    </row>
    <row r="973" spans="2:8" x14ac:dyDescent="0.3">
      <c r="B973" s="190"/>
      <c r="C973" s="191"/>
      <c r="D973" s="192"/>
      <c r="E973" s="193"/>
      <c r="F973" s="194"/>
      <c r="G973" s="194"/>
      <c r="H973" s="194"/>
    </row>
    <row r="974" spans="2:8" x14ac:dyDescent="0.3">
      <c r="B974" s="190"/>
      <c r="C974" s="191"/>
      <c r="D974" s="192"/>
      <c r="E974" s="193"/>
      <c r="F974" s="194"/>
      <c r="G974" s="194"/>
      <c r="H974" s="194"/>
    </row>
    <row r="975" spans="2:8" x14ac:dyDescent="0.3">
      <c r="B975" s="190"/>
      <c r="C975" s="191"/>
      <c r="D975" s="192"/>
      <c r="E975" s="193"/>
      <c r="F975" s="194"/>
      <c r="G975" s="194"/>
      <c r="H975" s="194"/>
    </row>
    <row r="976" spans="2:8" x14ac:dyDescent="0.3">
      <c r="B976" s="190"/>
      <c r="C976" s="191"/>
      <c r="D976" s="192"/>
      <c r="E976" s="193"/>
      <c r="F976" s="194"/>
      <c r="G976" s="194"/>
      <c r="H976" s="194"/>
    </row>
    <row r="977" spans="2:8" x14ac:dyDescent="0.3">
      <c r="B977" s="190"/>
      <c r="C977" s="191"/>
      <c r="D977" s="192"/>
      <c r="E977" s="193"/>
      <c r="F977" s="194"/>
      <c r="G977" s="194"/>
      <c r="H977" s="194"/>
    </row>
    <row r="978" spans="2:8" x14ac:dyDescent="0.3">
      <c r="B978" s="190"/>
      <c r="C978" s="191"/>
      <c r="D978" s="192"/>
      <c r="E978" s="193"/>
      <c r="F978" s="194"/>
      <c r="G978" s="194"/>
      <c r="H978" s="194"/>
    </row>
    <row r="979" spans="2:8" x14ac:dyDescent="0.3">
      <c r="B979" s="190"/>
      <c r="C979" s="191"/>
      <c r="D979" s="192"/>
      <c r="E979" s="193"/>
      <c r="F979" s="194"/>
      <c r="G979" s="194"/>
      <c r="H979" s="194"/>
    </row>
    <row r="980" spans="2:8" x14ac:dyDescent="0.3">
      <c r="B980" s="190"/>
      <c r="C980" s="191"/>
      <c r="D980" s="192"/>
      <c r="E980" s="193"/>
      <c r="F980" s="194"/>
      <c r="G980" s="194"/>
      <c r="H980" s="194"/>
    </row>
    <row r="981" spans="2:8" x14ac:dyDescent="0.3">
      <c r="B981" s="190"/>
      <c r="C981" s="191"/>
      <c r="D981" s="192"/>
      <c r="E981" s="193"/>
      <c r="F981" s="194"/>
      <c r="G981" s="194"/>
      <c r="H981" s="194"/>
    </row>
    <row r="982" spans="2:8" x14ac:dyDescent="0.3">
      <c r="B982" s="190"/>
      <c r="C982" s="191"/>
      <c r="D982" s="192"/>
      <c r="E982" s="193"/>
      <c r="F982" s="194"/>
      <c r="G982" s="194"/>
      <c r="H982" s="194"/>
    </row>
    <row r="983" spans="2:8" x14ac:dyDescent="0.3">
      <c r="B983" s="190"/>
      <c r="C983" s="191"/>
      <c r="D983" s="192"/>
      <c r="E983" s="193"/>
      <c r="F983" s="194"/>
      <c r="G983" s="194"/>
      <c r="H983" s="194"/>
    </row>
    <row r="984" spans="2:8" x14ac:dyDescent="0.3">
      <c r="B984" s="190"/>
      <c r="C984" s="191"/>
      <c r="D984" s="192"/>
      <c r="E984" s="193"/>
      <c r="F984" s="194"/>
      <c r="G984" s="194"/>
      <c r="H984" s="194"/>
    </row>
    <row r="985" spans="2:8" x14ac:dyDescent="0.3">
      <c r="B985" s="190"/>
      <c r="C985" s="191"/>
      <c r="D985" s="192"/>
      <c r="E985" s="193"/>
      <c r="F985" s="194"/>
      <c r="G985" s="194"/>
      <c r="H985" s="194"/>
    </row>
    <row r="986" spans="2:8" x14ac:dyDescent="0.3">
      <c r="B986" s="190"/>
      <c r="C986" s="191"/>
      <c r="D986" s="192"/>
      <c r="E986" s="193"/>
      <c r="F986" s="194"/>
      <c r="G986" s="194"/>
      <c r="H986" s="194"/>
    </row>
    <row r="987" spans="2:8" x14ac:dyDescent="0.3">
      <c r="B987" s="190"/>
      <c r="C987" s="191"/>
      <c r="D987" s="192"/>
      <c r="E987" s="193"/>
      <c r="F987" s="194"/>
      <c r="G987" s="194"/>
      <c r="H987" s="194"/>
    </row>
    <row r="988" spans="2:8" x14ac:dyDescent="0.3">
      <c r="B988" s="190"/>
      <c r="C988" s="191"/>
      <c r="D988" s="192"/>
      <c r="E988" s="193"/>
      <c r="F988" s="194"/>
      <c r="G988" s="194"/>
      <c r="H988" s="194"/>
    </row>
    <row r="989" spans="2:8" x14ac:dyDescent="0.3">
      <c r="B989" s="190"/>
      <c r="C989" s="191"/>
      <c r="D989" s="192"/>
      <c r="E989" s="193"/>
      <c r="F989" s="194"/>
      <c r="G989" s="194"/>
      <c r="H989" s="194"/>
    </row>
    <row r="990" spans="2:8" x14ac:dyDescent="0.3">
      <c r="B990" s="190"/>
      <c r="C990" s="191"/>
      <c r="D990" s="192"/>
      <c r="E990" s="193"/>
      <c r="F990" s="194"/>
      <c r="G990" s="194"/>
      <c r="H990" s="194"/>
    </row>
    <row r="991" spans="2:8" x14ac:dyDescent="0.3">
      <c r="B991" s="190"/>
      <c r="C991" s="191"/>
      <c r="D991" s="192"/>
      <c r="E991" s="193"/>
      <c r="F991" s="194"/>
      <c r="G991" s="194"/>
      <c r="H991" s="194"/>
    </row>
    <row r="992" spans="2:8" x14ac:dyDescent="0.3">
      <c r="B992" s="190"/>
      <c r="C992" s="191"/>
      <c r="D992" s="192"/>
      <c r="E992" s="193"/>
      <c r="F992" s="194"/>
      <c r="G992" s="194"/>
      <c r="H992" s="194"/>
    </row>
    <row r="993" spans="2:8" x14ac:dyDescent="0.3">
      <c r="B993" s="190"/>
      <c r="C993" s="191"/>
      <c r="D993" s="192"/>
      <c r="E993" s="193"/>
      <c r="F993" s="194"/>
      <c r="G993" s="194"/>
      <c r="H993" s="194"/>
    </row>
    <row r="994" spans="2:8" x14ac:dyDescent="0.3">
      <c r="B994" s="190"/>
      <c r="C994" s="191"/>
      <c r="D994" s="192"/>
      <c r="E994" s="193"/>
      <c r="F994" s="194"/>
      <c r="G994" s="194"/>
      <c r="H994" s="194"/>
    </row>
    <row r="995" spans="2:8" x14ac:dyDescent="0.3">
      <c r="B995" s="190"/>
      <c r="C995" s="191"/>
      <c r="D995" s="192"/>
      <c r="E995" s="193"/>
      <c r="F995" s="194"/>
      <c r="G995" s="194"/>
      <c r="H995" s="194"/>
    </row>
    <row r="996" spans="2:8" x14ac:dyDescent="0.3">
      <c r="B996" s="190"/>
      <c r="C996" s="191"/>
      <c r="D996" s="192"/>
      <c r="E996" s="193"/>
      <c r="F996" s="194"/>
      <c r="G996" s="194"/>
      <c r="H996" s="194"/>
    </row>
    <row r="997" spans="2:8" x14ac:dyDescent="0.3">
      <c r="B997" s="190"/>
      <c r="C997" s="191"/>
      <c r="D997" s="192"/>
      <c r="E997" s="193"/>
      <c r="F997" s="194"/>
      <c r="G997" s="194"/>
      <c r="H997" s="194"/>
    </row>
    <row r="998" spans="2:8" x14ac:dyDescent="0.3">
      <c r="B998" s="190"/>
      <c r="C998" s="191"/>
      <c r="D998" s="192"/>
      <c r="E998" s="193"/>
      <c r="F998" s="194"/>
      <c r="G998" s="194"/>
      <c r="H998" s="194"/>
    </row>
    <row r="999" spans="2:8" x14ac:dyDescent="0.3">
      <c r="B999" s="190"/>
      <c r="C999" s="191"/>
      <c r="D999" s="192"/>
      <c r="E999" s="193"/>
      <c r="F999" s="194"/>
      <c r="G999" s="194"/>
      <c r="H999" s="194"/>
    </row>
    <row r="1000" spans="2:8" x14ac:dyDescent="0.3">
      <c r="B1000" s="190"/>
      <c r="C1000" s="191"/>
      <c r="D1000" s="192"/>
      <c r="E1000" s="193"/>
      <c r="F1000" s="194"/>
      <c r="G1000" s="194"/>
      <c r="H1000" s="194"/>
    </row>
    <row r="1001" spans="2:8" x14ac:dyDescent="0.3">
      <c r="B1001" s="190"/>
      <c r="C1001" s="191"/>
      <c r="D1001" s="192"/>
      <c r="E1001" s="193"/>
      <c r="F1001" s="194"/>
      <c r="G1001" s="194"/>
      <c r="H1001" s="194"/>
    </row>
    <row r="1002" spans="2:8" x14ac:dyDescent="0.3">
      <c r="B1002" s="190"/>
      <c r="C1002" s="191"/>
      <c r="D1002" s="192"/>
      <c r="E1002" s="193"/>
      <c r="F1002" s="194"/>
      <c r="G1002" s="194"/>
      <c r="H1002" s="194"/>
    </row>
    <row r="1003" spans="2:8" x14ac:dyDescent="0.3">
      <c r="B1003" s="190"/>
      <c r="C1003" s="191"/>
      <c r="D1003" s="192"/>
      <c r="E1003" s="193"/>
      <c r="F1003" s="194"/>
      <c r="G1003" s="194"/>
      <c r="H1003" s="194"/>
    </row>
    <row r="1004" spans="2:8" x14ac:dyDescent="0.3">
      <c r="B1004" s="190"/>
      <c r="C1004" s="191"/>
      <c r="D1004" s="192"/>
      <c r="E1004" s="193"/>
      <c r="F1004" s="194"/>
      <c r="G1004" s="194"/>
      <c r="H1004" s="194"/>
    </row>
    <row r="1005" spans="2:8" x14ac:dyDescent="0.3">
      <c r="B1005" s="190"/>
      <c r="C1005" s="191"/>
      <c r="D1005" s="192"/>
      <c r="E1005" s="193"/>
      <c r="F1005" s="194"/>
      <c r="G1005" s="194"/>
      <c r="H1005" s="194"/>
    </row>
    <row r="1006" spans="2:8" x14ac:dyDescent="0.3">
      <c r="B1006" s="190"/>
      <c r="C1006" s="191"/>
      <c r="D1006" s="192"/>
      <c r="E1006" s="193"/>
      <c r="F1006" s="194"/>
      <c r="G1006" s="194"/>
      <c r="H1006" s="194"/>
    </row>
    <row r="1007" spans="2:8" x14ac:dyDescent="0.3">
      <c r="B1007" s="190"/>
      <c r="C1007" s="191"/>
      <c r="D1007" s="192"/>
      <c r="E1007" s="193"/>
      <c r="F1007" s="194"/>
      <c r="G1007" s="194"/>
      <c r="H1007" s="194"/>
    </row>
    <row r="1008" spans="2:8" x14ac:dyDescent="0.3">
      <c r="B1008" s="190"/>
      <c r="C1008" s="191"/>
      <c r="D1008" s="192"/>
      <c r="E1008" s="193"/>
      <c r="F1008" s="194"/>
      <c r="G1008" s="194"/>
      <c r="H1008" s="194"/>
    </row>
    <row r="1009" spans="2:8" x14ac:dyDescent="0.3">
      <c r="B1009" s="190"/>
      <c r="C1009" s="191"/>
      <c r="D1009" s="192"/>
      <c r="E1009" s="193"/>
      <c r="F1009" s="194"/>
      <c r="G1009" s="194"/>
      <c r="H1009" s="194"/>
    </row>
    <row r="1010" spans="2:8" x14ac:dyDescent="0.3">
      <c r="B1010" s="190"/>
      <c r="C1010" s="191"/>
      <c r="D1010" s="192"/>
      <c r="E1010" s="193"/>
      <c r="F1010" s="194"/>
      <c r="G1010" s="194"/>
      <c r="H1010" s="194"/>
    </row>
    <row r="1011" spans="2:8" x14ac:dyDescent="0.3">
      <c r="B1011" s="190"/>
      <c r="C1011" s="191"/>
      <c r="D1011" s="192"/>
      <c r="E1011" s="193"/>
      <c r="F1011" s="194"/>
      <c r="G1011" s="194"/>
      <c r="H1011" s="194"/>
    </row>
    <row r="1012" spans="2:8" x14ac:dyDescent="0.3">
      <c r="B1012" s="190"/>
      <c r="C1012" s="191"/>
      <c r="D1012" s="192"/>
      <c r="E1012" s="193"/>
      <c r="F1012" s="194"/>
      <c r="G1012" s="194"/>
      <c r="H1012" s="194"/>
    </row>
    <row r="1013" spans="2:8" x14ac:dyDescent="0.3">
      <c r="B1013" s="190"/>
      <c r="C1013" s="191"/>
      <c r="D1013" s="192"/>
      <c r="E1013" s="193"/>
      <c r="F1013" s="194"/>
      <c r="G1013" s="194"/>
      <c r="H1013" s="194"/>
    </row>
    <row r="1014" spans="2:8" x14ac:dyDescent="0.3">
      <c r="B1014" s="190"/>
      <c r="C1014" s="191"/>
      <c r="D1014" s="192"/>
      <c r="E1014" s="193"/>
      <c r="F1014" s="194"/>
      <c r="G1014" s="194"/>
      <c r="H1014" s="194"/>
    </row>
    <row r="1015" spans="2:8" x14ac:dyDescent="0.3">
      <c r="B1015" s="190"/>
      <c r="C1015" s="191"/>
      <c r="D1015" s="192"/>
      <c r="E1015" s="193"/>
      <c r="F1015" s="194"/>
      <c r="G1015" s="194"/>
      <c r="H1015" s="194"/>
    </row>
    <row r="1016" spans="2:8" x14ac:dyDescent="0.3">
      <c r="B1016" s="190"/>
      <c r="C1016" s="191"/>
      <c r="D1016" s="192"/>
      <c r="E1016" s="193"/>
      <c r="F1016" s="194"/>
      <c r="G1016" s="194"/>
      <c r="H1016" s="194"/>
    </row>
    <row r="1017" spans="2:8" x14ac:dyDescent="0.3">
      <c r="B1017" s="190"/>
      <c r="C1017" s="191"/>
      <c r="D1017" s="192"/>
      <c r="E1017" s="193"/>
      <c r="F1017" s="194"/>
      <c r="G1017" s="194"/>
      <c r="H1017" s="194"/>
    </row>
    <row r="1018" spans="2:8" x14ac:dyDescent="0.3">
      <c r="B1018" s="190"/>
      <c r="C1018" s="191"/>
      <c r="D1018" s="192"/>
      <c r="E1018" s="193"/>
      <c r="F1018" s="194"/>
      <c r="G1018" s="194"/>
      <c r="H1018" s="194"/>
    </row>
    <row r="1019" spans="2:8" x14ac:dyDescent="0.3">
      <c r="B1019" s="190"/>
      <c r="C1019" s="191"/>
      <c r="D1019" s="192"/>
      <c r="E1019" s="193"/>
      <c r="F1019" s="194"/>
      <c r="G1019" s="194"/>
      <c r="H1019" s="194"/>
    </row>
    <row r="1020" spans="2:8" x14ac:dyDescent="0.3">
      <c r="B1020" s="190"/>
      <c r="C1020" s="191"/>
      <c r="D1020" s="192"/>
      <c r="E1020" s="193"/>
      <c r="F1020" s="194"/>
      <c r="G1020" s="194"/>
      <c r="H1020" s="194"/>
    </row>
    <row r="1021" spans="2:8" x14ac:dyDescent="0.3">
      <c r="B1021" s="190"/>
      <c r="C1021" s="191"/>
      <c r="D1021" s="192"/>
      <c r="E1021" s="193"/>
      <c r="F1021" s="194"/>
      <c r="G1021" s="194"/>
      <c r="H1021" s="194"/>
    </row>
    <row r="1022" spans="2:8" x14ac:dyDescent="0.3">
      <c r="B1022" s="190"/>
      <c r="C1022" s="191"/>
      <c r="D1022" s="192"/>
      <c r="E1022" s="193"/>
      <c r="F1022" s="194"/>
      <c r="G1022" s="194"/>
      <c r="H1022" s="194"/>
    </row>
    <row r="1023" spans="2:8" x14ac:dyDescent="0.3">
      <c r="B1023" s="190"/>
      <c r="C1023" s="191"/>
      <c r="D1023" s="192"/>
      <c r="E1023" s="193"/>
      <c r="F1023" s="194"/>
      <c r="G1023" s="194"/>
      <c r="H1023" s="194"/>
    </row>
    <row r="1024" spans="2:8" x14ac:dyDescent="0.3">
      <c r="B1024" s="190"/>
      <c r="C1024" s="191"/>
      <c r="D1024" s="192"/>
      <c r="E1024" s="193"/>
      <c r="F1024" s="194"/>
      <c r="G1024" s="194"/>
      <c r="H1024" s="194"/>
    </row>
    <row r="1025" spans="2:8" x14ac:dyDescent="0.3">
      <c r="B1025" s="190"/>
      <c r="C1025" s="191"/>
      <c r="D1025" s="192"/>
      <c r="E1025" s="193"/>
      <c r="F1025" s="194"/>
      <c r="G1025" s="194"/>
      <c r="H1025" s="194"/>
    </row>
    <row r="1026" spans="2:8" x14ac:dyDescent="0.3">
      <c r="B1026" s="190"/>
      <c r="C1026" s="191"/>
      <c r="D1026" s="192"/>
      <c r="E1026" s="193"/>
      <c r="F1026" s="194"/>
      <c r="G1026" s="194"/>
      <c r="H1026" s="194"/>
    </row>
    <row r="1027" spans="2:8" x14ac:dyDescent="0.3">
      <c r="B1027" s="190"/>
      <c r="C1027" s="191"/>
      <c r="D1027" s="192"/>
      <c r="E1027" s="193"/>
      <c r="F1027" s="194"/>
      <c r="G1027" s="194"/>
      <c r="H1027" s="194"/>
    </row>
    <row r="1028" spans="2:8" x14ac:dyDescent="0.3">
      <c r="B1028" s="190"/>
      <c r="C1028" s="191"/>
      <c r="D1028" s="192"/>
      <c r="E1028" s="193"/>
      <c r="F1028" s="194"/>
      <c r="G1028" s="194"/>
      <c r="H1028" s="194"/>
    </row>
    <row r="1029" spans="2:8" x14ac:dyDescent="0.3">
      <c r="B1029" s="190"/>
      <c r="C1029" s="191"/>
      <c r="D1029" s="192"/>
      <c r="E1029" s="193"/>
      <c r="F1029" s="194"/>
      <c r="G1029" s="194"/>
      <c r="H1029" s="194"/>
    </row>
    <row r="1030" spans="2:8" x14ac:dyDescent="0.3">
      <c r="B1030" s="190"/>
      <c r="C1030" s="191"/>
      <c r="D1030" s="192"/>
      <c r="E1030" s="193"/>
      <c r="F1030" s="194"/>
      <c r="G1030" s="194"/>
      <c r="H1030" s="194"/>
    </row>
    <row r="1031" spans="2:8" x14ac:dyDescent="0.3">
      <c r="B1031" s="190"/>
      <c r="C1031" s="191"/>
      <c r="D1031" s="192"/>
      <c r="E1031" s="193"/>
      <c r="F1031" s="194"/>
      <c r="G1031" s="194"/>
      <c r="H1031" s="194"/>
    </row>
    <row r="1032" spans="2:8" x14ac:dyDescent="0.3">
      <c r="B1032" s="190"/>
      <c r="C1032" s="191"/>
      <c r="D1032" s="192"/>
      <c r="E1032" s="193"/>
      <c r="F1032" s="194"/>
      <c r="G1032" s="194"/>
      <c r="H1032" s="194"/>
    </row>
    <row r="1033" spans="2:8" x14ac:dyDescent="0.3">
      <c r="B1033" s="190"/>
      <c r="C1033" s="191"/>
      <c r="D1033" s="192"/>
      <c r="E1033" s="193"/>
      <c r="F1033" s="194"/>
      <c r="G1033" s="194"/>
      <c r="H1033" s="194"/>
    </row>
    <row r="1034" spans="2:8" x14ac:dyDescent="0.3">
      <c r="B1034" s="190"/>
      <c r="C1034" s="191"/>
      <c r="D1034" s="192"/>
      <c r="E1034" s="193"/>
      <c r="F1034" s="194"/>
      <c r="G1034" s="194"/>
      <c r="H1034" s="194"/>
    </row>
    <row r="1035" spans="2:8" x14ac:dyDescent="0.3">
      <c r="B1035" s="190"/>
      <c r="C1035" s="191"/>
      <c r="D1035" s="192"/>
      <c r="E1035" s="193"/>
      <c r="F1035" s="194"/>
      <c r="G1035" s="194"/>
      <c r="H1035" s="194"/>
    </row>
    <row r="1036" spans="2:8" x14ac:dyDescent="0.3">
      <c r="B1036" s="190"/>
      <c r="C1036" s="191"/>
      <c r="D1036" s="192"/>
      <c r="E1036" s="193"/>
      <c r="F1036" s="194"/>
      <c r="G1036" s="194"/>
      <c r="H1036" s="194"/>
    </row>
    <row r="1037" spans="2:8" x14ac:dyDescent="0.3">
      <c r="B1037" s="190"/>
      <c r="C1037" s="191"/>
      <c r="D1037" s="192"/>
      <c r="E1037" s="193"/>
      <c r="F1037" s="194"/>
      <c r="G1037" s="194"/>
      <c r="H1037" s="194"/>
    </row>
    <row r="1038" spans="2:8" x14ac:dyDescent="0.3">
      <c r="B1038" s="190"/>
      <c r="C1038" s="191"/>
      <c r="D1038" s="192"/>
      <c r="E1038" s="193"/>
      <c r="F1038" s="194"/>
      <c r="G1038" s="194"/>
      <c r="H1038" s="194"/>
    </row>
    <row r="1039" spans="2:8" x14ac:dyDescent="0.3">
      <c r="B1039" s="190"/>
      <c r="C1039" s="191"/>
      <c r="D1039" s="192"/>
      <c r="E1039" s="193"/>
      <c r="F1039" s="194"/>
      <c r="G1039" s="194"/>
      <c r="H1039" s="194"/>
    </row>
    <row r="1040" spans="2:8" x14ac:dyDescent="0.3">
      <c r="B1040" s="190"/>
      <c r="C1040" s="191"/>
      <c r="D1040" s="192"/>
      <c r="E1040" s="193"/>
      <c r="F1040" s="194"/>
      <c r="G1040" s="194"/>
      <c r="H1040" s="194"/>
    </row>
    <row r="1041" spans="2:8" x14ac:dyDescent="0.3">
      <c r="B1041" s="190"/>
      <c r="C1041" s="191"/>
      <c r="D1041" s="192"/>
      <c r="E1041" s="193"/>
      <c r="F1041" s="194"/>
      <c r="G1041" s="194"/>
      <c r="H1041" s="194"/>
    </row>
    <row r="1042" spans="2:8" x14ac:dyDescent="0.3">
      <c r="B1042" s="190"/>
      <c r="C1042" s="191"/>
      <c r="D1042" s="192"/>
      <c r="E1042" s="193"/>
      <c r="F1042" s="194"/>
      <c r="G1042" s="194"/>
      <c r="H1042" s="194"/>
    </row>
    <row r="1043" spans="2:8" x14ac:dyDescent="0.3">
      <c r="B1043" s="190"/>
      <c r="C1043" s="191"/>
      <c r="D1043" s="192"/>
      <c r="E1043" s="193"/>
      <c r="F1043" s="194"/>
      <c r="G1043" s="194"/>
      <c r="H1043" s="194"/>
    </row>
    <row r="1044" spans="2:8" x14ac:dyDescent="0.3">
      <c r="B1044" s="190"/>
      <c r="C1044" s="191"/>
      <c r="D1044" s="192"/>
      <c r="E1044" s="193"/>
      <c r="F1044" s="194"/>
      <c r="G1044" s="194"/>
      <c r="H1044" s="194"/>
    </row>
    <row r="1045" spans="2:8" x14ac:dyDescent="0.3">
      <c r="B1045" s="190"/>
      <c r="C1045" s="191"/>
      <c r="D1045" s="192"/>
      <c r="E1045" s="193"/>
      <c r="F1045" s="194"/>
      <c r="G1045" s="194"/>
      <c r="H1045" s="194"/>
    </row>
    <row r="1046" spans="2:8" x14ac:dyDescent="0.3">
      <c r="B1046" s="190"/>
      <c r="C1046" s="191"/>
      <c r="D1046" s="192"/>
      <c r="E1046" s="193"/>
      <c r="F1046" s="194"/>
      <c r="G1046" s="194"/>
      <c r="H1046" s="194"/>
    </row>
    <row r="1047" spans="2:8" x14ac:dyDescent="0.3">
      <c r="B1047" s="190"/>
      <c r="C1047" s="191"/>
      <c r="D1047" s="192"/>
      <c r="E1047" s="193"/>
      <c r="F1047" s="194"/>
      <c r="G1047" s="194"/>
      <c r="H1047" s="194"/>
    </row>
    <row r="1048" spans="2:8" x14ac:dyDescent="0.3">
      <c r="B1048" s="190"/>
      <c r="C1048" s="191"/>
      <c r="D1048" s="192"/>
      <c r="E1048" s="193"/>
      <c r="F1048" s="194"/>
      <c r="G1048" s="194"/>
      <c r="H1048" s="194"/>
    </row>
    <row r="1049" spans="2:8" x14ac:dyDescent="0.3">
      <c r="B1049" s="190"/>
      <c r="C1049" s="191"/>
      <c r="D1049" s="192"/>
      <c r="E1049" s="193"/>
      <c r="F1049" s="194"/>
      <c r="G1049" s="194"/>
      <c r="H1049" s="194"/>
    </row>
    <row r="1050" spans="2:8" x14ac:dyDescent="0.3">
      <c r="B1050" s="190"/>
      <c r="C1050" s="191"/>
      <c r="D1050" s="192"/>
      <c r="E1050" s="193"/>
      <c r="F1050" s="194"/>
      <c r="G1050" s="194"/>
      <c r="H1050" s="194"/>
    </row>
    <row r="1051" spans="2:8" x14ac:dyDescent="0.3">
      <c r="B1051" s="190"/>
      <c r="C1051" s="191"/>
      <c r="D1051" s="192"/>
      <c r="E1051" s="193"/>
      <c r="F1051" s="194"/>
      <c r="G1051" s="194"/>
      <c r="H1051" s="194"/>
    </row>
    <row r="1052" spans="2:8" x14ac:dyDescent="0.3">
      <c r="B1052" s="190"/>
      <c r="C1052" s="191"/>
      <c r="D1052" s="192"/>
      <c r="E1052" s="193"/>
      <c r="F1052" s="194"/>
      <c r="G1052" s="194"/>
      <c r="H1052" s="194"/>
    </row>
    <row r="1053" spans="2:8" x14ac:dyDescent="0.3">
      <c r="B1053" s="190"/>
      <c r="C1053" s="191"/>
      <c r="D1053" s="192"/>
      <c r="E1053" s="193"/>
      <c r="F1053" s="194"/>
      <c r="G1053" s="194"/>
      <c r="H1053" s="194"/>
    </row>
    <row r="1054" spans="2:8" x14ac:dyDescent="0.3">
      <c r="B1054" s="190"/>
      <c r="C1054" s="191"/>
      <c r="D1054" s="192"/>
      <c r="E1054" s="193"/>
      <c r="F1054" s="194"/>
      <c r="G1054" s="194"/>
      <c r="H1054" s="194"/>
    </row>
    <row r="1055" spans="2:8" x14ac:dyDescent="0.3">
      <c r="B1055" s="190"/>
      <c r="C1055" s="191"/>
      <c r="D1055" s="192"/>
      <c r="E1055" s="193"/>
      <c r="F1055" s="194"/>
      <c r="G1055" s="194"/>
      <c r="H1055" s="194"/>
    </row>
    <row r="1056" spans="2:8" x14ac:dyDescent="0.3">
      <c r="B1056" s="190"/>
      <c r="C1056" s="191"/>
      <c r="D1056" s="192"/>
      <c r="E1056" s="193"/>
      <c r="F1056" s="194"/>
      <c r="G1056" s="194"/>
      <c r="H1056" s="194"/>
    </row>
    <row r="1057" spans="2:8" x14ac:dyDescent="0.3">
      <c r="B1057" s="190"/>
      <c r="C1057" s="191"/>
      <c r="D1057" s="192"/>
      <c r="E1057" s="193"/>
      <c r="F1057" s="194"/>
      <c r="G1057" s="194"/>
      <c r="H1057" s="194"/>
    </row>
    <row r="1058" spans="2:8" x14ac:dyDescent="0.3">
      <c r="B1058" s="190"/>
      <c r="C1058" s="191"/>
      <c r="D1058" s="192"/>
      <c r="E1058" s="193"/>
      <c r="F1058" s="194"/>
      <c r="G1058" s="194"/>
      <c r="H1058" s="194"/>
    </row>
    <row r="1059" spans="2:8" x14ac:dyDescent="0.3">
      <c r="B1059" s="190"/>
      <c r="C1059" s="191"/>
      <c r="D1059" s="192"/>
      <c r="E1059" s="193"/>
      <c r="F1059" s="194"/>
      <c r="G1059" s="194"/>
      <c r="H1059" s="194"/>
    </row>
    <row r="1060" spans="2:8" x14ac:dyDescent="0.3">
      <c r="B1060" s="190"/>
      <c r="C1060" s="191"/>
      <c r="D1060" s="192"/>
      <c r="E1060" s="193"/>
      <c r="F1060" s="194"/>
      <c r="G1060" s="194"/>
      <c r="H1060" s="194"/>
    </row>
    <row r="1061" spans="2:8" x14ac:dyDescent="0.3">
      <c r="B1061" s="190"/>
      <c r="C1061" s="191"/>
      <c r="D1061" s="192"/>
      <c r="E1061" s="193"/>
      <c r="F1061" s="194"/>
      <c r="G1061" s="194"/>
      <c r="H1061" s="194"/>
    </row>
    <row r="1062" spans="2:8" x14ac:dyDescent="0.3">
      <c r="B1062" s="190"/>
      <c r="C1062" s="191"/>
      <c r="D1062" s="192"/>
      <c r="E1062" s="193"/>
      <c r="F1062" s="194"/>
      <c r="G1062" s="194"/>
      <c r="H1062" s="194"/>
    </row>
    <row r="1063" spans="2:8" x14ac:dyDescent="0.3">
      <c r="B1063" s="190"/>
      <c r="C1063" s="191"/>
      <c r="D1063" s="192"/>
      <c r="E1063" s="193"/>
      <c r="F1063" s="194"/>
      <c r="G1063" s="194"/>
      <c r="H1063" s="194"/>
    </row>
    <row r="1064" spans="2:8" x14ac:dyDescent="0.3">
      <c r="B1064" s="190"/>
      <c r="C1064" s="191"/>
      <c r="D1064" s="192"/>
      <c r="E1064" s="193"/>
      <c r="F1064" s="194"/>
      <c r="G1064" s="194"/>
      <c r="H1064" s="194"/>
    </row>
    <row r="1065" spans="2:8" x14ac:dyDescent="0.3">
      <c r="B1065" s="190"/>
      <c r="C1065" s="191"/>
      <c r="D1065" s="192"/>
      <c r="E1065" s="193"/>
      <c r="F1065" s="194"/>
      <c r="G1065" s="194"/>
      <c r="H1065" s="194"/>
    </row>
    <row r="1066" spans="2:8" x14ac:dyDescent="0.3">
      <c r="B1066" s="190"/>
      <c r="C1066" s="191"/>
      <c r="D1066" s="192"/>
      <c r="E1066" s="193"/>
      <c r="F1066" s="194"/>
      <c r="G1066" s="194"/>
      <c r="H1066" s="194"/>
    </row>
    <row r="1067" spans="2:8" x14ac:dyDescent="0.3">
      <c r="B1067" s="190"/>
      <c r="C1067" s="191"/>
      <c r="D1067" s="192"/>
      <c r="E1067" s="193"/>
      <c r="F1067" s="194"/>
      <c r="G1067" s="194"/>
      <c r="H1067" s="194"/>
    </row>
    <row r="1068" spans="2:8" x14ac:dyDescent="0.3">
      <c r="B1068" s="190"/>
      <c r="C1068" s="191"/>
      <c r="D1068" s="192"/>
      <c r="E1068" s="193"/>
      <c r="F1068" s="194"/>
      <c r="G1068" s="194"/>
      <c r="H1068" s="194"/>
    </row>
    <row r="1069" spans="2:8" x14ac:dyDescent="0.3">
      <c r="B1069" s="190"/>
      <c r="C1069" s="191"/>
      <c r="D1069" s="192"/>
      <c r="E1069" s="193"/>
      <c r="F1069" s="194"/>
      <c r="G1069" s="194"/>
      <c r="H1069" s="194"/>
    </row>
    <row r="1070" spans="2:8" x14ac:dyDescent="0.3">
      <c r="B1070" s="190"/>
      <c r="C1070" s="191"/>
      <c r="D1070" s="192"/>
      <c r="E1070" s="193"/>
      <c r="F1070" s="194"/>
      <c r="G1070" s="194"/>
      <c r="H1070" s="194"/>
    </row>
    <row r="1071" spans="2:8" x14ac:dyDescent="0.3">
      <c r="B1071" s="190"/>
      <c r="C1071" s="191"/>
      <c r="D1071" s="192"/>
      <c r="E1071" s="193"/>
      <c r="F1071" s="194"/>
      <c r="G1071" s="194"/>
      <c r="H1071" s="194"/>
    </row>
    <row r="1072" spans="2:8" x14ac:dyDescent="0.3">
      <c r="B1072" s="190"/>
      <c r="C1072" s="191"/>
      <c r="D1072" s="192"/>
      <c r="E1072" s="193"/>
      <c r="F1072" s="194"/>
      <c r="G1072" s="194"/>
      <c r="H1072" s="194"/>
    </row>
    <row r="1073" spans="2:8" x14ac:dyDescent="0.3">
      <c r="B1073" s="190"/>
      <c r="C1073" s="191"/>
      <c r="D1073" s="192"/>
      <c r="E1073" s="193"/>
      <c r="F1073" s="194"/>
      <c r="G1073" s="194"/>
      <c r="H1073" s="194"/>
    </row>
    <row r="1074" spans="2:8" x14ac:dyDescent="0.3">
      <c r="B1074" s="190"/>
      <c r="C1074" s="191"/>
      <c r="D1074" s="192"/>
      <c r="E1074" s="193"/>
      <c r="F1074" s="194"/>
      <c r="G1074" s="194"/>
      <c r="H1074" s="194"/>
    </row>
    <row r="1075" spans="2:8" x14ac:dyDescent="0.3">
      <c r="B1075" s="190"/>
      <c r="C1075" s="191"/>
      <c r="D1075" s="192"/>
      <c r="E1075" s="193"/>
      <c r="F1075" s="194"/>
      <c r="G1075" s="194"/>
      <c r="H1075" s="194"/>
    </row>
    <row r="1076" spans="2:8" x14ac:dyDescent="0.3">
      <c r="B1076" s="190"/>
      <c r="C1076" s="191"/>
      <c r="D1076" s="192"/>
      <c r="E1076" s="193"/>
      <c r="F1076" s="194"/>
      <c r="G1076" s="194"/>
      <c r="H1076" s="194"/>
    </row>
    <row r="1077" spans="2:8" x14ac:dyDescent="0.3">
      <c r="B1077" s="190"/>
      <c r="C1077" s="191"/>
      <c r="D1077" s="192"/>
      <c r="E1077" s="193"/>
      <c r="F1077" s="194"/>
      <c r="G1077" s="194"/>
      <c r="H1077" s="194"/>
    </row>
    <row r="1078" spans="2:8" x14ac:dyDescent="0.3">
      <c r="B1078" s="190"/>
      <c r="C1078" s="191"/>
      <c r="D1078" s="192"/>
      <c r="E1078" s="193"/>
      <c r="F1078" s="194"/>
      <c r="G1078" s="194"/>
      <c r="H1078" s="194"/>
    </row>
    <row r="1079" spans="2:8" x14ac:dyDescent="0.3">
      <c r="B1079" s="190"/>
      <c r="C1079" s="191"/>
      <c r="D1079" s="192"/>
      <c r="E1079" s="193"/>
      <c r="F1079" s="194"/>
      <c r="G1079" s="194"/>
      <c r="H1079" s="194"/>
    </row>
    <row r="1080" spans="2:8" x14ac:dyDescent="0.3">
      <c r="B1080" s="190"/>
      <c r="C1080" s="191"/>
      <c r="D1080" s="192"/>
      <c r="E1080" s="193"/>
      <c r="F1080" s="194"/>
      <c r="G1080" s="194"/>
      <c r="H1080" s="194"/>
    </row>
    <row r="1081" spans="2:8" x14ac:dyDescent="0.3">
      <c r="B1081" s="190"/>
      <c r="C1081" s="191"/>
      <c r="D1081" s="192"/>
      <c r="E1081" s="193"/>
      <c r="F1081" s="194"/>
      <c r="G1081" s="194"/>
      <c r="H1081" s="194"/>
    </row>
    <row r="1082" spans="2:8" x14ac:dyDescent="0.3">
      <c r="B1082" s="190"/>
      <c r="C1082" s="191"/>
      <c r="D1082" s="192"/>
      <c r="E1082" s="193"/>
      <c r="F1082" s="194"/>
      <c r="G1082" s="194"/>
      <c r="H1082" s="194"/>
    </row>
    <row r="1083" spans="2:8" x14ac:dyDescent="0.3">
      <c r="B1083" s="190"/>
      <c r="C1083" s="191"/>
      <c r="D1083" s="192"/>
      <c r="E1083" s="193"/>
      <c r="F1083" s="194"/>
      <c r="G1083" s="194"/>
      <c r="H1083" s="194"/>
    </row>
    <row r="1084" spans="2:8" x14ac:dyDescent="0.3">
      <c r="B1084" s="190"/>
      <c r="C1084" s="191"/>
      <c r="D1084" s="192"/>
      <c r="E1084" s="193"/>
      <c r="F1084" s="194"/>
      <c r="G1084" s="194"/>
      <c r="H1084" s="194"/>
    </row>
    <row r="1085" spans="2:8" x14ac:dyDescent="0.3">
      <c r="B1085" s="190"/>
      <c r="C1085" s="191"/>
      <c r="D1085" s="192"/>
      <c r="E1085" s="193"/>
      <c r="F1085" s="194"/>
      <c r="G1085" s="194"/>
      <c r="H1085" s="194"/>
    </row>
    <row r="1086" spans="2:8" x14ac:dyDescent="0.3">
      <c r="B1086" s="190"/>
      <c r="C1086" s="191"/>
      <c r="D1086" s="192"/>
      <c r="E1086" s="193"/>
      <c r="F1086" s="194"/>
      <c r="G1086" s="194"/>
      <c r="H1086" s="194"/>
    </row>
    <row r="1087" spans="2:8" x14ac:dyDescent="0.3">
      <c r="B1087" s="190"/>
      <c r="C1087" s="191"/>
      <c r="D1087" s="192"/>
      <c r="E1087" s="193"/>
      <c r="F1087" s="194"/>
      <c r="G1087" s="194"/>
      <c r="H1087" s="194"/>
    </row>
    <row r="1088" spans="2:8" x14ac:dyDescent="0.3">
      <c r="B1088" s="190"/>
      <c r="C1088" s="191"/>
      <c r="D1088" s="192"/>
      <c r="E1088" s="193"/>
      <c r="F1088" s="194"/>
      <c r="G1088" s="194"/>
      <c r="H1088" s="194"/>
    </row>
    <row r="1089" spans="2:8" x14ac:dyDescent="0.3">
      <c r="B1089" s="190"/>
      <c r="C1089" s="191"/>
      <c r="D1089" s="192"/>
      <c r="E1089" s="193"/>
      <c r="F1089" s="194"/>
      <c r="G1089" s="194"/>
      <c r="H1089" s="194"/>
    </row>
    <row r="1090" spans="2:8" x14ac:dyDescent="0.3">
      <c r="B1090" s="190"/>
      <c r="C1090" s="191"/>
      <c r="D1090" s="192"/>
      <c r="E1090" s="193"/>
      <c r="F1090" s="194"/>
      <c r="G1090" s="194"/>
      <c r="H1090" s="194"/>
    </row>
    <row r="1091" spans="2:8" x14ac:dyDescent="0.3">
      <c r="B1091" s="190"/>
      <c r="C1091" s="191"/>
      <c r="D1091" s="192"/>
      <c r="E1091" s="193"/>
      <c r="F1091" s="194"/>
      <c r="G1091" s="194"/>
      <c r="H1091" s="194"/>
    </row>
    <row r="1092" spans="2:8" x14ac:dyDescent="0.3">
      <c r="B1092" s="190"/>
      <c r="C1092" s="191"/>
      <c r="D1092" s="192"/>
      <c r="E1092" s="193"/>
      <c r="F1092" s="194"/>
      <c r="G1092" s="194"/>
      <c r="H1092" s="194"/>
    </row>
    <row r="1093" spans="2:8" x14ac:dyDescent="0.3">
      <c r="B1093" s="190"/>
      <c r="C1093" s="191"/>
      <c r="D1093" s="192"/>
      <c r="E1093" s="193"/>
      <c r="F1093" s="194"/>
      <c r="G1093" s="194"/>
      <c r="H1093" s="194"/>
    </row>
    <row r="1094" spans="2:8" x14ac:dyDescent="0.3">
      <c r="B1094" s="190"/>
      <c r="C1094" s="191"/>
      <c r="D1094" s="192"/>
      <c r="E1094" s="193"/>
      <c r="F1094" s="194"/>
      <c r="G1094" s="194"/>
      <c r="H1094" s="194"/>
    </row>
    <row r="1095" spans="2:8" x14ac:dyDescent="0.3">
      <c r="B1095" s="190"/>
      <c r="C1095" s="191"/>
      <c r="D1095" s="192"/>
      <c r="E1095" s="193"/>
      <c r="F1095" s="194"/>
      <c r="G1095" s="194"/>
      <c r="H1095" s="194"/>
    </row>
    <row r="1096" spans="2:8" x14ac:dyDescent="0.3">
      <c r="B1096" s="190"/>
      <c r="C1096" s="191"/>
      <c r="D1096" s="192"/>
      <c r="E1096" s="193"/>
      <c r="F1096" s="194"/>
      <c r="G1096" s="194"/>
      <c r="H1096" s="194"/>
    </row>
    <row r="1097" spans="2:8" x14ac:dyDescent="0.3">
      <c r="B1097" s="190"/>
      <c r="C1097" s="191"/>
      <c r="D1097" s="192"/>
      <c r="E1097" s="193"/>
      <c r="F1097" s="194"/>
      <c r="G1097" s="194"/>
      <c r="H1097" s="194"/>
    </row>
    <row r="1098" spans="2:8" x14ac:dyDescent="0.3">
      <c r="B1098" s="190"/>
      <c r="C1098" s="191"/>
      <c r="D1098" s="192"/>
      <c r="E1098" s="193"/>
      <c r="F1098" s="194"/>
      <c r="G1098" s="194"/>
      <c r="H1098" s="194"/>
    </row>
    <row r="1099" spans="2:8" x14ac:dyDescent="0.3">
      <c r="B1099" s="190"/>
      <c r="C1099" s="191"/>
      <c r="D1099" s="192"/>
      <c r="E1099" s="193"/>
      <c r="F1099" s="194"/>
      <c r="G1099" s="194"/>
      <c r="H1099" s="194"/>
    </row>
    <row r="1100" spans="2:8" x14ac:dyDescent="0.3">
      <c r="B1100" s="190"/>
      <c r="C1100" s="191"/>
      <c r="D1100" s="192"/>
      <c r="E1100" s="193"/>
      <c r="F1100" s="194"/>
      <c r="G1100" s="194"/>
      <c r="H1100" s="194"/>
    </row>
  </sheetData>
  <mergeCells count="20">
    <mergeCell ref="B11:D11"/>
    <mergeCell ref="E11:F11"/>
    <mergeCell ref="G11:H11"/>
    <mergeCell ref="I11:J11"/>
    <mergeCell ref="B12:D12"/>
    <mergeCell ref="E12:F12"/>
    <mergeCell ref="G12:H12"/>
    <mergeCell ref="I12:J12"/>
    <mergeCell ref="I8:J8"/>
    <mergeCell ref="B2:J2"/>
    <mergeCell ref="B3:J3"/>
    <mergeCell ref="B4:J4"/>
    <mergeCell ref="B5:J5"/>
    <mergeCell ref="H6:J6"/>
    <mergeCell ref="H7:J7"/>
    <mergeCell ref="B8:B9"/>
    <mergeCell ref="C8:C9"/>
    <mergeCell ref="D8:D9"/>
    <mergeCell ref="E8:F8"/>
    <mergeCell ref="G8:H8"/>
  </mergeCell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4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8" t="s">
        <v>150</v>
      </c>
      <c r="B1" s="65" t="s">
        <v>193</v>
      </c>
      <c r="C1" s="65" t="s">
        <v>158</v>
      </c>
      <c r="D1" s="65" t="s">
        <v>194</v>
      </c>
      <c r="E1" s="65" t="s">
        <v>195</v>
      </c>
      <c r="F1" s="68" t="s">
        <v>150</v>
      </c>
      <c r="G1" s="65" t="s">
        <v>197</v>
      </c>
      <c r="H1" s="65" t="s">
        <v>158</v>
      </c>
    </row>
    <row r="2" spans="1:8" ht="15.75" thickBot="1" x14ac:dyDescent="0.3">
      <c r="A2" s="67" t="s">
        <v>170</v>
      </c>
      <c r="B2" s="69">
        <v>2</v>
      </c>
      <c r="C2" s="69" t="s">
        <v>46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IFERROR(VLOOKUP(G2,#REF!,2,FALSE),"")</f>
        <v/>
      </c>
    </row>
    <row r="3" spans="1:8" ht="15.75" thickBot="1" x14ac:dyDescent="0.3">
      <c r="A3" s="67" t="s">
        <v>171</v>
      </c>
      <c r="B3" s="69">
        <v>2</v>
      </c>
      <c r="C3" s="69" t="s">
        <v>46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IFERROR(VLOOKUP(G3,#REF!,2,FALSE),"")</f>
        <v/>
      </c>
    </row>
    <row r="4" spans="1:8" ht="15.75" thickBot="1" x14ac:dyDescent="0.3">
      <c r="A4" s="67" t="s">
        <v>171</v>
      </c>
      <c r="B4" s="69">
        <v>3</v>
      </c>
      <c r="C4" s="69" t="s">
        <v>123</v>
      </c>
      <c r="D4">
        <v>3</v>
      </c>
      <c r="E4" t="str">
        <f t="shared" si="0"/>
        <v/>
      </c>
      <c r="G4">
        <f t="shared" si="1"/>
        <v>9</v>
      </c>
      <c r="H4" t="str">
        <f>IFERROR(VLOOKUP(G4,#REF!,2,FALSE),"")</f>
        <v/>
      </c>
    </row>
    <row r="5" spans="1:8" ht="15.75" thickBot="1" x14ac:dyDescent="0.3">
      <c r="A5" s="67" t="s">
        <v>169</v>
      </c>
      <c r="B5" s="69">
        <v>3</v>
      </c>
      <c r="C5" s="69" t="s">
        <v>123</v>
      </c>
      <c r="D5">
        <v>4</v>
      </c>
      <c r="E5" t="str">
        <f t="shared" si="0"/>
        <v/>
      </c>
      <c r="G5">
        <f t="shared" si="1"/>
        <v>10</v>
      </c>
      <c r="H5" t="str">
        <f>IFERROR(VLOOKUP(G5,#REF!,2,FALSE),"")</f>
        <v/>
      </c>
    </row>
    <row r="6" spans="1:8" ht="15.75" thickBot="1" x14ac:dyDescent="0.3">
      <c r="A6" s="67" t="s">
        <v>151</v>
      </c>
      <c r="B6" s="69">
        <v>7</v>
      </c>
      <c r="C6" s="69" t="s">
        <v>104</v>
      </c>
      <c r="D6">
        <v>5</v>
      </c>
      <c r="E6">
        <f t="shared" si="0"/>
        <v>7</v>
      </c>
      <c r="G6">
        <f t="shared" si="1"/>
        <v>11</v>
      </c>
      <c r="H6" t="str">
        <f>IFERROR(VLOOKUP(G6,#REF!,2,FALSE),"")</f>
        <v/>
      </c>
    </row>
    <row r="7" spans="1:8" ht="15.75" thickBot="1" x14ac:dyDescent="0.3">
      <c r="A7" s="67" t="s">
        <v>151</v>
      </c>
      <c r="B7" s="69">
        <v>8</v>
      </c>
      <c r="C7" s="69" t="s">
        <v>99</v>
      </c>
      <c r="D7">
        <v>6</v>
      </c>
      <c r="E7">
        <f t="shared" si="0"/>
        <v>8</v>
      </c>
      <c r="G7">
        <f t="shared" si="1"/>
        <v>12</v>
      </c>
      <c r="H7" t="str">
        <f>IFERROR(VLOOKUP(G7,#REF!,2,FALSE),"")</f>
        <v/>
      </c>
    </row>
    <row r="8" spans="1:8" ht="15.75" thickBot="1" x14ac:dyDescent="0.3">
      <c r="A8" s="67" t="s">
        <v>151</v>
      </c>
      <c r="B8" s="69">
        <v>9</v>
      </c>
      <c r="C8" s="69" t="s">
        <v>105</v>
      </c>
      <c r="D8">
        <v>7</v>
      </c>
      <c r="E8">
        <f t="shared" si="0"/>
        <v>9</v>
      </c>
      <c r="G8">
        <f t="shared" si="1"/>
        <v>13</v>
      </c>
      <c r="H8" t="str">
        <f>IFERROR(VLOOKUP(G8,#REF!,2,FALSE),"")</f>
        <v/>
      </c>
    </row>
    <row r="9" spans="1:8" ht="15.75" thickBot="1" x14ac:dyDescent="0.3">
      <c r="A9" s="67" t="s">
        <v>151</v>
      </c>
      <c r="B9" s="69">
        <v>10</v>
      </c>
      <c r="C9" s="69" t="s">
        <v>103</v>
      </c>
      <c r="D9">
        <v>8</v>
      </c>
      <c r="E9">
        <f t="shared" si="0"/>
        <v>10</v>
      </c>
      <c r="G9">
        <f t="shared" si="1"/>
        <v>14</v>
      </c>
      <c r="H9" t="str">
        <f>IFERROR(VLOOKUP(G9,#REF!,2,FALSE),"")</f>
        <v/>
      </c>
    </row>
    <row r="10" spans="1:8" ht="15.75" thickBot="1" x14ac:dyDescent="0.3">
      <c r="A10" s="67" t="s">
        <v>151</v>
      </c>
      <c r="B10" s="69">
        <v>11</v>
      </c>
      <c r="C10" s="69" t="s">
        <v>109</v>
      </c>
      <c r="D10">
        <v>9</v>
      </c>
      <c r="E10">
        <f t="shared" si="0"/>
        <v>11</v>
      </c>
      <c r="G10">
        <f t="shared" si="1"/>
        <v>15</v>
      </c>
      <c r="H10" t="str">
        <f>IFERROR(VLOOKUP(G10,#REF!,2,FALSE),"")</f>
        <v/>
      </c>
    </row>
    <row r="11" spans="1:8" ht="15.75" thickBot="1" x14ac:dyDescent="0.3">
      <c r="A11" s="67" t="s">
        <v>151</v>
      </c>
      <c r="B11" s="69">
        <v>12</v>
      </c>
      <c r="C11" s="69" t="s">
        <v>100</v>
      </c>
      <c r="D11">
        <v>10</v>
      </c>
      <c r="E11">
        <f t="shared" si="0"/>
        <v>12</v>
      </c>
      <c r="G11">
        <f t="shared" si="1"/>
        <v>16</v>
      </c>
      <c r="H11" t="str">
        <f>IFERROR(VLOOKUP(G11,#REF!,2,FALSE),"")</f>
        <v/>
      </c>
    </row>
    <row r="12" spans="1:8" ht="15.75" thickBot="1" x14ac:dyDescent="0.3">
      <c r="A12" s="67" t="s">
        <v>151</v>
      </c>
      <c r="B12" s="69">
        <v>13</v>
      </c>
      <c r="C12" s="69" t="s">
        <v>106</v>
      </c>
      <c r="D12">
        <v>11</v>
      </c>
      <c r="E12">
        <f t="shared" si="0"/>
        <v>13</v>
      </c>
      <c r="G12">
        <f t="shared" si="1"/>
        <v>17</v>
      </c>
      <c r="H12" t="str">
        <f>IFERROR(VLOOKUP(G12,#REF!,2,FALSE),"")</f>
        <v/>
      </c>
    </row>
    <row r="13" spans="1:8" ht="15.75" thickBot="1" x14ac:dyDescent="0.3">
      <c r="A13" s="67" t="s">
        <v>151</v>
      </c>
      <c r="B13" s="69">
        <v>14</v>
      </c>
      <c r="C13" s="69" t="s">
        <v>102</v>
      </c>
      <c r="D13">
        <v>12</v>
      </c>
      <c r="E13">
        <f t="shared" si="0"/>
        <v>14</v>
      </c>
      <c r="G13" t="str">
        <f t="shared" si="1"/>
        <v/>
      </c>
      <c r="H13" t="str">
        <f>IFERROR(VLOOKUP(G13,#REF!,2,FALSE),"")</f>
        <v/>
      </c>
    </row>
    <row r="14" spans="1:8" ht="15.75" thickBot="1" x14ac:dyDescent="0.3">
      <c r="A14" s="67" t="s">
        <v>151</v>
      </c>
      <c r="B14" s="69">
        <v>15</v>
      </c>
      <c r="C14" s="69" t="s">
        <v>107</v>
      </c>
      <c r="D14">
        <v>13</v>
      </c>
      <c r="E14">
        <f t="shared" si="0"/>
        <v>15</v>
      </c>
      <c r="G14" t="str">
        <f t="shared" si="1"/>
        <v/>
      </c>
      <c r="H14" t="str">
        <f>IFERROR(VLOOKUP(G14,#REF!,2,FALSE),"")</f>
        <v/>
      </c>
    </row>
    <row r="15" spans="1:8" ht="15.75" thickBot="1" x14ac:dyDescent="0.3">
      <c r="A15" s="67" t="s">
        <v>151</v>
      </c>
      <c r="B15" s="69">
        <v>16</v>
      </c>
      <c r="C15" s="69" t="s">
        <v>101</v>
      </c>
      <c r="D15">
        <v>14</v>
      </c>
      <c r="E15">
        <f t="shared" si="0"/>
        <v>16</v>
      </c>
      <c r="G15" t="str">
        <f t="shared" si="1"/>
        <v/>
      </c>
      <c r="H15" t="str">
        <f>IFERROR(VLOOKUP(G15,#REF!,2,FALSE),"")</f>
        <v/>
      </c>
    </row>
    <row r="16" spans="1:8" ht="15.75" thickBot="1" x14ac:dyDescent="0.3">
      <c r="A16" s="67" t="s">
        <v>151</v>
      </c>
      <c r="B16" s="69">
        <v>17</v>
      </c>
      <c r="C16" s="69" t="s">
        <v>108</v>
      </c>
      <c r="D16">
        <v>15</v>
      </c>
      <c r="E16">
        <f t="shared" si="0"/>
        <v>17</v>
      </c>
      <c r="G16" t="str">
        <f t="shared" si="1"/>
        <v/>
      </c>
      <c r="H16" t="str">
        <f>IFERROR(VLOOKUP(G16,#REF!,2,FALSE),"")</f>
        <v/>
      </c>
    </row>
    <row r="17" spans="1:8" ht="15.75" thickBot="1" x14ac:dyDescent="0.3">
      <c r="A17" s="67" t="s">
        <v>169</v>
      </c>
      <c r="B17" s="69">
        <v>29</v>
      </c>
      <c r="C17" s="69" t="s">
        <v>97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IFERROR(VLOOKUP(G17,#REF!,2,FALSE),"")</f>
        <v/>
      </c>
    </row>
    <row r="18" spans="1:8" ht="15.75" thickBot="1" x14ac:dyDescent="0.3">
      <c r="A18" s="67" t="s">
        <v>169</v>
      </c>
      <c r="B18" s="69">
        <v>30</v>
      </c>
      <c r="C18" s="69" t="s">
        <v>98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IFERROR(VLOOKUP(G18,#REF!,2,FALSE),"")</f>
        <v/>
      </c>
    </row>
    <row r="19" spans="1:8" ht="15.75" thickBot="1" x14ac:dyDescent="0.3">
      <c r="A19" s="67" t="s">
        <v>171</v>
      </c>
      <c r="B19" s="69">
        <v>31</v>
      </c>
      <c r="C19" s="69" t="s">
        <v>125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IFERROR(VLOOKUP(G19,#REF!,2,FALSE),"")</f>
        <v/>
      </c>
    </row>
    <row r="20" spans="1:8" ht="15.75" thickBot="1" x14ac:dyDescent="0.3">
      <c r="A20" s="67" t="s">
        <v>169</v>
      </c>
      <c r="B20" s="69">
        <v>31</v>
      </c>
      <c r="C20" s="69" t="s">
        <v>125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IFERROR(VLOOKUP(G20,#REF!,2,FALSE),"")</f>
        <v/>
      </c>
    </row>
    <row r="21" spans="1:8" ht="15.75" thickBot="1" x14ac:dyDescent="0.3">
      <c r="A21" s="67" t="s">
        <v>170</v>
      </c>
      <c r="B21" s="69">
        <v>33</v>
      </c>
      <c r="C21" s="69" t="s">
        <v>75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IFERROR(VLOOKUP(G21,#REF!,2,FALSE),"")</f>
        <v/>
      </c>
    </row>
    <row r="22" spans="1:8" ht="15.75" thickBot="1" x14ac:dyDescent="0.3">
      <c r="A22" s="67" t="s">
        <v>170</v>
      </c>
      <c r="B22" s="69">
        <v>34</v>
      </c>
      <c r="C22" s="69" t="s">
        <v>77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IFERROR(VLOOKUP(G22,#REF!,2,FALSE),"")</f>
        <v/>
      </c>
    </row>
    <row r="23" spans="1:8" ht="15.75" thickBot="1" x14ac:dyDescent="0.3">
      <c r="A23" s="67" t="s">
        <v>171</v>
      </c>
      <c r="B23" s="69">
        <v>34</v>
      </c>
      <c r="C23" s="69" t="s">
        <v>77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IFERROR(VLOOKUP(G23,#REF!,2,FALSE),"")</f>
        <v/>
      </c>
    </row>
    <row r="24" spans="1:8" ht="15.75" thickBot="1" x14ac:dyDescent="0.3">
      <c r="A24" s="67" t="s">
        <v>170</v>
      </c>
      <c r="B24" s="69">
        <v>35</v>
      </c>
      <c r="C24" s="69" t="s">
        <v>31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IFERROR(VLOOKUP(G24,#REF!,2,FALSE),"")</f>
        <v/>
      </c>
    </row>
    <row r="25" spans="1:8" ht="15.75" thickBot="1" x14ac:dyDescent="0.3">
      <c r="A25" s="67" t="s">
        <v>171</v>
      </c>
      <c r="B25" s="69">
        <v>35</v>
      </c>
      <c r="C25" s="69" t="s">
        <v>31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IFERROR(VLOOKUP(G25,#REF!,2,FALSE),"")</f>
        <v/>
      </c>
    </row>
    <row r="26" spans="1:8" ht="15.75" thickBot="1" x14ac:dyDescent="0.3">
      <c r="A26" s="67" t="s">
        <v>171</v>
      </c>
      <c r="B26" s="69">
        <v>37</v>
      </c>
      <c r="C26" s="69" t="s">
        <v>124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IFERROR(VLOOKUP(G26,#REF!,2,FALSE),"")</f>
        <v/>
      </c>
    </row>
    <row r="27" spans="1:8" ht="15.75" thickBot="1" x14ac:dyDescent="0.3">
      <c r="A27" s="67" t="s">
        <v>169</v>
      </c>
      <c r="B27" s="69">
        <v>37</v>
      </c>
      <c r="C27" s="69" t="s">
        <v>124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IFERROR(VLOOKUP(G27,#REF!,2,FALSE),"")</f>
        <v/>
      </c>
    </row>
    <row r="28" spans="1:8" ht="15.75" thickBot="1" x14ac:dyDescent="0.3">
      <c r="A28" s="67" t="s">
        <v>171</v>
      </c>
      <c r="B28" s="69">
        <v>42</v>
      </c>
      <c r="C28" s="69" t="s">
        <v>126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IFERROR(VLOOKUP(G28,#REF!,2,FALSE),"")</f>
        <v/>
      </c>
    </row>
    <row r="29" spans="1:8" ht="15.75" thickBot="1" x14ac:dyDescent="0.3">
      <c r="A29" s="67" t="s">
        <v>169</v>
      </c>
      <c r="B29" s="69">
        <v>42</v>
      </c>
      <c r="C29" s="69" t="s">
        <v>126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IFERROR(VLOOKUP(G29,#REF!,2,FALSE),"")</f>
        <v/>
      </c>
    </row>
    <row r="30" spans="1:8" ht="15.75" thickBot="1" x14ac:dyDescent="0.3">
      <c r="A30" s="67" t="s">
        <v>171</v>
      </c>
      <c r="B30" s="69">
        <v>45</v>
      </c>
      <c r="C30" s="69" t="s">
        <v>111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IFERROR(VLOOKUP(G30,#REF!,2,FALSE),"")</f>
        <v/>
      </c>
    </row>
    <row r="31" spans="1:8" ht="15.75" thickBot="1" x14ac:dyDescent="0.3">
      <c r="A31" s="67" t="s">
        <v>169</v>
      </c>
      <c r="B31" s="69">
        <v>45</v>
      </c>
      <c r="C31" s="69" t="s">
        <v>111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IFERROR(VLOOKUP(G31,#REF!,2,FALSE),"")</f>
        <v/>
      </c>
    </row>
    <row r="32" spans="1:8" ht="15.75" thickBot="1" x14ac:dyDescent="0.3">
      <c r="A32" s="67" t="s">
        <v>171</v>
      </c>
      <c r="B32" s="69">
        <v>47</v>
      </c>
      <c r="C32" s="69" t="s">
        <v>122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IFERROR(VLOOKUP(G32,#REF!,2,FALSE),"")</f>
        <v/>
      </c>
    </row>
    <row r="33" spans="1:8" ht="15.75" thickBot="1" x14ac:dyDescent="0.3">
      <c r="A33" s="67" t="s">
        <v>169</v>
      </c>
      <c r="B33" s="69">
        <v>47</v>
      </c>
      <c r="C33" s="69" t="s">
        <v>122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IFERROR(VLOOKUP(G33,#REF!,2,FALSE),"")</f>
        <v/>
      </c>
    </row>
    <row r="34" spans="1:8" ht="15.75" thickBot="1" x14ac:dyDescent="0.3">
      <c r="A34" s="67" t="s">
        <v>171</v>
      </c>
      <c r="B34" s="69">
        <v>52</v>
      </c>
      <c r="C34" s="69" t="s">
        <v>117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IFERROR(VLOOKUP(G34,#REF!,2,FALSE),"")</f>
        <v/>
      </c>
    </row>
    <row r="35" spans="1:8" ht="15.75" thickBot="1" x14ac:dyDescent="0.3">
      <c r="A35" s="67" t="s">
        <v>169</v>
      </c>
      <c r="B35" s="69">
        <v>52</v>
      </c>
      <c r="C35" s="69" t="s">
        <v>117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IFERROR(VLOOKUP(G35,#REF!,2,FALSE),"")</f>
        <v/>
      </c>
    </row>
    <row r="36" spans="1:8" ht="15.75" thickBot="1" x14ac:dyDescent="0.3">
      <c r="A36" s="67" t="s">
        <v>171</v>
      </c>
      <c r="B36" s="69">
        <v>57</v>
      </c>
      <c r="C36" s="69" t="s">
        <v>118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IFERROR(VLOOKUP(G36,#REF!,2,FALSE),"")</f>
        <v/>
      </c>
    </row>
    <row r="37" spans="1:8" ht="15.75" thickBot="1" x14ac:dyDescent="0.3">
      <c r="A37" s="67" t="s">
        <v>169</v>
      </c>
      <c r="B37" s="69">
        <v>57</v>
      </c>
      <c r="C37" s="69" t="s">
        <v>118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IFERROR(VLOOKUP(G37,#REF!,2,FALSE),"")</f>
        <v/>
      </c>
    </row>
    <row r="38" spans="1:8" ht="15.75" thickBot="1" x14ac:dyDescent="0.3">
      <c r="A38" s="67" t="s">
        <v>171</v>
      </c>
      <c r="B38" s="69">
        <v>59</v>
      </c>
      <c r="C38" s="69" t="s">
        <v>121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IFERROR(VLOOKUP(G38,#REF!,2,FALSE),"")</f>
        <v/>
      </c>
    </row>
    <row r="39" spans="1:8" ht="15.75" thickBot="1" x14ac:dyDescent="0.3">
      <c r="A39" s="67" t="s">
        <v>169</v>
      </c>
      <c r="B39" s="69">
        <v>59</v>
      </c>
      <c r="C39" s="69" t="s">
        <v>121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IFERROR(VLOOKUP(G39,#REF!,2,FALSE),"")</f>
        <v/>
      </c>
    </row>
    <row r="40" spans="1:8" ht="15.75" thickBot="1" x14ac:dyDescent="0.3">
      <c r="A40" s="67" t="s">
        <v>171</v>
      </c>
      <c r="B40" s="69">
        <v>62</v>
      </c>
      <c r="C40" s="69" t="s">
        <v>116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IFERROR(VLOOKUP(G40,#REF!,2,FALSE),"")</f>
        <v/>
      </c>
    </row>
    <row r="41" spans="1:8" ht="15.75" thickBot="1" x14ac:dyDescent="0.3">
      <c r="A41" s="67" t="s">
        <v>169</v>
      </c>
      <c r="B41" s="69">
        <v>62</v>
      </c>
      <c r="C41" s="69" t="s">
        <v>116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IFERROR(VLOOKUP(G41,#REF!,2,FALSE),"")</f>
        <v/>
      </c>
    </row>
    <row r="42" spans="1:8" ht="15.75" thickBot="1" x14ac:dyDescent="0.3">
      <c r="A42" s="67" t="s">
        <v>172</v>
      </c>
      <c r="B42" s="69">
        <v>63</v>
      </c>
      <c r="C42" s="69" t="s">
        <v>115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IFERROR(VLOOKUP(G42,#REF!,2,FALSE),"")</f>
        <v/>
      </c>
    </row>
    <row r="43" spans="1:8" ht="15.75" thickBot="1" x14ac:dyDescent="0.3">
      <c r="A43" s="67" t="s">
        <v>170</v>
      </c>
      <c r="B43" s="69">
        <v>64</v>
      </c>
      <c r="C43" s="69" t="s">
        <v>12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IFERROR(VLOOKUP(G43,#REF!,2,FALSE),"")</f>
        <v/>
      </c>
    </row>
    <row r="44" spans="1:8" ht="15.75" thickBot="1" x14ac:dyDescent="0.3">
      <c r="A44" s="67" t="s">
        <v>171</v>
      </c>
      <c r="B44" s="69">
        <v>64</v>
      </c>
      <c r="C44" s="69" t="s">
        <v>12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IFERROR(VLOOKUP(G44,#REF!,2,FALSE),"")</f>
        <v/>
      </c>
    </row>
    <row r="45" spans="1:8" ht="15.75" thickBot="1" x14ac:dyDescent="0.3">
      <c r="A45" s="67" t="s">
        <v>170</v>
      </c>
      <c r="B45" s="69">
        <v>70</v>
      </c>
      <c r="C45" s="69" t="s">
        <v>71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IFERROR(VLOOKUP(G45,#REF!,2,FALSE),"")</f>
        <v/>
      </c>
    </row>
    <row r="46" spans="1:8" ht="15.75" thickBot="1" x14ac:dyDescent="0.3">
      <c r="A46" s="67" t="s">
        <v>171</v>
      </c>
      <c r="B46" s="69">
        <v>70</v>
      </c>
      <c r="C46" s="69" t="s">
        <v>71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IFERROR(VLOOKUP(G46,#REF!,2,FALSE),"")</f>
        <v/>
      </c>
    </row>
    <row r="47" spans="1:8" ht="15.75" thickBot="1" x14ac:dyDescent="0.3">
      <c r="A47" s="67" t="s">
        <v>171</v>
      </c>
      <c r="B47" s="69">
        <v>72</v>
      </c>
      <c r="C47" s="69" t="s">
        <v>127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IFERROR(VLOOKUP(G47,#REF!,2,FALSE),"")</f>
        <v/>
      </c>
    </row>
    <row r="48" spans="1:8" ht="15.75" thickBot="1" x14ac:dyDescent="0.3">
      <c r="A48" s="67" t="s">
        <v>169</v>
      </c>
      <c r="B48" s="69">
        <v>72</v>
      </c>
      <c r="C48" s="69" t="s">
        <v>127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IFERROR(VLOOKUP(G48,#REF!,2,FALSE),"")</f>
        <v/>
      </c>
    </row>
    <row r="49" spans="1:8" ht="15.75" thickBot="1" x14ac:dyDescent="0.3">
      <c r="A49" s="67" t="s">
        <v>171</v>
      </c>
      <c r="B49" s="69">
        <v>77</v>
      </c>
      <c r="C49" s="69" t="s">
        <v>92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IFERROR(VLOOKUP(G49,#REF!,2,FALSE),"")</f>
        <v/>
      </c>
    </row>
    <row r="50" spans="1:8" ht="15.75" thickBot="1" x14ac:dyDescent="0.3">
      <c r="A50" s="67" t="s">
        <v>169</v>
      </c>
      <c r="B50" s="69">
        <v>77</v>
      </c>
      <c r="C50" s="69" t="s">
        <v>92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IFERROR(VLOOKUP(G50,#REF!,2,FALSE),"")</f>
        <v/>
      </c>
    </row>
    <row r="51" spans="1:8" ht="15.75" thickBot="1" x14ac:dyDescent="0.3">
      <c r="A51" s="67" t="s">
        <v>171</v>
      </c>
      <c r="B51" s="69">
        <v>82</v>
      </c>
      <c r="C51" s="69" t="s">
        <v>112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IFERROR(VLOOKUP(G51,#REF!,2,FALSE),"")</f>
        <v/>
      </c>
    </row>
    <row r="52" spans="1:8" ht="15.75" thickBot="1" x14ac:dyDescent="0.3">
      <c r="A52" s="67" t="s">
        <v>169</v>
      </c>
      <c r="B52" s="69">
        <v>82</v>
      </c>
      <c r="C52" s="69" t="s">
        <v>112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IFERROR(VLOOKUP(G52,#REF!,2,FALSE),"")</f>
        <v/>
      </c>
    </row>
    <row r="53" spans="1:8" ht="15.75" thickBot="1" x14ac:dyDescent="0.3">
      <c r="A53" s="67" t="s">
        <v>171</v>
      </c>
      <c r="B53" s="69">
        <v>97</v>
      </c>
      <c r="C53" s="69" t="s">
        <v>94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IFERROR(VLOOKUP(G53,#REF!,2,FALSE),"")</f>
        <v/>
      </c>
    </row>
    <row r="54" spans="1:8" ht="15.75" thickBot="1" x14ac:dyDescent="0.3">
      <c r="A54" s="67" t="s">
        <v>169</v>
      </c>
      <c r="B54" s="69">
        <v>97</v>
      </c>
      <c r="C54" s="69" t="s">
        <v>94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IFERROR(VLOOKUP(G54,#REF!,2,FALSE),"")</f>
        <v/>
      </c>
    </row>
    <row r="55" spans="1:8" ht="15.75" thickBot="1" x14ac:dyDescent="0.3">
      <c r="A55" s="67" t="s">
        <v>170</v>
      </c>
      <c r="B55" s="69">
        <v>105</v>
      </c>
      <c r="C55" s="69" t="s">
        <v>69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IFERROR(VLOOKUP(G55,#REF!,2,FALSE),"")</f>
        <v/>
      </c>
    </row>
    <row r="56" spans="1:8" ht="15.75" thickBot="1" x14ac:dyDescent="0.3">
      <c r="A56" s="67" t="s">
        <v>171</v>
      </c>
      <c r="B56" s="69">
        <v>105</v>
      </c>
      <c r="C56" s="69" t="s">
        <v>69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IFERROR(VLOOKUP(G56,#REF!,2,FALSE),"")</f>
        <v/>
      </c>
    </row>
    <row r="57" spans="1:8" ht="15.75" thickBot="1" x14ac:dyDescent="0.3">
      <c r="A57" s="67" t="s">
        <v>171</v>
      </c>
      <c r="B57" s="69">
        <v>107</v>
      </c>
      <c r="C57" s="69" t="s">
        <v>120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IFERROR(VLOOKUP(G57,#REF!,2,FALSE),"")</f>
        <v/>
      </c>
    </row>
    <row r="58" spans="1:8" ht="15.75" thickBot="1" x14ac:dyDescent="0.3">
      <c r="A58" s="67" t="s">
        <v>169</v>
      </c>
      <c r="B58" s="69">
        <v>107</v>
      </c>
      <c r="C58" s="69" t="s">
        <v>120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IFERROR(VLOOKUP(G58,#REF!,2,FALSE),"")</f>
        <v/>
      </c>
    </row>
    <row r="59" spans="1:8" ht="15.75" thickBot="1" x14ac:dyDescent="0.3">
      <c r="A59" s="67" t="s">
        <v>171</v>
      </c>
      <c r="B59" s="69">
        <v>112</v>
      </c>
      <c r="C59" s="69" t="s">
        <v>96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IFERROR(VLOOKUP(G59,#REF!,2,FALSE),"")</f>
        <v/>
      </c>
    </row>
    <row r="60" spans="1:8" ht="15.75" thickBot="1" x14ac:dyDescent="0.3">
      <c r="A60" s="67" t="s">
        <v>169</v>
      </c>
      <c r="B60" s="69">
        <v>112</v>
      </c>
      <c r="C60" s="69" t="s">
        <v>96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IFERROR(VLOOKUP(G60,#REF!,2,FALSE),"")</f>
        <v/>
      </c>
    </row>
    <row r="61" spans="1:8" ht="15.75" thickBot="1" x14ac:dyDescent="0.3">
      <c r="A61" s="67" t="s">
        <v>171</v>
      </c>
      <c r="B61" s="69">
        <v>113</v>
      </c>
      <c r="C61" s="69" t="s">
        <v>95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IFERROR(VLOOKUP(G61,#REF!,2,FALSE),"")</f>
        <v/>
      </c>
    </row>
    <row r="62" spans="1:8" ht="15.75" thickBot="1" x14ac:dyDescent="0.3">
      <c r="A62" s="67" t="s">
        <v>169</v>
      </c>
      <c r="B62" s="69">
        <v>113</v>
      </c>
      <c r="C62" s="69" t="s">
        <v>95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IFERROR(VLOOKUP(G62,#REF!,2,FALSE),"")</f>
        <v/>
      </c>
    </row>
    <row r="63" spans="1:8" ht="15.75" thickBot="1" x14ac:dyDescent="0.3">
      <c r="A63" s="67" t="s">
        <v>171</v>
      </c>
      <c r="B63" s="69">
        <v>117</v>
      </c>
      <c r="C63" s="69" t="s">
        <v>113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IFERROR(VLOOKUP(G63,#REF!,2,FALSE),"")</f>
        <v/>
      </c>
    </row>
    <row r="64" spans="1:8" ht="15.75" thickBot="1" x14ac:dyDescent="0.3">
      <c r="A64" s="67" t="s">
        <v>169</v>
      </c>
      <c r="B64" s="69">
        <v>117</v>
      </c>
      <c r="C64" s="69" t="s">
        <v>113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IFERROR(VLOOKUP(G64,#REF!,2,FALSE),"")</f>
        <v/>
      </c>
    </row>
    <row r="65" spans="1:8" ht="15.75" thickBot="1" x14ac:dyDescent="0.3">
      <c r="A65" s="67" t="s">
        <v>170</v>
      </c>
      <c r="B65" s="69">
        <v>120</v>
      </c>
      <c r="C65" s="69" t="s">
        <v>88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IFERROR(VLOOKUP(G65,#REF!,2,FALSE),"")</f>
        <v/>
      </c>
    </row>
    <row r="66" spans="1:8" ht="15.75" thickBot="1" x14ac:dyDescent="0.3">
      <c r="A66" s="67" t="s">
        <v>171</v>
      </c>
      <c r="B66" s="69">
        <v>120</v>
      </c>
      <c r="C66" s="69" t="s">
        <v>88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IFERROR(VLOOKUP(G66,#REF!,2,FALSE),"")</f>
        <v/>
      </c>
    </row>
    <row r="67" spans="1:8" ht="15.75" thickBot="1" x14ac:dyDescent="0.3">
      <c r="A67" s="67" t="s">
        <v>171</v>
      </c>
      <c r="B67" s="69">
        <v>122</v>
      </c>
      <c r="C67" s="69" t="s">
        <v>110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IFERROR(VLOOKUP(G67,#REF!,2,FALSE),"")</f>
        <v/>
      </c>
    </row>
    <row r="68" spans="1:8" ht="15.75" thickBot="1" x14ac:dyDescent="0.3">
      <c r="A68" s="67" t="s">
        <v>169</v>
      </c>
      <c r="B68" s="69">
        <v>122</v>
      </c>
      <c r="C68" s="69" t="s">
        <v>110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IFERROR(VLOOKUP(G68,#REF!,2,FALSE),"")</f>
        <v/>
      </c>
    </row>
    <row r="69" spans="1:8" ht="15.75" thickBot="1" x14ac:dyDescent="0.3">
      <c r="A69" s="67" t="s">
        <v>171</v>
      </c>
      <c r="B69" s="69">
        <v>127</v>
      </c>
      <c r="C69" s="69" t="s">
        <v>93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IFERROR(VLOOKUP(G69,#REF!,2,FALSE),"")</f>
        <v/>
      </c>
    </row>
    <row r="70" spans="1:8" ht="15.75" thickBot="1" x14ac:dyDescent="0.3">
      <c r="A70" s="67" t="s">
        <v>169</v>
      </c>
      <c r="B70" s="69">
        <v>127</v>
      </c>
      <c r="C70" s="69" t="s">
        <v>93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IFERROR(VLOOKUP(G70,#REF!,2,FALSE),"")</f>
        <v/>
      </c>
    </row>
    <row r="71" spans="1:8" ht="15.75" thickBot="1" x14ac:dyDescent="0.3">
      <c r="A71" s="67" t="s">
        <v>170</v>
      </c>
      <c r="B71" s="69">
        <v>140</v>
      </c>
      <c r="C71" s="69" t="s">
        <v>53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IFERROR(VLOOKUP(G71,#REF!,2,FALSE),"")</f>
        <v/>
      </c>
    </row>
    <row r="72" spans="1:8" ht="15.75" thickBot="1" x14ac:dyDescent="0.3">
      <c r="A72" s="67" t="s">
        <v>171</v>
      </c>
      <c r="B72" s="69">
        <v>140</v>
      </c>
      <c r="C72" s="69" t="s">
        <v>53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IFERROR(VLOOKUP(G72,#REF!,2,FALSE),"")</f>
        <v/>
      </c>
    </row>
    <row r="73" spans="1:8" ht="15.75" thickBot="1" x14ac:dyDescent="0.3">
      <c r="A73" s="67" t="s">
        <v>170</v>
      </c>
      <c r="B73" s="69">
        <v>150</v>
      </c>
      <c r="C73" s="69" t="s">
        <v>68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IFERROR(VLOOKUP(G73,#REF!,2,FALSE),"")</f>
        <v/>
      </c>
    </row>
    <row r="74" spans="1:8" ht="15.75" thickBot="1" x14ac:dyDescent="0.3">
      <c r="A74" s="67" t="s">
        <v>171</v>
      </c>
      <c r="B74" s="69">
        <v>150</v>
      </c>
      <c r="C74" s="69" t="s">
        <v>68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IFERROR(VLOOKUP(G74,#REF!,2,FALSE),"")</f>
        <v/>
      </c>
    </row>
    <row r="75" spans="1:8" ht="15.75" thickBot="1" x14ac:dyDescent="0.3">
      <c r="A75" s="67" t="s">
        <v>170</v>
      </c>
      <c r="B75" s="69">
        <v>160</v>
      </c>
      <c r="C75" s="69" t="s">
        <v>42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IFERROR(VLOOKUP(G75,#REF!,2,FALSE),"")</f>
        <v/>
      </c>
    </row>
    <row r="76" spans="1:8" ht="15.75" thickBot="1" x14ac:dyDescent="0.3">
      <c r="A76" s="67" t="s">
        <v>171</v>
      </c>
      <c r="B76" s="69">
        <v>160</v>
      </c>
      <c r="C76" s="69" t="s">
        <v>42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IFERROR(VLOOKUP(G76,#REF!,2,FALSE),"")</f>
        <v/>
      </c>
    </row>
    <row r="77" spans="1:8" ht="15.75" thickBot="1" x14ac:dyDescent="0.3">
      <c r="A77" s="67" t="s">
        <v>170</v>
      </c>
      <c r="B77" s="69">
        <v>185</v>
      </c>
      <c r="C77" s="69" t="s">
        <v>26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IFERROR(VLOOKUP(G77,#REF!,2,FALSE),"")</f>
        <v/>
      </c>
    </row>
    <row r="78" spans="1:8" ht="15.75" thickBot="1" x14ac:dyDescent="0.3">
      <c r="A78" s="67" t="s">
        <v>171</v>
      </c>
      <c r="B78" s="69">
        <v>185</v>
      </c>
      <c r="C78" s="69" t="s">
        <v>26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IFERROR(VLOOKUP(G78,#REF!,2,FALSE),"")</f>
        <v/>
      </c>
    </row>
    <row r="79" spans="1:8" ht="15.75" thickBot="1" x14ac:dyDescent="0.3">
      <c r="A79" s="67" t="s">
        <v>170</v>
      </c>
      <c r="B79" s="69">
        <v>205</v>
      </c>
      <c r="C79" s="69" t="s">
        <v>15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IFERROR(VLOOKUP(G79,#REF!,2,FALSE),"")</f>
        <v/>
      </c>
    </row>
    <row r="80" spans="1:8" ht="15.75" thickBot="1" x14ac:dyDescent="0.3">
      <c r="A80" s="67" t="s">
        <v>171</v>
      </c>
      <c r="B80" s="69">
        <v>205</v>
      </c>
      <c r="C80" s="69" t="s">
        <v>15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IFERROR(VLOOKUP(G80,#REF!,2,FALSE),"")</f>
        <v/>
      </c>
    </row>
    <row r="81" spans="1:8" ht="15.75" thickBot="1" x14ac:dyDescent="0.3">
      <c r="A81" s="67" t="s">
        <v>170</v>
      </c>
      <c r="B81" s="69">
        <v>215</v>
      </c>
      <c r="C81" s="69" t="s">
        <v>114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IFERROR(VLOOKUP(G81,#REF!,2,FALSE),"")</f>
        <v/>
      </c>
    </row>
    <row r="82" spans="1:8" ht="15.75" thickBot="1" x14ac:dyDescent="0.3">
      <c r="A82" s="67" t="s">
        <v>171</v>
      </c>
      <c r="B82" s="69">
        <v>215</v>
      </c>
      <c r="C82" s="69" t="s">
        <v>114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IFERROR(VLOOKUP(G82,#REF!,2,FALSE),"")</f>
        <v/>
      </c>
    </row>
    <row r="83" spans="1:8" ht="15.75" thickBot="1" x14ac:dyDescent="0.3">
      <c r="A83" s="67" t="s">
        <v>170</v>
      </c>
      <c r="B83" s="69">
        <v>245</v>
      </c>
      <c r="C83" s="69" t="s">
        <v>130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IFERROR(VLOOKUP(G83,#REF!,2,FALSE),"")</f>
        <v/>
      </c>
    </row>
    <row r="84" spans="1:8" ht="15.75" thickBot="1" x14ac:dyDescent="0.3">
      <c r="A84" s="67" t="s">
        <v>171</v>
      </c>
      <c r="B84" s="69">
        <v>245</v>
      </c>
      <c r="C84" s="69" t="s">
        <v>130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IFERROR(VLOOKUP(G84,#REF!,2,FALSE),"")</f>
        <v/>
      </c>
    </row>
    <row r="85" spans="1:8" ht="15.75" thickBot="1" x14ac:dyDescent="0.3">
      <c r="A85" s="67" t="s">
        <v>170</v>
      </c>
      <c r="B85" s="69">
        <v>250</v>
      </c>
      <c r="C85" s="69" t="s">
        <v>18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IFERROR(VLOOKUP(G85,#REF!,2,FALSE),"")</f>
        <v/>
      </c>
    </row>
    <row r="86" spans="1:8" ht="15.75" thickBot="1" x14ac:dyDescent="0.3">
      <c r="A86" s="67" t="s">
        <v>171</v>
      </c>
      <c r="B86" s="69">
        <v>250</v>
      </c>
      <c r="C86" s="69" t="s">
        <v>18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IFERROR(VLOOKUP(G86,#REF!,2,FALSE),"")</f>
        <v/>
      </c>
    </row>
    <row r="87" spans="1:8" ht="15.75" thickBot="1" x14ac:dyDescent="0.3">
      <c r="A87" s="67" t="s">
        <v>170</v>
      </c>
      <c r="B87" s="69">
        <v>255</v>
      </c>
      <c r="C87" s="69" t="s">
        <v>72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IFERROR(VLOOKUP(G87,#REF!,2,FALSE),"")</f>
        <v/>
      </c>
    </row>
    <row r="88" spans="1:8" ht="15.75" thickBot="1" x14ac:dyDescent="0.3">
      <c r="A88" s="67" t="s">
        <v>171</v>
      </c>
      <c r="B88" s="69">
        <v>255</v>
      </c>
      <c r="C88" s="69" t="s">
        <v>72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IFERROR(VLOOKUP(G88,#REF!,2,FALSE),"")</f>
        <v/>
      </c>
    </row>
    <row r="89" spans="1:8" ht="15.75" thickBot="1" x14ac:dyDescent="0.3">
      <c r="A89" s="67" t="s">
        <v>170</v>
      </c>
      <c r="B89" s="69">
        <v>260</v>
      </c>
      <c r="C89" s="69" t="s">
        <v>73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IFERROR(VLOOKUP(G89,#REF!,2,FALSE),"")</f>
        <v/>
      </c>
    </row>
    <row r="90" spans="1:8" ht="15.75" thickBot="1" x14ac:dyDescent="0.3">
      <c r="A90" s="67" t="s">
        <v>171</v>
      </c>
      <c r="B90" s="69">
        <v>260</v>
      </c>
      <c r="C90" s="69" t="s">
        <v>73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IFERROR(VLOOKUP(G90,#REF!,2,FALSE),"")</f>
        <v/>
      </c>
    </row>
    <row r="91" spans="1:8" ht="15.75" thickBot="1" x14ac:dyDescent="0.3">
      <c r="A91" s="67" t="s">
        <v>170</v>
      </c>
      <c r="B91" s="69">
        <v>270</v>
      </c>
      <c r="C91" s="69" t="s">
        <v>52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IFERROR(VLOOKUP(G91,#REF!,2,FALSE),"")</f>
        <v/>
      </c>
    </row>
    <row r="92" spans="1:8" ht="15.75" thickBot="1" x14ac:dyDescent="0.3">
      <c r="A92" s="67" t="s">
        <v>171</v>
      </c>
      <c r="B92" s="69">
        <v>270</v>
      </c>
      <c r="C92" s="69" t="s">
        <v>52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IFERROR(VLOOKUP(G92,#REF!,2,FALSE),"")</f>
        <v/>
      </c>
    </row>
    <row r="93" spans="1:8" ht="15.75" thickBot="1" x14ac:dyDescent="0.3">
      <c r="A93" s="67" t="s">
        <v>170</v>
      </c>
      <c r="B93" s="69">
        <v>285</v>
      </c>
      <c r="C93" s="69" t="s">
        <v>24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IFERROR(VLOOKUP(G93,#REF!,2,FALSE),"")</f>
        <v/>
      </c>
    </row>
    <row r="94" spans="1:8" ht="15.75" thickBot="1" x14ac:dyDescent="0.3">
      <c r="A94" s="67" t="s">
        <v>171</v>
      </c>
      <c r="B94" s="69">
        <v>285</v>
      </c>
      <c r="C94" s="69" t="s">
        <v>24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IFERROR(VLOOKUP(G94,#REF!,2,FALSE),"")</f>
        <v/>
      </c>
    </row>
    <row r="95" spans="1:8" ht="15.75" thickBot="1" x14ac:dyDescent="0.3">
      <c r="A95" s="67" t="s">
        <v>170</v>
      </c>
      <c r="B95" s="69">
        <v>290</v>
      </c>
      <c r="C95" s="69" t="s">
        <v>35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IFERROR(VLOOKUP(G95,#REF!,2,FALSE),"")</f>
        <v/>
      </c>
    </row>
    <row r="96" spans="1:8" ht="15.75" thickBot="1" x14ac:dyDescent="0.3">
      <c r="A96" s="67" t="s">
        <v>171</v>
      </c>
      <c r="B96" s="69">
        <v>290</v>
      </c>
      <c r="C96" s="69" t="s">
        <v>35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IFERROR(VLOOKUP(G96,#REF!,2,FALSE),"")</f>
        <v/>
      </c>
    </row>
    <row r="97" spans="1:8" ht="15.75" thickBot="1" x14ac:dyDescent="0.3">
      <c r="A97" s="67" t="s">
        <v>170</v>
      </c>
      <c r="B97" s="69">
        <v>295</v>
      </c>
      <c r="C97" s="69" t="s">
        <v>54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IFERROR(VLOOKUP(G97,#REF!,2,FALSE),"")</f>
        <v/>
      </c>
    </row>
    <row r="98" spans="1:8" ht="15.75" thickBot="1" x14ac:dyDescent="0.3">
      <c r="A98" s="67" t="s">
        <v>171</v>
      </c>
      <c r="B98" s="69">
        <v>295</v>
      </c>
      <c r="C98" s="69" t="s">
        <v>54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IFERROR(VLOOKUP(G98,#REF!,2,FALSE),"")</f>
        <v/>
      </c>
    </row>
    <row r="99" spans="1:8" ht="15.75" thickBot="1" x14ac:dyDescent="0.3">
      <c r="A99" s="67" t="s">
        <v>170</v>
      </c>
      <c r="B99" s="69">
        <v>320</v>
      </c>
      <c r="C99" s="69" t="s">
        <v>86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IFERROR(VLOOKUP(G99,#REF!,2,FALSE),"")</f>
        <v/>
      </c>
    </row>
    <row r="100" spans="1:8" ht="15.75" thickBot="1" x14ac:dyDescent="0.3">
      <c r="A100" s="67" t="s">
        <v>171</v>
      </c>
      <c r="B100" s="69">
        <v>320</v>
      </c>
      <c r="C100" s="69" t="s">
        <v>86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IFERROR(VLOOKUP(G100,#REF!,2,FALSE),"")</f>
        <v/>
      </c>
    </row>
    <row r="101" spans="1:8" ht="15.75" thickBot="1" x14ac:dyDescent="0.3">
      <c r="A101" s="67" t="s">
        <v>170</v>
      </c>
      <c r="B101" s="69">
        <v>345</v>
      </c>
      <c r="C101" s="69" t="s">
        <v>19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IFERROR(VLOOKUP(G101,#REF!,2,FALSE),"")</f>
        <v/>
      </c>
    </row>
    <row r="102" spans="1:8" ht="15.75" thickBot="1" x14ac:dyDescent="0.3">
      <c r="A102" s="67" t="s">
        <v>171</v>
      </c>
      <c r="B102" s="69">
        <v>345</v>
      </c>
      <c r="C102" s="69" t="s">
        <v>19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IFERROR(VLOOKUP(G102,#REF!,2,FALSE),"")</f>
        <v/>
      </c>
    </row>
    <row r="103" spans="1:8" ht="15.75" thickBot="1" x14ac:dyDescent="0.3">
      <c r="A103" s="67" t="s">
        <v>170</v>
      </c>
      <c r="B103" s="69">
        <v>350</v>
      </c>
      <c r="C103" s="69" t="s">
        <v>55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IFERROR(VLOOKUP(G103,#REF!,2,FALSE),"")</f>
        <v/>
      </c>
    </row>
    <row r="104" spans="1:8" ht="15.75" thickBot="1" x14ac:dyDescent="0.3">
      <c r="A104" s="67" t="s">
        <v>171</v>
      </c>
      <c r="B104" s="69">
        <v>350</v>
      </c>
      <c r="C104" s="69" t="s">
        <v>55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IFERROR(VLOOKUP(G104,#REF!,2,FALSE),"")</f>
        <v/>
      </c>
    </row>
    <row r="105" spans="1:8" ht="15.75" thickBot="1" x14ac:dyDescent="0.3">
      <c r="A105" s="67" t="s">
        <v>170</v>
      </c>
      <c r="B105" s="69">
        <v>360</v>
      </c>
      <c r="C105" s="69" t="s">
        <v>128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IFERROR(VLOOKUP(G105,#REF!,2,FALSE),"")</f>
        <v/>
      </c>
    </row>
    <row r="106" spans="1:8" ht="15.75" thickBot="1" x14ac:dyDescent="0.3">
      <c r="A106" s="67" t="s">
        <v>171</v>
      </c>
      <c r="B106" s="69">
        <v>360</v>
      </c>
      <c r="C106" s="69" t="s">
        <v>128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IFERROR(VLOOKUP(G106,#REF!,2,FALSE),"")</f>
        <v/>
      </c>
    </row>
    <row r="107" spans="1:8" ht="15.75" thickBot="1" x14ac:dyDescent="0.3">
      <c r="A107" s="67" t="s">
        <v>170</v>
      </c>
      <c r="B107" s="69">
        <v>380</v>
      </c>
      <c r="C107" s="69" t="s">
        <v>51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IFERROR(VLOOKUP(G107,#REF!,2,FALSE),"")</f>
        <v/>
      </c>
    </row>
    <row r="108" spans="1:8" ht="15.75" thickBot="1" x14ac:dyDescent="0.3">
      <c r="A108" s="67" t="s">
        <v>171</v>
      </c>
      <c r="B108" s="69">
        <v>380</v>
      </c>
      <c r="C108" s="69" t="s">
        <v>51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IFERROR(VLOOKUP(G108,#REF!,2,FALSE),"")</f>
        <v/>
      </c>
    </row>
    <row r="109" spans="1:8" ht="15.75" thickBot="1" x14ac:dyDescent="0.3">
      <c r="A109" s="67" t="s">
        <v>170</v>
      </c>
      <c r="B109" s="69">
        <v>390</v>
      </c>
      <c r="C109" s="69" t="s">
        <v>33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IFERROR(VLOOKUP(G109,#REF!,2,FALSE),"")</f>
        <v/>
      </c>
    </row>
    <row r="110" spans="1:8" ht="15.75" thickBot="1" x14ac:dyDescent="0.3">
      <c r="A110" s="67" t="s">
        <v>171</v>
      </c>
      <c r="B110" s="69">
        <v>390</v>
      </c>
      <c r="C110" s="69" t="s">
        <v>33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IFERROR(VLOOKUP(G110,#REF!,2,FALSE),"")</f>
        <v/>
      </c>
    </row>
    <row r="111" spans="1:8" ht="15.75" thickBot="1" x14ac:dyDescent="0.3">
      <c r="A111" s="67" t="s">
        <v>170</v>
      </c>
      <c r="B111" s="69">
        <v>395</v>
      </c>
      <c r="C111" s="69" t="s">
        <v>38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IFERROR(VLOOKUP(G111,#REF!,2,FALSE),"")</f>
        <v/>
      </c>
    </row>
    <row r="112" spans="1:8" ht="15.75" thickBot="1" x14ac:dyDescent="0.3">
      <c r="A112" s="67" t="s">
        <v>171</v>
      </c>
      <c r="B112" s="69">
        <v>395</v>
      </c>
      <c r="C112" s="69" t="s">
        <v>38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IFERROR(VLOOKUP(G112,#REF!,2,FALSE),"")</f>
        <v/>
      </c>
    </row>
    <row r="113" spans="1:8" ht="15.75" thickBot="1" x14ac:dyDescent="0.3">
      <c r="A113" s="67" t="s">
        <v>170</v>
      </c>
      <c r="B113" s="69">
        <v>397</v>
      </c>
      <c r="C113" s="69" t="s">
        <v>37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IFERROR(VLOOKUP(G113,#REF!,2,FALSE),"")</f>
        <v/>
      </c>
    </row>
    <row r="114" spans="1:8" ht="15.75" thickBot="1" x14ac:dyDescent="0.3">
      <c r="A114" s="67" t="s">
        <v>171</v>
      </c>
      <c r="B114" s="69">
        <v>397</v>
      </c>
      <c r="C114" s="69" t="s">
        <v>37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IFERROR(VLOOKUP(G114,#REF!,2,FALSE),"")</f>
        <v/>
      </c>
    </row>
    <row r="115" spans="1:8" ht="15.75" thickBot="1" x14ac:dyDescent="0.3">
      <c r="A115" s="67" t="s">
        <v>170</v>
      </c>
      <c r="B115" s="69">
        <v>400</v>
      </c>
      <c r="C115" s="69" t="s">
        <v>40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IFERROR(VLOOKUP(G115,#REF!,2,FALSE),"")</f>
        <v/>
      </c>
    </row>
    <row r="116" spans="1:8" ht="15.75" thickBot="1" x14ac:dyDescent="0.3">
      <c r="A116" s="67" t="s">
        <v>171</v>
      </c>
      <c r="B116" s="69">
        <v>400</v>
      </c>
      <c r="C116" s="69" t="s">
        <v>40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IFERROR(VLOOKUP(G116,#REF!,2,FALSE),"")</f>
        <v/>
      </c>
    </row>
    <row r="117" spans="1:8" ht="15.75" thickBot="1" x14ac:dyDescent="0.3">
      <c r="A117" s="67" t="s">
        <v>170</v>
      </c>
      <c r="B117" s="69">
        <v>405</v>
      </c>
      <c r="C117" s="69" t="s">
        <v>36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IFERROR(VLOOKUP(G117,#REF!,2,FALSE),"")</f>
        <v/>
      </c>
    </row>
    <row r="118" spans="1:8" ht="15.75" thickBot="1" x14ac:dyDescent="0.3">
      <c r="A118" s="67" t="s">
        <v>171</v>
      </c>
      <c r="B118" s="69">
        <v>405</v>
      </c>
      <c r="C118" s="69" t="s">
        <v>36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IFERROR(VLOOKUP(G118,#REF!,2,FALSE),"")</f>
        <v/>
      </c>
    </row>
    <row r="119" spans="1:8" ht="15.75" thickBot="1" x14ac:dyDescent="0.3">
      <c r="A119" s="67" t="s">
        <v>170</v>
      </c>
      <c r="B119" s="69">
        <v>410</v>
      </c>
      <c r="C119" s="69" t="s">
        <v>30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IFERROR(VLOOKUP(G119,#REF!,2,FALSE),"")</f>
        <v/>
      </c>
    </row>
    <row r="120" spans="1:8" ht="15.75" thickBot="1" x14ac:dyDescent="0.3">
      <c r="A120" s="67" t="s">
        <v>171</v>
      </c>
      <c r="B120" s="69">
        <v>410</v>
      </c>
      <c r="C120" s="69" t="s">
        <v>30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IFERROR(VLOOKUP(G120,#REF!,2,FALSE),"")</f>
        <v/>
      </c>
    </row>
    <row r="121" spans="1:8" ht="15.75" thickBot="1" x14ac:dyDescent="0.3">
      <c r="A121" s="67" t="s">
        <v>170</v>
      </c>
      <c r="B121" s="69">
        <v>420</v>
      </c>
      <c r="C121" s="69" t="s">
        <v>21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IFERROR(VLOOKUP(G121,#REF!,2,FALSE),"")</f>
        <v/>
      </c>
    </row>
    <row r="122" spans="1:8" ht="15.75" thickBot="1" x14ac:dyDescent="0.3">
      <c r="A122" s="67" t="s">
        <v>171</v>
      </c>
      <c r="B122" s="69">
        <v>420</v>
      </c>
      <c r="C122" s="69" t="s">
        <v>21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IFERROR(VLOOKUP(G122,#REF!,2,FALSE),"")</f>
        <v/>
      </c>
    </row>
    <row r="123" spans="1:8" ht="15.75" thickBot="1" x14ac:dyDescent="0.3">
      <c r="A123" s="67" t="s">
        <v>170</v>
      </c>
      <c r="B123" s="69">
        <v>428</v>
      </c>
      <c r="C123" s="69" t="s">
        <v>29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IFERROR(VLOOKUP(G123,#REF!,2,FALSE),"")</f>
        <v/>
      </c>
    </row>
    <row r="124" spans="1:8" ht="15.75" thickBot="1" x14ac:dyDescent="0.3">
      <c r="A124" s="67" t="s">
        <v>171</v>
      </c>
      <c r="B124" s="69">
        <v>428</v>
      </c>
      <c r="C124" s="69" t="s">
        <v>29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IFERROR(VLOOKUP(G124,#REF!,2,FALSE),"")</f>
        <v/>
      </c>
    </row>
    <row r="125" spans="1:8" ht="15.75" thickBot="1" x14ac:dyDescent="0.3">
      <c r="A125" s="67" t="s">
        <v>170</v>
      </c>
      <c r="B125" s="69">
        <v>435</v>
      </c>
      <c r="C125" s="69" t="s">
        <v>39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IFERROR(VLOOKUP(G125,#REF!,2,FALSE),"")</f>
        <v/>
      </c>
    </row>
    <row r="126" spans="1:8" ht="15.75" thickBot="1" x14ac:dyDescent="0.3">
      <c r="A126" s="67" t="s">
        <v>171</v>
      </c>
      <c r="B126" s="69">
        <v>435</v>
      </c>
      <c r="C126" s="69" t="s">
        <v>39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IFERROR(VLOOKUP(G126,#REF!,2,FALSE),"")</f>
        <v/>
      </c>
    </row>
    <row r="127" spans="1:8" ht="15.75" thickBot="1" x14ac:dyDescent="0.3">
      <c r="A127" s="67" t="s">
        <v>170</v>
      </c>
      <c r="B127" s="69">
        <v>440</v>
      </c>
      <c r="C127" s="69" t="s">
        <v>65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IFERROR(VLOOKUP(G127,#REF!,2,FALSE),"")</f>
        <v/>
      </c>
    </row>
    <row r="128" spans="1:8" ht="15.75" thickBot="1" x14ac:dyDescent="0.3">
      <c r="A128" s="67" t="s">
        <v>171</v>
      </c>
      <c r="B128" s="69">
        <v>440</v>
      </c>
      <c r="C128" s="69" t="s">
        <v>65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IFERROR(VLOOKUP(G128,#REF!,2,FALSE),"")</f>
        <v/>
      </c>
    </row>
    <row r="129" spans="1:8" ht="15.75" thickBot="1" x14ac:dyDescent="0.3">
      <c r="A129" s="67" t="s">
        <v>170</v>
      </c>
      <c r="B129" s="69">
        <v>445</v>
      </c>
      <c r="C129" s="69" t="s">
        <v>28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IFERROR(VLOOKUP(G129,#REF!,2,FALSE),"")</f>
        <v/>
      </c>
    </row>
    <row r="130" spans="1:8" ht="15.75" thickBot="1" x14ac:dyDescent="0.3">
      <c r="A130" s="67" t="s">
        <v>171</v>
      </c>
      <c r="B130" s="69">
        <v>445</v>
      </c>
      <c r="C130" s="69" t="s">
        <v>28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IFERROR(VLOOKUP(G130,#REF!,2,FALSE),"")</f>
        <v/>
      </c>
    </row>
    <row r="131" spans="1:8" ht="15.75" thickBot="1" x14ac:dyDescent="0.3">
      <c r="A131" s="67" t="s">
        <v>170</v>
      </c>
      <c r="B131" s="69">
        <v>450</v>
      </c>
      <c r="C131" s="69" t="s">
        <v>66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IFERROR(VLOOKUP(G131,#REF!,2,FALSE),"")</f>
        <v/>
      </c>
    </row>
    <row r="132" spans="1:8" ht="15.75" thickBot="1" x14ac:dyDescent="0.3">
      <c r="A132" s="67" t="s">
        <v>171</v>
      </c>
      <c r="B132" s="69">
        <v>450</v>
      </c>
      <c r="C132" s="69" t="s">
        <v>66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IFERROR(VLOOKUP(G132,#REF!,2,FALSE),"")</f>
        <v/>
      </c>
    </row>
    <row r="133" spans="1:8" ht="15.75" thickBot="1" x14ac:dyDescent="0.3">
      <c r="A133" s="67" t="s">
        <v>170</v>
      </c>
      <c r="B133" s="69">
        <v>452</v>
      </c>
      <c r="C133" s="69" t="s">
        <v>13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IFERROR(VLOOKUP(G133,#REF!,2,FALSE),"")</f>
        <v/>
      </c>
    </row>
    <row r="134" spans="1:8" ht="15.75" thickBot="1" x14ac:dyDescent="0.3">
      <c r="A134" s="67" t="s">
        <v>171</v>
      </c>
      <c r="B134" s="69">
        <v>452</v>
      </c>
      <c r="C134" s="69" t="s">
        <v>13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IFERROR(VLOOKUP(G134,#REF!,2,FALSE),"")</f>
        <v/>
      </c>
    </row>
    <row r="135" spans="1:8" ht="15.75" thickBot="1" x14ac:dyDescent="0.3">
      <c r="A135" s="67" t="s">
        <v>170</v>
      </c>
      <c r="B135" s="69">
        <v>460</v>
      </c>
      <c r="C135" s="69" t="s">
        <v>70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IFERROR(VLOOKUP(G135,#REF!,2,FALSE),"")</f>
        <v/>
      </c>
    </row>
    <row r="136" spans="1:8" ht="15.75" thickBot="1" x14ac:dyDescent="0.3">
      <c r="A136" s="67" t="s">
        <v>171</v>
      </c>
      <c r="B136" s="69">
        <v>460</v>
      </c>
      <c r="C136" s="69" t="s">
        <v>70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IFERROR(VLOOKUP(G136,#REF!,2,FALSE),"")</f>
        <v/>
      </c>
    </row>
    <row r="137" spans="1:8" ht="15.75" thickBot="1" x14ac:dyDescent="0.3">
      <c r="A137" s="67" t="s">
        <v>170</v>
      </c>
      <c r="B137" s="69">
        <v>461</v>
      </c>
      <c r="C137" s="69" t="s">
        <v>79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IFERROR(VLOOKUP(G137,#REF!,2,FALSE),"")</f>
        <v/>
      </c>
    </row>
    <row r="138" spans="1:8" ht="15.75" thickBot="1" x14ac:dyDescent="0.3">
      <c r="A138" s="67" t="s">
        <v>171</v>
      </c>
      <c r="B138" s="69">
        <v>461</v>
      </c>
      <c r="C138" s="69" t="s">
        <v>79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IFERROR(VLOOKUP(G138,#REF!,2,FALSE),"")</f>
        <v/>
      </c>
    </row>
    <row r="139" spans="1:8" ht="15.75" thickBot="1" x14ac:dyDescent="0.3">
      <c r="A139" s="67" t="s">
        <v>170</v>
      </c>
      <c r="B139" s="69">
        <v>463</v>
      </c>
      <c r="C139" s="69" t="s">
        <v>80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IFERROR(VLOOKUP(G139,#REF!,2,FALSE),"")</f>
        <v/>
      </c>
    </row>
    <row r="140" spans="1:8" ht="15.75" thickBot="1" x14ac:dyDescent="0.3">
      <c r="A140" s="67" t="s">
        <v>171</v>
      </c>
      <c r="B140" s="69">
        <v>463</v>
      </c>
      <c r="C140" s="69" t="s">
        <v>80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IFERROR(VLOOKUP(G140,#REF!,2,FALSE),"")</f>
        <v/>
      </c>
    </row>
    <row r="141" spans="1:8" ht="15.75" thickBot="1" x14ac:dyDescent="0.3">
      <c r="A141" s="67" t="s">
        <v>170</v>
      </c>
      <c r="B141" s="69">
        <v>465</v>
      </c>
      <c r="C141" s="69" t="s">
        <v>45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IFERROR(VLOOKUP(G141,#REF!,2,FALSE),"")</f>
        <v/>
      </c>
    </row>
    <row r="142" spans="1:8" ht="15.75" thickBot="1" x14ac:dyDescent="0.3">
      <c r="A142" s="67" t="s">
        <v>171</v>
      </c>
      <c r="B142" s="69">
        <v>465</v>
      </c>
      <c r="C142" s="69" t="s">
        <v>45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IFERROR(VLOOKUP(G142,#REF!,2,FALSE),"")</f>
        <v/>
      </c>
    </row>
    <row r="143" spans="1:8" ht="15.75" thickBot="1" x14ac:dyDescent="0.3">
      <c r="A143" s="67" t="s">
        <v>170</v>
      </c>
      <c r="B143" s="69">
        <v>475</v>
      </c>
      <c r="C143" s="69" t="s">
        <v>48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IFERROR(VLOOKUP(G143,#REF!,2,FALSE),"")</f>
        <v/>
      </c>
    </row>
    <row r="144" spans="1:8" ht="15.75" thickBot="1" x14ac:dyDescent="0.3">
      <c r="A144" s="67" t="s">
        <v>171</v>
      </c>
      <c r="B144" s="69">
        <v>475</v>
      </c>
      <c r="C144" s="69" t="s">
        <v>48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IFERROR(VLOOKUP(G144,#REF!,2,FALSE),"")</f>
        <v/>
      </c>
    </row>
    <row r="145" spans="1:8" ht="15.75" thickBot="1" x14ac:dyDescent="0.3">
      <c r="A145" s="67" t="s">
        <v>170</v>
      </c>
      <c r="B145" s="69">
        <v>480</v>
      </c>
      <c r="C145" s="69" t="s">
        <v>64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IFERROR(VLOOKUP(G145,#REF!,2,FALSE),"")</f>
        <v/>
      </c>
    </row>
    <row r="146" spans="1:8" ht="15.75" thickBot="1" x14ac:dyDescent="0.3">
      <c r="A146" s="67" t="s">
        <v>171</v>
      </c>
      <c r="B146" s="69">
        <v>480</v>
      </c>
      <c r="C146" s="69" t="s">
        <v>64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IFERROR(VLOOKUP(G146,#REF!,2,FALSE),"")</f>
        <v/>
      </c>
    </row>
    <row r="147" spans="1:8" ht="15.75" thickBot="1" x14ac:dyDescent="0.3">
      <c r="A147" s="67" t="s">
        <v>170</v>
      </c>
      <c r="B147" s="69">
        <v>495</v>
      </c>
      <c r="C147" s="69" t="s">
        <v>131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IFERROR(VLOOKUP(G147,#REF!,2,FALSE),"")</f>
        <v/>
      </c>
    </row>
    <row r="148" spans="1:8" ht="15.75" thickBot="1" x14ac:dyDescent="0.3">
      <c r="A148" s="67" t="s">
        <v>171</v>
      </c>
      <c r="B148" s="69">
        <v>495</v>
      </c>
      <c r="C148" s="69" t="s">
        <v>131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IFERROR(VLOOKUP(G148,#REF!,2,FALSE),"")</f>
        <v/>
      </c>
    </row>
    <row r="149" spans="1:8" ht="15.75" thickBot="1" x14ac:dyDescent="0.3">
      <c r="A149" s="67" t="s">
        <v>170</v>
      </c>
      <c r="B149" s="69">
        <v>505</v>
      </c>
      <c r="C149" s="69" t="s">
        <v>74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IFERROR(VLOOKUP(G149,#REF!,2,FALSE),"")</f>
        <v/>
      </c>
    </row>
    <row r="150" spans="1:8" ht="15.75" thickBot="1" x14ac:dyDescent="0.3">
      <c r="A150" s="67" t="s">
        <v>171</v>
      </c>
      <c r="B150" s="69">
        <v>505</v>
      </c>
      <c r="C150" s="69" t="s">
        <v>74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IFERROR(VLOOKUP(G150,#REF!,2,FALSE),"")</f>
        <v/>
      </c>
    </row>
    <row r="151" spans="1:8" ht="15.75" thickBot="1" x14ac:dyDescent="0.3">
      <c r="A151" s="67" t="s">
        <v>170</v>
      </c>
      <c r="B151" s="69">
        <v>510</v>
      </c>
      <c r="C151" s="69" t="s">
        <v>87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IFERROR(VLOOKUP(G151,#REF!,2,FALSE),"")</f>
        <v/>
      </c>
    </row>
    <row r="152" spans="1:8" ht="15.75" thickBot="1" x14ac:dyDescent="0.3">
      <c r="A152" s="67" t="s">
        <v>171</v>
      </c>
      <c r="B152" s="69">
        <v>510</v>
      </c>
      <c r="C152" s="69" t="s">
        <v>87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IFERROR(VLOOKUP(G152,#REF!,2,FALSE),"")</f>
        <v/>
      </c>
    </row>
    <row r="153" spans="1:8" ht="15.75" thickBot="1" x14ac:dyDescent="0.3">
      <c r="A153" s="67" t="s">
        <v>170</v>
      </c>
      <c r="B153" s="69">
        <v>515</v>
      </c>
      <c r="C153" s="69" t="s">
        <v>41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IFERROR(VLOOKUP(G153,#REF!,2,FALSE),"")</f>
        <v/>
      </c>
    </row>
    <row r="154" spans="1:8" ht="15.75" thickBot="1" x14ac:dyDescent="0.3">
      <c r="A154" s="67" t="s">
        <v>171</v>
      </c>
      <c r="B154" s="69">
        <v>515</v>
      </c>
      <c r="C154" s="69" t="s">
        <v>41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IFERROR(VLOOKUP(G154,#REF!,2,FALSE),"")</f>
        <v/>
      </c>
    </row>
    <row r="155" spans="1:8" ht="15.75" thickBot="1" x14ac:dyDescent="0.3">
      <c r="A155" s="67" t="s">
        <v>170</v>
      </c>
      <c r="B155" s="69">
        <v>535</v>
      </c>
      <c r="C155" s="69" t="s">
        <v>16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IFERROR(VLOOKUP(G155,#REF!,2,FALSE),"")</f>
        <v/>
      </c>
    </row>
    <row r="156" spans="1:8" ht="15.75" thickBot="1" x14ac:dyDescent="0.3">
      <c r="A156" s="67" t="s">
        <v>171</v>
      </c>
      <c r="B156" s="69">
        <v>535</v>
      </c>
      <c r="C156" s="69" t="s">
        <v>16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IFERROR(VLOOKUP(G156,#REF!,2,FALSE),"")</f>
        <v/>
      </c>
    </row>
    <row r="157" spans="1:8" ht="15.75" thickBot="1" x14ac:dyDescent="0.3">
      <c r="A157" s="67" t="s">
        <v>170</v>
      </c>
      <c r="B157" s="69">
        <v>540</v>
      </c>
      <c r="C157" s="69" t="s">
        <v>49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IFERROR(VLOOKUP(G157,#REF!,2,FALSE),"")</f>
        <v/>
      </c>
    </row>
    <row r="158" spans="1:8" ht="15.75" thickBot="1" x14ac:dyDescent="0.3">
      <c r="A158" s="67" t="s">
        <v>171</v>
      </c>
      <c r="B158" s="69">
        <v>540</v>
      </c>
      <c r="C158" s="69" t="s">
        <v>49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IFERROR(VLOOKUP(G158,#REF!,2,FALSE),"")</f>
        <v/>
      </c>
    </row>
    <row r="159" spans="1:8" ht="15.75" thickBot="1" x14ac:dyDescent="0.3">
      <c r="A159" s="67" t="s">
        <v>170</v>
      </c>
      <c r="B159" s="69">
        <v>548</v>
      </c>
      <c r="C159" s="69" t="s">
        <v>57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IFERROR(VLOOKUP(G159,#REF!,2,FALSE),"")</f>
        <v/>
      </c>
    </row>
    <row r="160" spans="1:8" ht="15.75" thickBot="1" x14ac:dyDescent="0.3">
      <c r="A160" s="67" t="s">
        <v>171</v>
      </c>
      <c r="B160" s="69">
        <v>548</v>
      </c>
      <c r="C160" s="69" t="s">
        <v>57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IFERROR(VLOOKUP(G160,#REF!,2,FALSE),"")</f>
        <v/>
      </c>
    </row>
    <row r="161" spans="1:8" ht="15.75" thickBot="1" x14ac:dyDescent="0.3">
      <c r="A161" s="67" t="s">
        <v>170</v>
      </c>
      <c r="B161" s="69">
        <v>550</v>
      </c>
      <c r="C161" s="69" t="s">
        <v>58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IFERROR(VLOOKUP(G161,#REF!,2,FALSE),"")</f>
        <v/>
      </c>
    </row>
    <row r="162" spans="1:8" ht="15.75" thickBot="1" x14ac:dyDescent="0.3">
      <c r="A162" s="67" t="s">
        <v>171</v>
      </c>
      <c r="B162" s="69">
        <v>550</v>
      </c>
      <c r="C162" s="69" t="s">
        <v>58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IFERROR(VLOOKUP(G162,#REF!,2,FALSE),"")</f>
        <v/>
      </c>
    </row>
    <row r="163" spans="1:8" ht="15.75" thickBot="1" x14ac:dyDescent="0.3">
      <c r="A163" s="67" t="s">
        <v>170</v>
      </c>
      <c r="B163" s="69">
        <v>555</v>
      </c>
      <c r="C163" s="69" t="s">
        <v>61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IFERROR(VLOOKUP(G163,#REF!,2,FALSE),"")</f>
        <v/>
      </c>
    </row>
    <row r="164" spans="1:8" ht="15.75" thickBot="1" x14ac:dyDescent="0.3">
      <c r="A164" s="67" t="s">
        <v>171</v>
      </c>
      <c r="B164" s="69">
        <v>555</v>
      </c>
      <c r="C164" s="69" t="s">
        <v>61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IFERROR(VLOOKUP(G164,#REF!,2,FALSE),"")</f>
        <v/>
      </c>
    </row>
    <row r="165" spans="1:8" ht="15.75" thickBot="1" x14ac:dyDescent="0.3">
      <c r="A165" s="67" t="s">
        <v>170</v>
      </c>
      <c r="B165" s="69">
        <v>565</v>
      </c>
      <c r="C165" s="69" t="s">
        <v>34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IFERROR(VLOOKUP(G165,#REF!,2,FALSE),"")</f>
        <v/>
      </c>
    </row>
    <row r="166" spans="1:8" ht="15.75" thickBot="1" x14ac:dyDescent="0.3">
      <c r="A166" s="67" t="s">
        <v>171</v>
      </c>
      <c r="B166" s="69">
        <v>565</v>
      </c>
      <c r="C166" s="69" t="s">
        <v>34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IFERROR(VLOOKUP(G166,#REF!,2,FALSE),"")</f>
        <v/>
      </c>
    </row>
    <row r="167" spans="1:8" ht="15.75" thickBot="1" x14ac:dyDescent="0.3">
      <c r="A167" s="67" t="s">
        <v>170</v>
      </c>
      <c r="B167" s="69">
        <v>580</v>
      </c>
      <c r="C167" s="69" t="s">
        <v>60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IFERROR(VLOOKUP(G167,#REF!,2,FALSE),"")</f>
        <v/>
      </c>
    </row>
    <row r="168" spans="1:8" ht="15.75" thickBot="1" x14ac:dyDescent="0.3">
      <c r="A168" s="67" t="s">
        <v>171</v>
      </c>
      <c r="B168" s="69">
        <v>580</v>
      </c>
      <c r="C168" s="69" t="s">
        <v>60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IFERROR(VLOOKUP(G168,#REF!,2,FALSE),"")</f>
        <v/>
      </c>
    </row>
    <row r="169" spans="1:8" ht="15.75" thickBot="1" x14ac:dyDescent="0.3">
      <c r="A169" s="67" t="s">
        <v>170</v>
      </c>
      <c r="B169" s="69">
        <v>593</v>
      </c>
      <c r="C169" s="69" t="s">
        <v>25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IFERROR(VLOOKUP(G169,#REF!,2,FALSE),"")</f>
        <v/>
      </c>
    </row>
    <row r="170" spans="1:8" ht="15.75" thickBot="1" x14ac:dyDescent="0.3">
      <c r="A170" s="67" t="s">
        <v>171</v>
      </c>
      <c r="B170" s="69">
        <v>593</v>
      </c>
      <c r="C170" s="69" t="s">
        <v>25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IFERROR(VLOOKUP(G170,#REF!,2,FALSE),"")</f>
        <v/>
      </c>
    </row>
    <row r="171" spans="1:8" ht="15.75" thickBot="1" x14ac:dyDescent="0.3">
      <c r="A171" s="67" t="s">
        <v>170</v>
      </c>
      <c r="B171" s="69">
        <v>595</v>
      </c>
      <c r="C171" s="69" t="s">
        <v>129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IFERROR(VLOOKUP(G171,#REF!,2,FALSE),"")</f>
        <v/>
      </c>
    </row>
    <row r="172" spans="1:8" ht="15.75" thickBot="1" x14ac:dyDescent="0.3">
      <c r="A172" s="67" t="s">
        <v>171</v>
      </c>
      <c r="B172" s="69">
        <v>595</v>
      </c>
      <c r="C172" s="69" t="s">
        <v>129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IFERROR(VLOOKUP(G172,#REF!,2,FALSE),"")</f>
        <v/>
      </c>
    </row>
    <row r="173" spans="1:8" ht="15.75" thickBot="1" x14ac:dyDescent="0.3">
      <c r="A173" s="67" t="s">
        <v>170</v>
      </c>
      <c r="B173" s="69">
        <v>600</v>
      </c>
      <c r="C173" s="69" t="s">
        <v>63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IFERROR(VLOOKUP(G173,#REF!,2,FALSE),"")</f>
        <v/>
      </c>
    </row>
    <row r="174" spans="1:8" ht="15.75" thickBot="1" x14ac:dyDescent="0.3">
      <c r="A174" s="67" t="s">
        <v>171</v>
      </c>
      <c r="B174" s="69">
        <v>600</v>
      </c>
      <c r="C174" s="69" t="s">
        <v>63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IFERROR(VLOOKUP(G174,#REF!,2,FALSE),"")</f>
        <v/>
      </c>
    </row>
    <row r="175" spans="1:8" ht="15.75" thickBot="1" x14ac:dyDescent="0.3">
      <c r="A175" s="67" t="s">
        <v>170</v>
      </c>
      <c r="B175" s="69">
        <v>685</v>
      </c>
      <c r="C175" s="69" t="s">
        <v>59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IFERROR(VLOOKUP(G175,#REF!,2,FALSE),"")</f>
        <v/>
      </c>
    </row>
    <row r="176" spans="1:8" ht="15.75" thickBot="1" x14ac:dyDescent="0.3">
      <c r="A176" s="67" t="s">
        <v>171</v>
      </c>
      <c r="B176" s="69">
        <v>685</v>
      </c>
      <c r="C176" s="69" t="s">
        <v>59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IFERROR(VLOOKUP(G176,#REF!,2,FALSE),"")</f>
        <v/>
      </c>
    </row>
    <row r="177" spans="1:8" ht="15.75" thickBot="1" x14ac:dyDescent="0.3">
      <c r="A177" s="67" t="s">
        <v>170</v>
      </c>
      <c r="B177" s="69">
        <v>736</v>
      </c>
      <c r="C177" s="69" t="s">
        <v>196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IFERROR(VLOOKUP(G177,#REF!,2,FALSE),"")</f>
        <v/>
      </c>
    </row>
    <row r="178" spans="1:8" ht="15.75" thickBot="1" x14ac:dyDescent="0.3">
      <c r="A178" s="67" t="s">
        <v>171</v>
      </c>
      <c r="B178" s="69">
        <v>736</v>
      </c>
      <c r="C178" s="69" t="s">
        <v>196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IFERROR(VLOOKUP(G178,#REF!,2,FALSE),"")</f>
        <v/>
      </c>
    </row>
    <row r="179" spans="1:8" ht="15.75" thickBot="1" x14ac:dyDescent="0.3">
      <c r="A179" s="67" t="s">
        <v>170</v>
      </c>
      <c r="B179" s="69">
        <v>745</v>
      </c>
      <c r="C179" s="69" t="s">
        <v>89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IFERROR(VLOOKUP(G179,#REF!,2,FALSE),"")</f>
        <v/>
      </c>
    </row>
    <row r="180" spans="1:8" ht="15.75" thickBot="1" x14ac:dyDescent="0.3">
      <c r="A180" s="67" t="s">
        <v>171</v>
      </c>
      <c r="B180" s="69">
        <v>745</v>
      </c>
      <c r="C180" s="69" t="s">
        <v>89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IFERROR(VLOOKUP(G180,#REF!,2,FALSE),"")</f>
        <v/>
      </c>
    </row>
    <row r="181" spans="1:8" ht="15.75" thickBot="1" x14ac:dyDescent="0.3">
      <c r="A181" s="67" t="s">
        <v>170</v>
      </c>
      <c r="B181" s="69">
        <v>748</v>
      </c>
      <c r="C181" s="69" t="s">
        <v>62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IFERROR(VLOOKUP(G181,#REF!,2,FALSE),"")</f>
        <v/>
      </c>
    </row>
    <row r="182" spans="1:8" ht="15.75" thickBot="1" x14ac:dyDescent="0.3">
      <c r="A182" s="67" t="s">
        <v>171</v>
      </c>
      <c r="B182" s="69">
        <v>748</v>
      </c>
      <c r="C182" s="69" t="s">
        <v>62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IFERROR(VLOOKUP(G182,#REF!,2,FALSE),"")</f>
        <v/>
      </c>
    </row>
    <row r="183" spans="1:8" ht="15.75" thickBot="1" x14ac:dyDescent="0.3">
      <c r="A183" s="67" t="s">
        <v>170</v>
      </c>
      <c r="B183" s="69">
        <v>750</v>
      </c>
      <c r="C183" s="69" t="s">
        <v>78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IFERROR(VLOOKUP(G183,#REF!,2,FALSE),"")</f>
        <v/>
      </c>
    </row>
    <row r="184" spans="1:8" ht="15.75" thickBot="1" x14ac:dyDescent="0.3">
      <c r="A184" s="67" t="s">
        <v>171</v>
      </c>
      <c r="B184" s="69">
        <v>750</v>
      </c>
      <c r="C184" s="69" t="s">
        <v>78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IFERROR(VLOOKUP(G184,#REF!,2,FALSE),"")</f>
        <v/>
      </c>
    </row>
    <row r="185" spans="1:8" ht="15.75" thickBot="1" x14ac:dyDescent="0.3">
      <c r="A185" s="67" t="s">
        <v>170</v>
      </c>
      <c r="B185" s="69">
        <v>754</v>
      </c>
      <c r="C185" s="69" t="s">
        <v>32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IFERROR(VLOOKUP(G185,#REF!,2,FALSE),"")</f>
        <v/>
      </c>
    </row>
    <row r="186" spans="1:8" ht="15.75" thickBot="1" x14ac:dyDescent="0.3">
      <c r="A186" s="67" t="s">
        <v>171</v>
      </c>
      <c r="B186" s="69">
        <v>754</v>
      </c>
      <c r="C186" s="69" t="s">
        <v>32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IFERROR(VLOOKUP(G186,#REF!,2,FALSE),"")</f>
        <v/>
      </c>
    </row>
    <row r="187" spans="1:8" ht="15.75" thickBot="1" x14ac:dyDescent="0.3">
      <c r="A187" s="67" t="s">
        <v>170</v>
      </c>
      <c r="B187" s="69">
        <v>757</v>
      </c>
      <c r="C187" s="69" t="s">
        <v>20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IFERROR(VLOOKUP(G187,#REF!,2,FALSE),"")</f>
        <v/>
      </c>
    </row>
    <row r="188" spans="1:8" ht="15.75" thickBot="1" x14ac:dyDescent="0.3">
      <c r="A188" s="67" t="s">
        <v>171</v>
      </c>
      <c r="B188" s="69">
        <v>757</v>
      </c>
      <c r="C188" s="69" t="s">
        <v>20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IFERROR(VLOOKUP(G188,#REF!,2,FALSE),"")</f>
        <v/>
      </c>
    </row>
    <row r="189" spans="1:8" ht="15.75" thickBot="1" x14ac:dyDescent="0.3">
      <c r="A189" s="67" t="s">
        <v>170</v>
      </c>
      <c r="B189" s="69">
        <v>758</v>
      </c>
      <c r="C189" s="69" t="s">
        <v>17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IFERROR(VLOOKUP(G189,#REF!,2,FALSE),"")</f>
        <v/>
      </c>
    </row>
    <row r="190" spans="1:8" ht="15.75" thickBot="1" x14ac:dyDescent="0.3">
      <c r="A190" s="67" t="s">
        <v>171</v>
      </c>
      <c r="B190" s="69">
        <v>758</v>
      </c>
      <c r="C190" s="69" t="s">
        <v>17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IFERROR(VLOOKUP(G190,#REF!,2,FALSE),"")</f>
        <v/>
      </c>
    </row>
    <row r="191" spans="1:8" ht="15.75" thickBot="1" x14ac:dyDescent="0.3">
      <c r="A191" s="67" t="s">
        <v>170</v>
      </c>
      <c r="B191" s="69">
        <v>760</v>
      </c>
      <c r="C191" s="69" t="s">
        <v>14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IFERROR(VLOOKUP(G191,#REF!,2,FALSE),"")</f>
        <v/>
      </c>
    </row>
    <row r="192" spans="1:8" ht="15.75" thickBot="1" x14ac:dyDescent="0.3">
      <c r="A192" s="67" t="s">
        <v>171</v>
      </c>
      <c r="B192" s="69">
        <v>760</v>
      </c>
      <c r="C192" s="69" t="s">
        <v>14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IFERROR(VLOOKUP(G192,#REF!,2,FALSE),"")</f>
        <v/>
      </c>
    </row>
    <row r="193" spans="1:8" ht="15.75" thickBot="1" x14ac:dyDescent="0.3">
      <c r="A193" s="67" t="s">
        <v>170</v>
      </c>
      <c r="B193" s="69">
        <v>773</v>
      </c>
      <c r="C193" s="69" t="s">
        <v>4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IFERROR(VLOOKUP(G193,#REF!,2,FALSE),"")</f>
        <v/>
      </c>
    </row>
    <row r="194" spans="1:8" ht="15.75" thickBot="1" x14ac:dyDescent="0.3">
      <c r="A194" s="67" t="s">
        <v>171</v>
      </c>
      <c r="B194" s="69">
        <v>773</v>
      </c>
      <c r="C194" s="69" t="s">
        <v>4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IFERROR(VLOOKUP(G194,#REF!,2,FALSE),"")</f>
        <v/>
      </c>
    </row>
    <row r="195" spans="1:8" ht="15.75" thickBot="1" x14ac:dyDescent="0.3">
      <c r="A195" s="67" t="s">
        <v>170</v>
      </c>
      <c r="B195" s="69">
        <v>775</v>
      </c>
      <c r="C195" s="69" t="s">
        <v>3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IFERROR(VLOOKUP(G195,#REF!,2,FALSE),"")</f>
        <v/>
      </c>
    </row>
    <row r="196" spans="1:8" ht="15.75" thickBot="1" x14ac:dyDescent="0.3">
      <c r="A196" s="67" t="s">
        <v>171</v>
      </c>
      <c r="B196" s="69">
        <v>775</v>
      </c>
      <c r="C196" s="69" t="s">
        <v>3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IFERROR(VLOOKUP(G196,#REF!,2,FALSE),"")</f>
        <v/>
      </c>
    </row>
    <row r="197" spans="1:8" ht="15.75" thickBot="1" x14ac:dyDescent="0.3">
      <c r="A197" s="67" t="s">
        <v>170</v>
      </c>
      <c r="B197" s="69">
        <v>779</v>
      </c>
      <c r="C197" s="69" t="s">
        <v>10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IFERROR(VLOOKUP(G197,#REF!,2,FALSE),"")</f>
        <v/>
      </c>
    </row>
    <row r="198" spans="1:8" ht="15.75" thickBot="1" x14ac:dyDescent="0.3">
      <c r="A198" s="67" t="s">
        <v>171</v>
      </c>
      <c r="B198" s="69">
        <v>779</v>
      </c>
      <c r="C198" s="69" t="s">
        <v>10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IFERROR(VLOOKUP(G198,#REF!,2,FALSE),"")</f>
        <v/>
      </c>
    </row>
    <row r="199" spans="1:8" ht="15.75" thickBot="1" x14ac:dyDescent="0.3">
      <c r="A199" s="67" t="s">
        <v>170</v>
      </c>
      <c r="B199" s="69">
        <v>784</v>
      </c>
      <c r="C199" s="69" t="s">
        <v>5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IFERROR(VLOOKUP(G199,#REF!,2,FALSE),"")</f>
        <v/>
      </c>
    </row>
    <row r="200" spans="1:8" ht="15.75" thickBot="1" x14ac:dyDescent="0.3">
      <c r="A200" s="67" t="s">
        <v>171</v>
      </c>
      <c r="B200" s="69">
        <v>784</v>
      </c>
      <c r="C200" s="69" t="s">
        <v>5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IFERROR(VLOOKUP(G200,#REF!,2,FALSE),"")</f>
        <v/>
      </c>
    </row>
    <row r="201" spans="1:8" ht="15.75" thickBot="1" x14ac:dyDescent="0.3">
      <c r="A201" s="67" t="s">
        <v>170</v>
      </c>
      <c r="B201" s="69">
        <v>788</v>
      </c>
      <c r="C201" s="69" t="s">
        <v>2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IFERROR(VLOOKUP(G201,#REF!,2,FALSE),"")</f>
        <v/>
      </c>
    </row>
    <row r="202" spans="1:8" ht="15.75" thickBot="1" x14ac:dyDescent="0.3">
      <c r="A202" s="67" t="s">
        <v>171</v>
      </c>
      <c r="B202" s="69">
        <v>788</v>
      </c>
      <c r="C202" s="69" t="s">
        <v>2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IFERROR(VLOOKUP(G202,#REF!,2,FALSE),"")</f>
        <v/>
      </c>
    </row>
    <row r="203" spans="1:8" ht="15.75" thickBot="1" x14ac:dyDescent="0.3">
      <c r="A203" s="67" t="s">
        <v>170</v>
      </c>
      <c r="B203" s="69">
        <v>792</v>
      </c>
      <c r="C203" s="69" t="s">
        <v>7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IFERROR(VLOOKUP(G203,#REF!,2,FALSE),"")</f>
        <v/>
      </c>
    </row>
    <row r="204" spans="1:8" ht="15.75" thickBot="1" x14ac:dyDescent="0.3">
      <c r="A204" s="67" t="s">
        <v>171</v>
      </c>
      <c r="B204" s="69">
        <v>792</v>
      </c>
      <c r="C204" s="69" t="s">
        <v>7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IFERROR(VLOOKUP(G204,#REF!,2,FALSE),"")</f>
        <v/>
      </c>
    </row>
    <row r="205" spans="1:8" ht="15.75" thickBot="1" x14ac:dyDescent="0.3">
      <c r="A205" s="67" t="s">
        <v>170</v>
      </c>
      <c r="B205" s="69">
        <v>796</v>
      </c>
      <c r="C205" s="69" t="s">
        <v>6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IFERROR(VLOOKUP(G205,#REF!,2,FALSE),"")</f>
        <v/>
      </c>
    </row>
    <row r="206" spans="1:8" ht="15.75" thickBot="1" x14ac:dyDescent="0.3">
      <c r="A206" s="67" t="s">
        <v>171</v>
      </c>
      <c r="B206" s="69">
        <v>796</v>
      </c>
      <c r="C206" s="69" t="s">
        <v>6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IFERROR(VLOOKUP(G206,#REF!,2,FALSE),"")</f>
        <v/>
      </c>
    </row>
    <row r="207" spans="1:8" ht="15.75" thickBot="1" x14ac:dyDescent="0.3">
      <c r="A207" s="67" t="s">
        <v>170</v>
      </c>
      <c r="B207" s="69">
        <v>802</v>
      </c>
      <c r="C207" s="69" t="s">
        <v>8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IFERROR(VLOOKUP(G207,#REF!,2,FALSE),"")</f>
        <v/>
      </c>
    </row>
    <row r="208" spans="1:8" ht="15.75" thickBot="1" x14ac:dyDescent="0.3">
      <c r="A208" s="67" t="s">
        <v>171</v>
      </c>
      <c r="B208" s="69">
        <v>802</v>
      </c>
      <c r="C208" s="69" t="s">
        <v>8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IFERROR(VLOOKUP(G208,#REF!,2,FALSE),"")</f>
        <v/>
      </c>
    </row>
    <row r="209" spans="1:8" ht="15.75" thickBot="1" x14ac:dyDescent="0.3">
      <c r="A209" s="67" t="s">
        <v>170</v>
      </c>
      <c r="B209" s="69">
        <v>803</v>
      </c>
      <c r="C209" s="69" t="s">
        <v>9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IFERROR(VLOOKUP(G209,#REF!,2,FALSE),"")</f>
        <v/>
      </c>
    </row>
    <row r="210" spans="1:8" ht="15.75" thickBot="1" x14ac:dyDescent="0.3">
      <c r="A210" s="67" t="s">
        <v>171</v>
      </c>
      <c r="B210" s="69">
        <v>803</v>
      </c>
      <c r="C210" s="69" t="s">
        <v>9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IFERROR(VLOOKUP(G210,#REF!,2,FALSE),"")</f>
        <v/>
      </c>
    </row>
    <row r="211" spans="1:8" ht="15.75" thickBot="1" x14ac:dyDescent="0.3">
      <c r="A211" s="67" t="s">
        <v>170</v>
      </c>
      <c r="B211" s="69">
        <v>805</v>
      </c>
      <c r="C211" s="69" t="s">
        <v>27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IFERROR(VLOOKUP(G211,#REF!,2,FALSE),"")</f>
        <v/>
      </c>
    </row>
    <row r="212" spans="1:8" ht="15.75" thickBot="1" x14ac:dyDescent="0.3">
      <c r="A212" s="67" t="s">
        <v>171</v>
      </c>
      <c r="B212" s="69">
        <v>805</v>
      </c>
      <c r="C212" s="69" t="s">
        <v>27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IFERROR(VLOOKUP(G212,#REF!,2,FALSE),"")</f>
        <v/>
      </c>
    </row>
    <row r="213" spans="1:8" ht="15.75" thickBot="1" x14ac:dyDescent="0.3">
      <c r="A213" s="67" t="s">
        <v>170</v>
      </c>
      <c r="B213" s="69">
        <v>820</v>
      </c>
      <c r="C213" s="69" t="s">
        <v>47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IFERROR(VLOOKUP(G213,#REF!,2,FALSE),"")</f>
        <v/>
      </c>
    </row>
    <row r="214" spans="1:8" ht="15.75" thickBot="1" x14ac:dyDescent="0.3">
      <c r="A214" s="67" t="s">
        <v>171</v>
      </c>
      <c r="B214" s="69">
        <v>820</v>
      </c>
      <c r="C214" s="69" t="s">
        <v>47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IFERROR(VLOOKUP(G214,#REF!,2,FALSE),"")</f>
        <v/>
      </c>
    </row>
    <row r="215" spans="1:8" ht="15.75" thickBot="1" x14ac:dyDescent="0.3">
      <c r="A215" s="67" t="s">
        <v>170</v>
      </c>
      <c r="B215" s="69">
        <v>830</v>
      </c>
      <c r="C215" s="69" t="s">
        <v>50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IFERROR(VLOOKUP(G215,#REF!,2,FALSE),"")</f>
        <v/>
      </c>
    </row>
    <row r="216" spans="1:8" ht="15.75" thickBot="1" x14ac:dyDescent="0.3">
      <c r="A216" s="67" t="s">
        <v>171</v>
      </c>
      <c r="B216" s="69">
        <v>830</v>
      </c>
      <c r="C216" s="69" t="s">
        <v>50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IFERROR(VLOOKUP(G216,#REF!,2,FALSE),"")</f>
        <v/>
      </c>
    </row>
    <row r="217" spans="1:8" ht="15.75" thickBot="1" x14ac:dyDescent="0.3">
      <c r="A217" s="67" t="s">
        <v>170</v>
      </c>
      <c r="B217" s="69">
        <v>855</v>
      </c>
      <c r="C217" s="69" t="s">
        <v>23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IFERROR(VLOOKUP(G217,#REF!,2,FALSE),"")</f>
        <v/>
      </c>
    </row>
    <row r="218" spans="1:8" ht="15.75" thickBot="1" x14ac:dyDescent="0.3">
      <c r="A218" s="67" t="s">
        <v>171</v>
      </c>
      <c r="B218" s="69">
        <v>855</v>
      </c>
      <c r="C218" s="69" t="s">
        <v>23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IFERROR(VLOOKUP(G218,#REF!,2,FALSE),"")</f>
        <v/>
      </c>
    </row>
    <row r="219" spans="1:8" ht="15.75" thickBot="1" x14ac:dyDescent="0.3">
      <c r="A219" s="67" t="s">
        <v>170</v>
      </c>
      <c r="B219" s="69">
        <v>870</v>
      </c>
      <c r="C219" s="69" t="s">
        <v>43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IFERROR(VLOOKUP(G219,#REF!,2,FALSE),"")</f>
        <v/>
      </c>
    </row>
    <row r="220" spans="1:8" ht="15.75" thickBot="1" x14ac:dyDescent="0.3">
      <c r="A220" s="67" t="s">
        <v>171</v>
      </c>
      <c r="B220" s="69">
        <v>870</v>
      </c>
      <c r="C220" s="69" t="s">
        <v>43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IFERROR(VLOOKUP(G220,#REF!,2,FALSE),"")</f>
        <v/>
      </c>
    </row>
    <row r="221" spans="1:8" ht="15.75" thickBot="1" x14ac:dyDescent="0.3">
      <c r="A221" s="67" t="s">
        <v>170</v>
      </c>
      <c r="B221" s="69">
        <v>880</v>
      </c>
      <c r="C221" s="69" t="s">
        <v>81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IFERROR(VLOOKUP(G221,#REF!,2,FALSE),"")</f>
        <v/>
      </c>
    </row>
    <row r="222" spans="1:8" ht="15.75" thickBot="1" x14ac:dyDescent="0.3">
      <c r="A222" s="67" t="s">
        <v>171</v>
      </c>
      <c r="B222" s="69">
        <v>880</v>
      </c>
      <c r="C222" s="69" t="s">
        <v>81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IFERROR(VLOOKUP(G222,#REF!,2,FALSE),"")</f>
        <v/>
      </c>
    </row>
    <row r="223" spans="1:8" ht="15.75" thickBot="1" x14ac:dyDescent="0.3">
      <c r="A223" s="67" t="s">
        <v>170</v>
      </c>
      <c r="B223" s="69">
        <v>882</v>
      </c>
      <c r="C223" s="69" t="s">
        <v>85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IFERROR(VLOOKUP(G223,#REF!,2,FALSE),"")</f>
        <v/>
      </c>
    </row>
    <row r="224" spans="1:8" ht="15.75" thickBot="1" x14ac:dyDescent="0.3">
      <c r="A224" s="67" t="s">
        <v>171</v>
      </c>
      <c r="B224" s="69">
        <v>882</v>
      </c>
      <c r="C224" s="69" t="s">
        <v>85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IFERROR(VLOOKUP(G224,#REF!,2,FALSE),"")</f>
        <v/>
      </c>
    </row>
    <row r="225" spans="1:8" ht="15.75" thickBot="1" x14ac:dyDescent="0.3">
      <c r="A225" s="67" t="s">
        <v>170</v>
      </c>
      <c r="B225" s="69">
        <v>884</v>
      </c>
      <c r="C225" s="69" t="s">
        <v>83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IFERROR(VLOOKUP(G225,#REF!,2,FALSE),"")</f>
        <v/>
      </c>
    </row>
    <row r="226" spans="1:8" ht="15.75" thickBot="1" x14ac:dyDescent="0.3">
      <c r="A226" s="67" t="s">
        <v>171</v>
      </c>
      <c r="B226" s="69">
        <v>884</v>
      </c>
      <c r="C226" s="69" t="s">
        <v>83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IFERROR(VLOOKUP(G226,#REF!,2,FALSE),"")</f>
        <v/>
      </c>
    </row>
    <row r="227" spans="1:8" ht="15.75" thickBot="1" x14ac:dyDescent="0.3">
      <c r="A227" s="67" t="s">
        <v>170</v>
      </c>
      <c r="B227" s="69">
        <v>886</v>
      </c>
      <c r="C227" s="69" t="s">
        <v>82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IFERROR(VLOOKUP(G227,#REF!,2,FALSE),"")</f>
        <v/>
      </c>
    </row>
    <row r="228" spans="1:8" ht="15.75" thickBot="1" x14ac:dyDescent="0.3">
      <c r="A228" s="67" t="s">
        <v>171</v>
      </c>
      <c r="B228" s="69">
        <v>886</v>
      </c>
      <c r="C228" s="69" t="s">
        <v>82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IFERROR(VLOOKUP(G228,#REF!,2,FALSE),"")</f>
        <v/>
      </c>
    </row>
    <row r="229" spans="1:8" ht="15.75" thickBot="1" x14ac:dyDescent="0.3">
      <c r="A229" s="67" t="s">
        <v>170</v>
      </c>
      <c r="B229" s="69">
        <v>888</v>
      </c>
      <c r="C229" s="69" t="s">
        <v>84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IFERROR(VLOOKUP(G229,#REF!,2,FALSE),"")</f>
        <v/>
      </c>
    </row>
    <row r="230" spans="1:8" ht="15.75" thickBot="1" x14ac:dyDescent="0.3">
      <c r="A230" s="67" t="s">
        <v>171</v>
      </c>
      <c r="B230" s="69">
        <v>888</v>
      </c>
      <c r="C230" s="69" t="s">
        <v>84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IFERROR(VLOOKUP(G230,#REF!,2,FALSE),"")</f>
        <v/>
      </c>
    </row>
    <row r="231" spans="1:8" ht="15.75" thickBot="1" x14ac:dyDescent="0.3">
      <c r="A231" s="67" t="s">
        <v>170</v>
      </c>
      <c r="B231" s="69">
        <v>890</v>
      </c>
      <c r="C231" s="69" t="s">
        <v>76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IFERROR(VLOOKUP(G231,#REF!,2,FALSE),"")</f>
        <v/>
      </c>
    </row>
    <row r="232" spans="1:8" ht="15.75" thickBot="1" x14ac:dyDescent="0.3">
      <c r="A232" s="67" t="s">
        <v>171</v>
      </c>
      <c r="B232" s="69">
        <v>890</v>
      </c>
      <c r="C232" s="69" t="s">
        <v>76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IFERROR(VLOOKUP(G232,#REF!,2,FALSE),"")</f>
        <v/>
      </c>
    </row>
    <row r="233" spans="1:8" ht="15.75" thickBot="1" x14ac:dyDescent="0.3">
      <c r="A233" s="67" t="s">
        <v>171</v>
      </c>
      <c r="B233" s="69">
        <v>905</v>
      </c>
      <c r="C233" s="69" t="s">
        <v>119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IFERROR(VLOOKUP(G233,#REF!,2,FALSE),"")</f>
        <v/>
      </c>
    </row>
    <row r="234" spans="1:8" ht="15.75" thickBot="1" x14ac:dyDescent="0.3">
      <c r="A234" s="67" t="s">
        <v>169</v>
      </c>
      <c r="B234" s="69">
        <v>905</v>
      </c>
      <c r="C234" s="69" t="s">
        <v>119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IFERROR(VLOOKUP(G234,#REF!,2,FALSE),"")</f>
        <v/>
      </c>
    </row>
    <row r="235" spans="1:8" ht="15.75" thickBot="1" x14ac:dyDescent="0.3">
      <c r="A235" s="67" t="s">
        <v>170</v>
      </c>
      <c r="B235" s="69">
        <v>910</v>
      </c>
      <c r="C235" s="69" t="s">
        <v>44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IFERROR(VLOOKUP(G235,#REF!,2,FALSE),"")</f>
        <v/>
      </c>
    </row>
    <row r="236" spans="1:8" ht="15.75" thickBot="1" x14ac:dyDescent="0.3">
      <c r="A236" s="67" t="s">
        <v>171</v>
      </c>
      <c r="B236" s="69">
        <v>910</v>
      </c>
      <c r="C236" s="69" t="s">
        <v>44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IFERROR(VLOOKUP(G236,#REF!,2,FALSE),"")</f>
        <v/>
      </c>
    </row>
    <row r="237" spans="1:8" ht="15.75" thickBot="1" x14ac:dyDescent="0.3">
      <c r="A237" s="67" t="s">
        <v>170</v>
      </c>
      <c r="B237" s="69">
        <v>930</v>
      </c>
      <c r="C237" s="69" t="s">
        <v>56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IFERROR(VLOOKUP(G237,#REF!,2,FALSE),"")</f>
        <v/>
      </c>
    </row>
    <row r="238" spans="1:8" ht="15.75" thickBot="1" x14ac:dyDescent="0.3">
      <c r="A238" s="67" t="s">
        <v>171</v>
      </c>
      <c r="B238" s="69">
        <v>930</v>
      </c>
      <c r="C238" s="69" t="s">
        <v>56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IFERROR(VLOOKUP(G238,#REF!,2,FALSE),"")</f>
        <v/>
      </c>
    </row>
    <row r="239" spans="1:8" ht="15.75" thickBot="1" x14ac:dyDescent="0.3">
      <c r="A239" s="67" t="s">
        <v>170</v>
      </c>
      <c r="B239" s="69">
        <v>950</v>
      </c>
      <c r="C239" s="69" t="s">
        <v>11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IFERROR(VLOOKUP(G239,#REF!,2,FALSE),"")</f>
        <v/>
      </c>
    </row>
    <row r="240" spans="1:8" ht="15.75" thickBot="1" x14ac:dyDescent="0.3">
      <c r="A240" s="67" t="s">
        <v>171</v>
      </c>
      <c r="B240" s="69">
        <v>950</v>
      </c>
      <c r="C240" s="69" t="s">
        <v>11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IFERROR(VLOOKUP(G240,#REF!,2,FALSE),"")</f>
        <v/>
      </c>
    </row>
    <row r="241" spans="1:8" ht="15.75" thickBot="1" x14ac:dyDescent="0.3">
      <c r="A241" s="67" t="s">
        <v>170</v>
      </c>
      <c r="B241" s="69">
        <v>960</v>
      </c>
      <c r="C241" s="69" t="s">
        <v>67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IFERROR(VLOOKUP(G241,#REF!,2,FALSE),"")</f>
        <v/>
      </c>
    </row>
    <row r="242" spans="1:8" ht="15.75" thickBot="1" x14ac:dyDescent="0.3">
      <c r="A242" s="67" t="s">
        <v>171</v>
      </c>
      <c r="B242" s="69">
        <v>960</v>
      </c>
      <c r="C242" s="69" t="s">
        <v>67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IFERROR(VLOOKUP(G242,#REF!,2,FALSE),"")</f>
        <v/>
      </c>
    </row>
    <row r="243" spans="1:8" ht="15.75" thickBot="1" x14ac:dyDescent="0.3">
      <c r="A243" s="67" t="s">
        <v>170</v>
      </c>
      <c r="B243" s="69">
        <v>965</v>
      </c>
      <c r="C243" s="69" t="s">
        <v>1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IFERROR(VLOOKUP(G243,#REF!,2,FALSE),"")</f>
        <v/>
      </c>
    </row>
    <row r="244" spans="1:8" ht="15.75" thickBot="1" x14ac:dyDescent="0.3">
      <c r="A244" s="67" t="s">
        <v>171</v>
      </c>
      <c r="B244" s="69">
        <v>965</v>
      </c>
      <c r="C244" s="69" t="s">
        <v>1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IFERROR(VLOOKUP(G244,#REF!,2,FALSE),"")</f>
        <v/>
      </c>
    </row>
    <row r="245" spans="1:8" ht="15.75" thickBot="1" x14ac:dyDescent="0.3">
      <c r="A245" s="67" t="s">
        <v>170</v>
      </c>
      <c r="B245" s="69">
        <v>970</v>
      </c>
      <c r="C245" s="69" t="s">
        <v>22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IFERROR(VLOOKUP(G245,#REF!,2,FALSE),"")</f>
        <v/>
      </c>
    </row>
    <row r="246" spans="1:8" ht="15.75" thickBot="1" x14ac:dyDescent="0.3">
      <c r="A246" s="67" t="s">
        <v>171</v>
      </c>
      <c r="B246" s="69">
        <v>970</v>
      </c>
      <c r="C246" s="69" t="s">
        <v>22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IFERROR(VLOOKUP(G246,#REF!,2,FALSE),"")</f>
        <v/>
      </c>
    </row>
    <row r="247" spans="1:8" ht="15.75" thickBot="1" x14ac:dyDescent="0.3">
      <c r="A247" s="67" t="s">
        <v>170</v>
      </c>
      <c r="B247" s="69">
        <v>980</v>
      </c>
      <c r="C247" s="69" t="s">
        <v>91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IFERROR(VLOOKUP(G247,#REF!,2,FALSE),"")</f>
        <v/>
      </c>
    </row>
    <row r="248" spans="1:8" ht="15.75" thickBot="1" x14ac:dyDescent="0.3">
      <c r="A248" s="67" t="s">
        <v>171</v>
      </c>
      <c r="B248" s="69">
        <v>980</v>
      </c>
      <c r="C248" s="69" t="s">
        <v>91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IFERROR(VLOOKUP(G248,#REF!,2,FALSE),"")</f>
        <v/>
      </c>
    </row>
    <row r="249" spans="1:8" ht="15.75" thickBot="1" x14ac:dyDescent="0.3">
      <c r="A249" s="67" t="s">
        <v>170</v>
      </c>
      <c r="B249" s="69">
        <v>990</v>
      </c>
      <c r="C249" s="69" t="s">
        <v>90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IFERROR(VLOOKUP(G249,#REF!,2,FALSE),"")</f>
        <v/>
      </c>
    </row>
    <row r="250" spans="1:8" x14ac:dyDescent="0.25">
      <c r="A250" s="66" t="s">
        <v>171</v>
      </c>
      <c r="B250" s="64">
        <v>990</v>
      </c>
      <c r="C250" s="64" t="s">
        <v>90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IFERROR(VLOOKUP(G250,#REF!,2,FALSE),"")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</vt:i4>
      </vt:variant>
    </vt:vector>
  </HeadingPairs>
  <TitlesOfParts>
    <vt:vector size="7" baseType="lpstr">
      <vt:lpstr>Identificação</vt:lpstr>
      <vt:lpstr>Orçamento-base</vt:lpstr>
      <vt:lpstr>Proposta</vt:lpstr>
      <vt:lpstr>CPUs</vt:lpstr>
      <vt:lpstr>Cronograma</vt:lpstr>
      <vt:lpstr>Tipo de Objeto x Familia</vt:lpstr>
      <vt:lpstr>Cronograma!Area_de_impressao</vt:lpstr>
    </vt:vector>
  </TitlesOfParts>
  <Company>Tribunal de Contas do Estado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Barbara Nunes</cp:lastModifiedBy>
  <cp:lastPrinted>2026-07-16T19:05:50Z</cp:lastPrinted>
  <dcterms:created xsi:type="dcterms:W3CDTF">2014-12-09T12:52:40Z</dcterms:created>
  <dcterms:modified xsi:type="dcterms:W3CDTF">2026-07-24T14:49:30Z</dcterms:modified>
</cp:coreProperties>
</file>