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 Nº27-2024 HIGIENE E LIMPEZA\PROPOSTA\"/>
    </mc:Choice>
  </mc:AlternateContent>
  <xr:revisionPtr revIDLastSave="0" documentId="13_ncr:1_{C195A5F3-60C9-4E93-8FBB-DD6581B7F712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H23" i="6" s="1"/>
  <c r="F23" i="6"/>
  <c r="A24" i="6"/>
  <c r="B24" i="6"/>
  <c r="C24" i="6"/>
  <c r="D24" i="6"/>
  <c r="E24" i="6"/>
  <c r="H24" i="6" s="1"/>
  <c r="F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F30" i="6"/>
  <c r="H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H40" i="6" s="1"/>
  <c r="F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F46" i="6"/>
  <c r="H46" i="6"/>
  <c r="A47" i="6"/>
  <c r="B47" i="6"/>
  <c r="C47" i="6"/>
  <c r="D47" i="6"/>
  <c r="E47" i="6"/>
  <c r="H47" i="6" s="1"/>
  <c r="F47" i="6"/>
  <c r="A48" i="6"/>
  <c r="B48" i="6"/>
  <c r="C48" i="6"/>
  <c r="D48" i="6"/>
  <c r="E48" i="6"/>
  <c r="H48" i="6" s="1"/>
  <c r="F48" i="6"/>
  <c r="A49" i="6"/>
  <c r="B49" i="6"/>
  <c r="C49" i="6"/>
  <c r="D49" i="6"/>
  <c r="E49" i="6"/>
  <c r="F49" i="6"/>
  <c r="H49" i="6"/>
  <c r="A50" i="6"/>
  <c r="B50" i="6"/>
  <c r="C50" i="6"/>
  <c r="D50" i="6"/>
  <c r="E50" i="6"/>
  <c r="F50" i="6"/>
  <c r="H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F54" i="6"/>
  <c r="H54" i="6"/>
  <c r="A55" i="6"/>
  <c r="B55" i="6"/>
  <c r="C55" i="6"/>
  <c r="D55" i="6"/>
  <c r="E55" i="6"/>
  <c r="H55" i="6" s="1"/>
  <c r="F55" i="6"/>
  <c r="A56" i="6"/>
  <c r="B56" i="6"/>
  <c r="C56" i="6"/>
  <c r="D56" i="6"/>
  <c r="E56" i="6"/>
  <c r="H56" i="6" s="1"/>
  <c r="F56" i="6"/>
  <c r="A57" i="6"/>
  <c r="B57" i="6"/>
  <c r="C57" i="6"/>
  <c r="D57" i="6"/>
  <c r="E57" i="6"/>
  <c r="F57" i="6"/>
  <c r="H57" i="6"/>
  <c r="A58" i="6"/>
  <c r="B58" i="6"/>
  <c r="C58" i="6"/>
  <c r="D58" i="6"/>
  <c r="E58" i="6"/>
  <c r="F58" i="6"/>
  <c r="H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A61" i="6"/>
  <c r="B61" i="6"/>
  <c r="C61" i="6"/>
  <c r="D61" i="6"/>
  <c r="E61" i="6"/>
  <c r="F61" i="6"/>
  <c r="H61" i="6"/>
  <c r="A62" i="6"/>
  <c r="B62" i="6"/>
  <c r="C62" i="6"/>
  <c r="D62" i="6"/>
  <c r="E62" i="6"/>
  <c r="F62" i="6"/>
  <c r="H62" i="6"/>
  <c r="A63" i="6"/>
  <c r="B63" i="6"/>
  <c r="C63" i="6"/>
  <c r="D63" i="6"/>
  <c r="E63" i="6"/>
  <c r="H63" i="6" s="1"/>
  <c r="F63" i="6"/>
  <c r="A64" i="6"/>
  <c r="B64" i="6"/>
  <c r="C64" i="6"/>
  <c r="D64" i="6"/>
  <c r="E64" i="6"/>
  <c r="H64" i="6" s="1"/>
  <c r="F64" i="6"/>
  <c r="A65" i="6"/>
  <c r="B65" i="6"/>
  <c r="C65" i="6"/>
  <c r="D65" i="6"/>
  <c r="E65" i="6"/>
  <c r="F65" i="6"/>
  <c r="H65" i="6"/>
  <c r="A66" i="6"/>
  <c r="B66" i="6"/>
  <c r="C66" i="6"/>
  <c r="D66" i="6"/>
  <c r="E66" i="6"/>
  <c r="F66" i="6"/>
  <c r="H66" i="6"/>
  <c r="A67" i="6"/>
  <c r="B67" i="6"/>
  <c r="C67" i="6"/>
  <c r="D67" i="6"/>
  <c r="E67" i="6"/>
  <c r="H67" i="6" s="1"/>
  <c r="F67" i="6"/>
  <c r="A68" i="6"/>
  <c r="B68" i="6"/>
  <c r="C68" i="6"/>
  <c r="D68" i="6"/>
  <c r="E68" i="6"/>
  <c r="H68" i="6" s="1"/>
  <c r="F68" i="6"/>
  <c r="A69" i="6"/>
  <c r="B69" i="6"/>
  <c r="C69" i="6"/>
  <c r="D69" i="6"/>
  <c r="E69" i="6"/>
  <c r="F69" i="6"/>
  <c r="H69" i="6"/>
  <c r="A70" i="6"/>
  <c r="B70" i="6"/>
  <c r="C70" i="6"/>
  <c r="D70" i="6"/>
  <c r="E70" i="6"/>
  <c r="F70" i="6"/>
  <c r="H70" i="6"/>
  <c r="A71" i="6"/>
  <c r="B71" i="6"/>
  <c r="C71" i="6"/>
  <c r="D71" i="6"/>
  <c r="E71" i="6"/>
  <c r="H71" i="6" s="1"/>
  <c r="F71" i="6"/>
  <c r="A72" i="6"/>
  <c r="B72" i="6"/>
  <c r="C72" i="6"/>
  <c r="D72" i="6"/>
  <c r="E72" i="6"/>
  <c r="H72" i="6" s="1"/>
  <c r="F72" i="6"/>
  <c r="A73" i="6"/>
  <c r="B73" i="6"/>
  <c r="C73" i="6"/>
  <c r="D73" i="6"/>
  <c r="E73" i="6"/>
  <c r="F73" i="6"/>
  <c r="H73" i="6"/>
  <c r="A74" i="6"/>
  <c r="B74" i="6"/>
  <c r="C74" i="6"/>
  <c r="D74" i="6"/>
  <c r="E74" i="6"/>
  <c r="F74" i="6"/>
  <c r="H74" i="6"/>
  <c r="A75" i="6"/>
  <c r="B75" i="6"/>
  <c r="C75" i="6"/>
  <c r="D75" i="6"/>
  <c r="E75" i="6"/>
  <c r="H75" i="6" s="1"/>
  <c r="F75" i="6"/>
  <c r="A76" i="6"/>
  <c r="B76" i="6"/>
  <c r="C76" i="6"/>
  <c r="D76" i="6"/>
  <c r="E76" i="6"/>
  <c r="H76" i="6" s="1"/>
  <c r="F76" i="6"/>
  <c r="A77" i="6"/>
  <c r="B77" i="6"/>
  <c r="C77" i="6"/>
  <c r="D77" i="6"/>
  <c r="E77" i="6"/>
  <c r="F77" i="6"/>
  <c r="H77" i="6"/>
  <c r="A78" i="6"/>
  <c r="B78" i="6"/>
  <c r="C78" i="6"/>
  <c r="D78" i="6"/>
  <c r="E78" i="6"/>
  <c r="F78" i="6"/>
  <c r="H78" i="6"/>
  <c r="A79" i="6"/>
  <c r="B79" i="6"/>
  <c r="C79" i="6"/>
  <c r="D79" i="6"/>
  <c r="E79" i="6"/>
  <c r="H79" i="6" s="1"/>
  <c r="F79" i="6"/>
  <c r="A80" i="6"/>
  <c r="B80" i="6"/>
  <c r="C80" i="6"/>
  <c r="D80" i="6"/>
  <c r="E80" i="6"/>
  <c r="H80" i="6" s="1"/>
  <c r="F80" i="6"/>
  <c r="A81" i="6"/>
  <c r="B81" i="6"/>
  <c r="C81" i="6"/>
  <c r="D81" i="6"/>
  <c r="E81" i="6"/>
  <c r="F81" i="6"/>
  <c r="H81" i="6"/>
  <c r="A82" i="6"/>
  <c r="B82" i="6"/>
  <c r="C82" i="6"/>
  <c r="D82" i="6"/>
  <c r="E82" i="6"/>
  <c r="F82" i="6"/>
  <c r="H82" i="6"/>
  <c r="A83" i="6"/>
  <c r="B83" i="6"/>
  <c r="C83" i="6"/>
  <c r="D83" i="6"/>
  <c r="E83" i="6"/>
  <c r="H83" i="6" s="1"/>
  <c r="F83" i="6"/>
  <c r="A84" i="6"/>
  <c r="B84" i="6"/>
  <c r="C84" i="6"/>
  <c r="D84" i="6"/>
  <c r="E84" i="6"/>
  <c r="H84" i="6" s="1"/>
  <c r="F84" i="6"/>
  <c r="A85" i="6"/>
  <c r="B85" i="6"/>
  <c r="C85" i="6"/>
  <c r="D85" i="6"/>
  <c r="E85" i="6"/>
  <c r="F85" i="6"/>
  <c r="H85" i="6"/>
  <c r="A86" i="6"/>
  <c r="B86" i="6"/>
  <c r="C86" i="6"/>
  <c r="D86" i="6"/>
  <c r="E86" i="6"/>
  <c r="F86" i="6"/>
  <c r="H86" i="6"/>
  <c r="A87" i="6"/>
  <c r="B87" i="6"/>
  <c r="C87" i="6"/>
  <c r="D87" i="6"/>
  <c r="E87" i="6"/>
  <c r="H87" i="6" s="1"/>
  <c r="F87" i="6"/>
  <c r="A88" i="6"/>
  <c r="B88" i="6"/>
  <c r="C88" i="6"/>
  <c r="D88" i="6"/>
  <c r="E88" i="6"/>
  <c r="H88" i="6" s="1"/>
  <c r="F88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B14" i="3" s="1"/>
  <c r="E12" i="6"/>
  <c r="H12" i="6" s="1"/>
  <c r="B15" i="3" l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8" i="3" s="1"/>
  <c r="E13" i="6"/>
  <c r="H13" i="6" s="1"/>
  <c r="O13" i="3"/>
  <c r="B19" i="3" l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34" i="3" l="1"/>
  <c r="B35" i="3" s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36" i="3" l="1"/>
  <c r="B37" i="3" s="1"/>
  <c r="B38" i="3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39" i="3" l="1"/>
  <c r="B40" i="3" s="1"/>
  <c r="B41" i="3" s="1"/>
  <c r="B42" i="3" s="1"/>
  <c r="B43" i="3" s="1"/>
  <c r="B44" i="3" s="1"/>
  <c r="B45" i="3" s="1"/>
  <c r="B13" i="6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<sst xmlns="http://schemas.openxmlformats.org/spreadsheetml/2006/main" count="15201" uniqueCount="4065">
  <si>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</si>
  <si>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</si>
  <si>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</si>
  <si>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</si>
  <si>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</si>
  <si>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</si>
  <si>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</si>
  <si>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</si>
  <si>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</si>
  <si>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</si>
  <si>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</si>
  <si>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</si>
  <si>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</si>
  <si>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</si>
  <si>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</si>
  <si>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</si>
  <si>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</si>
  <si>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</si>
  <si>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</si>
  <si>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</si>
  <si>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</si>
  <si>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</si>
  <si>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</si>
  <si>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</si>
  <si>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</si>
  <si>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</si>
  <si>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</si>
  <si>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</si>
  <si>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</si>
  <si>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</si>
  <si>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</si>
  <si>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</si>
  <si>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</si>
  <si>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</si>
  <si>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</si>
  <si>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</si>
  <si>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</si>
  <si>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</si>
  <si>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</si>
  <si>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</si>
  <si>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</si>
  <si>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</si>
  <si>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</si>
  <si>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</si>
  <si>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</si>
  <si>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</si>
  <si>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</si>
  <si>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</si>
  <si>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</si>
  <si>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</si>
  <si>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</si>
  <si>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</si>
  <si>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</si>
  <si>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</si>
  <si>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</si>
  <si>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</si>
  <si>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</si>
  <si>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</si>
  <si>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</si>
  <si>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</si>
  <si>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</si>
  <si>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</si>
  <si>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</si>
  <si>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</si>
  <si>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</si>
  <si>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</si>
  <si>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</si>
  <si>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</si>
  <si>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</si>
  <si>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</si>
  <si>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</si>
  <si>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</si>
  <si>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</si>
  <si>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</si>
  <si>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</si>
  <si>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</si>
  <si>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</si>
  <si>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</si>
  <si>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</si>
  <si>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</si>
  <si>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</si>
  <si>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</si>
  <si>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</si>
  <si>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</si>
  <si>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</si>
  <si>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</si>
  <si>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</si>
  <si>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</si>
  <si>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</si>
  <si>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</si>
  <si>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</si>
  <si>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</si>
  <si>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</si>
  <si>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</si>
  <si>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</si>
  <si>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</si>
  <si>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</si>
  <si>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</si>
  <si>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</si>
  <si>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</si>
  <si>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</si>
  <si>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</si>
  <si>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</si>
  <si>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</si>
  <si>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</si>
  <si>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</si>
  <si>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</si>
  <si>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</si>
  <si>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</si>
  <si>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</si>
  <si>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</si>
  <si>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</si>
  <si>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</si>
  <si>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</si>
  <si>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</si>
  <si>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</si>
  <si>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</si>
  <si>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</si>
  <si>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</si>
  <si>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</si>
  <si>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</si>
  <si>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</si>
  <si>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</si>
  <si>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</si>
  <si>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</si>
  <si>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</si>
  <si>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</si>
  <si>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</si>
  <si>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</si>
  <si>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</si>
  <si>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</si>
  <si>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</si>
  <si>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</si>
  <si>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</si>
  <si>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</si>
  <si>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</si>
  <si>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</si>
  <si>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</si>
  <si>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</si>
  <si>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</si>
  <si>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</si>
  <si>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</si>
  <si>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</si>
  <si>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</si>
  <si>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</si>
  <si>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</si>
  <si>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</si>
  <si>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</si>
  <si>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</si>
  <si>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</si>
  <si>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</si>
  <si>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</si>
  <si>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</si>
  <si>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</si>
  <si>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</si>
  <si>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</si>
  <si>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</si>
  <si>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</si>
  <si>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</si>
  <si>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</si>
  <si>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</si>
  <si>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</si>
  <si>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</si>
  <si>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</si>
  <si>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</si>
  <si>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</si>
  <si>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</si>
  <si>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</si>
  <si>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</si>
  <si>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</si>
  <si>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</si>
  <si>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</si>
  <si>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</si>
  <si>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</si>
  <si>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</si>
  <si>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</si>
  <si>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</si>
  <si>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</si>
  <si>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</si>
  <si>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</si>
  <si>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</si>
  <si>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</si>
  <si>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</si>
  <si>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</si>
  <si>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</si>
  <si>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</si>
  <si>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</si>
  <si>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</si>
  <si>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</si>
  <si>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</si>
  <si>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</si>
  <si>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</si>
  <si>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</si>
  <si>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</si>
  <si>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</si>
  <si>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</si>
  <si>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</si>
  <si>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</si>
  <si>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</si>
  <si>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</si>
  <si>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</si>
  <si>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</si>
  <si>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</si>
  <si>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</si>
  <si>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</si>
  <si>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</si>
  <si>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</si>
  <si>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</si>
  <si>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</si>
  <si>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</si>
  <si>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</si>
  <si>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</si>
  <si>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</si>
  <si>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</si>
  <si>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</si>
  <si>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</si>
  <si>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</si>
  <si>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</si>
  <si>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</si>
  <si>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</si>
  <si>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</si>
  <si>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</si>
  <si>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</si>
  <si>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</si>
  <si>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</si>
  <si>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</si>
  <si>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</si>
  <si>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</si>
  <si>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</si>
  <si>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</si>
  <si>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</si>
  <si>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</si>
  <si>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</si>
  <si>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</si>
  <si>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</si>
  <si>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</si>
  <si>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</si>
  <si>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</si>
  <si>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</si>
  <si>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</si>
  <si>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</si>
  <si>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</si>
  <si>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</si>
  <si>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</si>
  <si>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</si>
  <si>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</si>
  <si>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</si>
  <si>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</si>
  <si>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</si>
  <si>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</si>
  <si>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</si>
  <si>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</si>
  <si>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</si>
  <si>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</si>
  <si>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</si>
  <si>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</si>
  <si>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</si>
  <si>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</si>
  <si>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</si>
  <si>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</si>
  <si>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</si>
  <si>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</si>
  <si>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</si>
  <si>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</si>
  <si>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</si>
  <si>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</si>
  <si>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</si>
  <si>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</si>
  <si>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</si>
  <si>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</si>
  <si>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</si>
  <si>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</si>
  <si>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</si>
  <si>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</si>
  <si>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</si>
  <si>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</si>
  <si>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</si>
  <si>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</si>
  <si>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</si>
  <si>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</si>
  <si>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</si>
  <si>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</si>
  <si>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</si>
  <si>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</si>
  <si>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</si>
  <si>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</si>
  <si>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</si>
  <si>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</si>
  <si>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</si>
  <si>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</si>
  <si>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</si>
  <si>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</si>
  <si>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</si>
  <si>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</si>
  <si>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</si>
  <si>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</si>
  <si>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</si>
  <si>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</si>
  <si>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</si>
  <si>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</si>
  <si>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</si>
  <si>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</si>
  <si>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</si>
  <si>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</si>
  <si>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</si>
  <si>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</si>
  <si>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</si>
  <si>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</si>
  <si>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</si>
  <si>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</si>
  <si>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</si>
  <si>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</si>
  <si>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</si>
  <si>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</si>
  <si>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</si>
  <si>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</si>
  <si>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</si>
  <si>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</si>
  <si>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</si>
  <si>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</si>
  <si>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</si>
  <si>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</si>
  <si>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</si>
  <si>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</si>
  <si>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</si>
  <si>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</si>
  <si>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</si>
  <si>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</si>
  <si>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</si>
  <si>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</si>
  <si>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</si>
  <si>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</si>
  <si>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</si>
  <si>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</si>
  <si>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</si>
  <si>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</si>
  <si>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</si>
  <si>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</si>
  <si>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</si>
  <si>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</si>
  <si>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</si>
  <si>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</si>
  <si>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</si>
  <si>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</si>
  <si>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</si>
  <si>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</si>
  <si>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</si>
  <si>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</si>
  <si>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</si>
  <si>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</si>
  <si>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</si>
  <si>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</si>
  <si>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</si>
  <si>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</si>
  <si>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</si>
  <si>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</si>
  <si>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</si>
  <si>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</si>
  <si>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</si>
  <si>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</si>
  <si>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</si>
  <si>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</si>
  <si>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</si>
  <si>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</si>
  <si>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</si>
  <si>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</si>
  <si>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</si>
  <si>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</si>
  <si>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</si>
  <si>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</si>
  <si>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</si>
  <si>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</si>
  <si>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</si>
  <si>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</si>
  <si>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</si>
  <si>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</si>
  <si>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</si>
  <si>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</si>
  <si>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</si>
  <si>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</si>
  <si>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</si>
  <si>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</si>
  <si>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</si>
  <si>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</si>
  <si>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</si>
  <si>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</si>
  <si>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</si>
  <si>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</si>
  <si>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</si>
  <si>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</si>
  <si>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</si>
  <si>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</si>
  <si>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</si>
  <si>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</si>
  <si>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</si>
  <si>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</si>
  <si>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</si>
  <si>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</si>
  <si>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</si>
  <si>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</si>
  <si>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</si>
  <si>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</si>
  <si>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</si>
  <si>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</si>
  <si>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</si>
  <si>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</si>
  <si>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</si>
  <si>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</si>
  <si>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</si>
  <si>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</si>
  <si>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</si>
  <si>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</si>
  <si>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</si>
  <si>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</si>
  <si>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</si>
  <si>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</si>
  <si>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</si>
  <si>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</si>
  <si>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</si>
  <si>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</si>
  <si>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</si>
  <si>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</si>
  <si>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</si>
  <si>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</si>
  <si>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</si>
  <si>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</si>
  <si>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</si>
  <si>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</si>
  <si>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</si>
  <si>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</si>
  <si>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</si>
  <si>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</si>
  <si>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</si>
  <si>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</si>
  <si>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</si>
  <si>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</si>
  <si>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</si>
  <si>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</si>
  <si>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</si>
  <si>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</si>
  <si>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</si>
  <si>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</si>
  <si>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</si>
  <si>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</si>
  <si>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</si>
  <si>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</si>
  <si>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</si>
  <si>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</si>
  <si>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</si>
  <si>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</si>
  <si>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</si>
  <si>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</si>
  <si>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</si>
  <si>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</si>
  <si>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</si>
  <si>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</si>
  <si>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</si>
  <si>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</si>
  <si>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</si>
  <si>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</si>
  <si>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</si>
  <si>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</si>
  <si>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</si>
  <si>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</si>
  <si>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</si>
  <si>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</si>
  <si>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</si>
  <si>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</si>
  <si>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</si>
  <si>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</si>
  <si>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</si>
  <si>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</si>
  <si>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</si>
  <si>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</si>
  <si>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</si>
  <si>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</si>
  <si>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</si>
  <si>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</si>
  <si>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</si>
  <si>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</si>
  <si>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</si>
  <si>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</si>
  <si>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</si>
  <si>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</si>
  <si>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</si>
  <si>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</si>
  <si>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</si>
  <si>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</si>
  <si>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</si>
  <si>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</si>
  <si>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</si>
  <si>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</si>
  <si>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</si>
  <si>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</si>
  <si>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</si>
  <si>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</si>
  <si>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</si>
  <si>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</si>
  <si>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</si>
  <si>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</si>
  <si>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</si>
  <si>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</si>
  <si>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</si>
  <si>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</si>
  <si>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</si>
  <si>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</si>
  <si>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</si>
  <si>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</si>
  <si>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</si>
  <si>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</si>
  <si>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</si>
  <si>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</si>
  <si>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</si>
  <si>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</si>
  <si>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</si>
  <si>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</si>
  <si>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</si>
  <si>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</si>
  <si>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</si>
  <si>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</si>
  <si>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</si>
  <si>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</si>
  <si>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</si>
  <si>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</si>
  <si>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</si>
  <si>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</si>
  <si>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</si>
  <si>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</si>
  <si>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</si>
  <si>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</si>
  <si>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</si>
  <si>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</si>
  <si>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</si>
  <si>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</si>
  <si>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</si>
  <si>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</si>
  <si>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</si>
  <si>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</si>
  <si>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</si>
  <si>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</si>
  <si>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</si>
  <si>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</si>
  <si>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</si>
  <si>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</si>
  <si>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</si>
  <si>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</si>
  <si>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</si>
  <si>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</si>
  <si>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</si>
  <si>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</si>
  <si>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</si>
  <si>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</si>
  <si>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</si>
  <si>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</si>
  <si>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</si>
  <si>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</si>
  <si>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</si>
  <si>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</si>
  <si>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</si>
  <si>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</si>
  <si>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</si>
  <si>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</si>
  <si>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</si>
  <si>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</si>
  <si>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</si>
  <si>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</si>
  <si>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</si>
  <si>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</si>
  <si>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</si>
  <si>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</si>
  <si>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</si>
  <si>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</si>
  <si>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</si>
  <si>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</si>
  <si>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</si>
  <si>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</si>
  <si>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</si>
  <si>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</si>
  <si>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</si>
  <si>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</si>
  <si>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</si>
  <si>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</si>
  <si>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</si>
  <si>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</si>
  <si>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</si>
  <si>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</si>
  <si>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</si>
  <si>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</si>
  <si>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</si>
  <si>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</si>
  <si>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</si>
  <si>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</si>
  <si>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</si>
  <si>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</si>
  <si>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</si>
  <si>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</si>
  <si>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</si>
  <si>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</si>
  <si>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</si>
  <si>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</si>
  <si>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</si>
  <si>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</si>
  <si>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</si>
  <si>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</si>
  <si>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</si>
  <si>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</si>
  <si>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</si>
  <si>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</si>
  <si>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</si>
  <si>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</si>
  <si>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</si>
  <si>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</si>
  <si>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</si>
  <si>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</si>
  <si>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</si>
  <si>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</si>
  <si>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</si>
  <si>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</si>
  <si>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</si>
  <si>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</si>
  <si>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</si>
  <si>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</si>
  <si>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</si>
  <si>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</si>
  <si>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</si>
  <si>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</si>
  <si>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</si>
  <si>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</si>
  <si>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</si>
  <si>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</si>
  <si>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</si>
  <si>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</si>
  <si>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</si>
  <si>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</si>
  <si>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</si>
  <si>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</si>
  <si>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</si>
  <si>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</si>
  <si>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</si>
  <si>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</si>
  <si>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</si>
  <si>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</si>
  <si>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</si>
  <si>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</si>
  <si>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</si>
  <si>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</si>
  <si>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</si>
  <si>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</si>
  <si>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</si>
  <si>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</si>
  <si>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</si>
  <si>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</si>
  <si>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</si>
  <si>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</si>
  <si>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</si>
  <si>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</si>
  <si>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</si>
  <si>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</si>
  <si>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</si>
  <si>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</si>
  <si>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</si>
  <si>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</si>
  <si>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</si>
  <si>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</si>
  <si>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</si>
  <si>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</si>
  <si>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</si>
  <si>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</si>
  <si>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</si>
  <si>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</si>
  <si>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</si>
  <si>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</si>
  <si>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</si>
  <si>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</si>
  <si>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</si>
  <si>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</si>
  <si>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</si>
  <si>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</si>
  <si>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</si>
  <si>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</si>
  <si>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</si>
  <si>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</si>
  <si>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</si>
  <si>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</si>
  <si>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</si>
  <si>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</si>
  <si>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</si>
  <si>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</si>
  <si>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</si>
  <si>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</si>
  <si>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</si>
  <si>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</si>
  <si>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</si>
  <si>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</si>
  <si>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</si>
  <si>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</si>
  <si>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</si>
  <si>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</si>
  <si>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</si>
  <si>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</si>
  <si>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</si>
  <si>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</si>
  <si>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</si>
  <si>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</si>
  <si>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</si>
  <si>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</si>
  <si>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</si>
  <si>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</si>
  <si>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</si>
  <si>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</si>
  <si>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</si>
  <si>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</si>
  <si>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</si>
  <si>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</si>
  <si>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</si>
  <si>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</si>
  <si>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</si>
  <si>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</si>
  <si>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</si>
  <si>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</si>
  <si>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</si>
  <si>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</si>
  <si>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</si>
  <si>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</si>
  <si>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</si>
  <si>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</si>
  <si>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</si>
  <si>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</si>
  <si>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</si>
  <si>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</si>
  <si>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</si>
  <si>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</si>
  <si>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</si>
  <si>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</si>
  <si>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</si>
  <si>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</si>
  <si>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</si>
  <si>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</si>
  <si>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</si>
  <si>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</si>
  <si>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</si>
  <si>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</si>
  <si>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</si>
  <si>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</si>
  <si>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</si>
  <si>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</si>
  <si>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</si>
  <si>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</si>
  <si>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</si>
  <si>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</si>
  <si>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</si>
  <si>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</si>
  <si>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</si>
  <si>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</si>
  <si>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</si>
  <si>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</si>
  <si>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</si>
  <si>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</si>
  <si>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</si>
  <si>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</si>
  <si>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</si>
  <si>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</si>
  <si>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</si>
  <si>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</si>
  <si>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</si>
  <si>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</si>
  <si>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</si>
  <si>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</si>
  <si>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</si>
  <si>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</si>
  <si>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</si>
  <si>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</si>
  <si>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</si>
  <si>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</si>
  <si>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</si>
  <si>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</si>
  <si>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</si>
  <si>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</si>
  <si>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</si>
  <si>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</si>
  <si>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</si>
  <si>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</si>
  <si>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</si>
  <si>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</si>
  <si>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</si>
  <si>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</si>
  <si>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</si>
  <si>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</si>
  <si>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</si>
  <si>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</si>
  <si>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</si>
  <si>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</si>
  <si>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</si>
  <si>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</si>
  <si>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</si>
  <si>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</si>
  <si>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</si>
  <si>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</si>
  <si>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</si>
  <si>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</si>
  <si>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</si>
  <si>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</si>
  <si>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</si>
  <si>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</si>
  <si>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</si>
  <si>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</si>
  <si>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</si>
  <si>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</si>
  <si>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</si>
  <si>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</si>
  <si>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</si>
  <si>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</si>
  <si>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</si>
  <si>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</si>
  <si>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</si>
  <si>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</si>
  <si>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</si>
  <si>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</si>
  <si>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</si>
  <si>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</si>
  <si>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</si>
  <si>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</si>
  <si>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</si>
  <si>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</si>
  <si>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</si>
  <si>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</si>
  <si>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</si>
  <si>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</si>
  <si>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</si>
  <si>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</si>
  <si>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</si>
  <si>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</si>
  <si>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</si>
  <si>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</si>
  <si>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</si>
  <si>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</si>
  <si>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</si>
  <si>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</si>
  <si>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</si>
  <si>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</si>
  <si>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</si>
  <si>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</si>
  <si>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</si>
  <si>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</si>
  <si>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</si>
  <si>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</si>
  <si>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</si>
  <si>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</si>
  <si>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</si>
  <si>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</si>
  <si>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</si>
  <si>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</si>
  <si>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</si>
  <si>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</si>
  <si>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</si>
  <si>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</si>
  <si>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</si>
  <si>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</si>
  <si>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</si>
  <si>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</si>
  <si>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</si>
  <si>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</si>
  <si>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</si>
  <si>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</si>
  <si>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</si>
  <si>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</si>
  <si>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</si>
  <si>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</si>
  <si>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</si>
  <si>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</si>
  <si>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</si>
  <si>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</si>
  <si>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</si>
  <si>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</si>
  <si>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</si>
  <si>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</si>
  <si>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</si>
  <si>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</si>
  <si>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</si>
  <si>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</si>
  <si>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</si>
  <si>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</si>
  <si>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</si>
  <si>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</si>
  <si>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</si>
  <si>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</si>
  <si>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</si>
  <si>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</si>
  <si>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</si>
  <si>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</si>
  <si>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</si>
  <si>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</si>
  <si>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</si>
  <si>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</si>
  <si>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</si>
  <si>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</si>
  <si>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</si>
  <si>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</si>
  <si>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</si>
  <si>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</si>
  <si>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</si>
  <si>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</si>
  <si>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</si>
  <si>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</si>
  <si>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</si>
  <si>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</si>
  <si>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</si>
  <si>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</si>
  <si>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</si>
  <si>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</si>
  <si>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</si>
  <si>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</si>
  <si>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</si>
  <si>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</si>
  <si>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</si>
  <si>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</si>
  <si>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</si>
  <si>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</si>
  <si>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</si>
  <si>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</si>
  <si>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</si>
  <si>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</si>
  <si>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</si>
  <si>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</si>
  <si>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</si>
  <si>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</si>
  <si>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</si>
  <si>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</si>
  <si>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</si>
  <si>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</si>
  <si>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</si>
  <si>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</si>
  <si>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</si>
  <si>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</si>
  <si>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</si>
  <si>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</si>
  <si>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</si>
  <si>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</si>
  <si>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</si>
  <si>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</si>
  <si>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</si>
  <si>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</si>
  <si>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</si>
  <si>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</si>
  <si>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</si>
  <si>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</si>
  <si>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</si>
  <si>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</si>
  <si>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</si>
  <si>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</si>
  <si>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</si>
  <si>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</si>
  <si>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</si>
  <si>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</si>
  <si>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</si>
  <si>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</si>
  <si>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</si>
  <si>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</si>
  <si>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</si>
  <si>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</si>
  <si>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</si>
  <si>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</si>
  <si>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</si>
  <si>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</si>
  <si>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</si>
  <si>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</si>
  <si>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</si>
  <si>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</si>
  <si>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</si>
  <si>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</si>
  <si>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</si>
  <si>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</si>
  <si>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</si>
  <si>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</si>
  <si>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</si>
  <si>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</si>
  <si>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</si>
  <si>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</si>
  <si>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</si>
  <si>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</si>
  <si>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</si>
  <si>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</si>
  <si>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</si>
  <si>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</si>
  <si>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</si>
  <si>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</si>
  <si>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</si>
  <si>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</si>
  <si>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</si>
  <si>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</si>
  <si>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</si>
  <si>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</si>
  <si>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</si>
  <si>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</si>
  <si>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</si>
  <si>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</si>
  <si>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</si>
  <si>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</si>
  <si>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</si>
  <si>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</si>
  <si>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</si>
  <si>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</si>
  <si>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</si>
  <si>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</si>
  <si>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</si>
  <si>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</si>
  <si>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</si>
  <si>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</si>
  <si>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</si>
  <si>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</si>
  <si>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</si>
  <si>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</si>
  <si>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</si>
  <si>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</si>
  <si>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</si>
  <si>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</si>
  <si>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</si>
  <si>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</si>
  <si>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</si>
  <si>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</si>
  <si>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</si>
  <si>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</si>
  <si>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</si>
  <si>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</si>
  <si>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</si>
  <si>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</si>
  <si>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</si>
  <si>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</si>
  <si>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</si>
  <si>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</si>
  <si>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</si>
  <si>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</si>
  <si>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</si>
  <si>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</si>
  <si>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</si>
  <si>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</si>
  <si>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</si>
  <si>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</si>
  <si>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</si>
  <si>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</si>
  <si>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</si>
  <si>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</si>
  <si>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</si>
  <si>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</si>
  <si>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</si>
  <si>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</si>
  <si>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</si>
  <si>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</si>
  <si>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</si>
  <si>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</si>
  <si>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</si>
  <si>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</si>
  <si>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</si>
  <si>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</si>
  <si>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</si>
  <si>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</si>
  <si>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</si>
  <si>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</si>
  <si>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</si>
  <si>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</si>
  <si>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</si>
  <si>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</si>
  <si>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</si>
  <si>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</si>
  <si>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</si>
  <si>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</si>
  <si>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</si>
  <si>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</si>
  <si>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</si>
  <si>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</si>
  <si>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</si>
  <si>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</si>
  <si>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</si>
  <si>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</si>
  <si>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</si>
  <si>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</si>
  <si>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</si>
  <si>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</si>
  <si>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</si>
  <si>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</si>
  <si>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</si>
  <si>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</si>
  <si>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</si>
  <si>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</si>
  <si>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</si>
  <si>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</si>
  <si>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</si>
  <si>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</si>
  <si>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</si>
  <si>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</si>
  <si>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</si>
  <si>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</si>
  <si>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</si>
  <si>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</si>
  <si>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</si>
  <si>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</si>
  <si>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</si>
  <si>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</si>
  <si>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</si>
  <si>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</si>
  <si>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</si>
  <si>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</si>
  <si>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</si>
  <si>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</si>
  <si>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</si>
  <si>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</si>
  <si>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</si>
  <si>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</si>
  <si>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</si>
  <si>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</si>
  <si>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</si>
  <si>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</si>
  <si>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</si>
  <si>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</si>
  <si>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</si>
  <si>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</si>
  <si>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</si>
  <si>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</si>
  <si>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</si>
  <si>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</si>
  <si>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</si>
  <si>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</si>
  <si>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</si>
  <si>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</si>
  <si>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</si>
  <si>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</si>
  <si>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</si>
  <si>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</si>
  <si>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</si>
  <si>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</si>
  <si>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</si>
  <si>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</si>
  <si>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</si>
  <si>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</si>
  <si>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</si>
  <si>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</si>
  <si>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</si>
  <si>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</si>
  <si>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</si>
  <si>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</si>
  <si>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</si>
  <si>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</si>
  <si>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</si>
  <si>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</si>
  <si>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</si>
  <si>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</si>
  <si>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</si>
  <si>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</si>
  <si>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</si>
  <si>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</si>
  <si>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</si>
  <si>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</si>
  <si>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</si>
  <si>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</si>
  <si>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</si>
  <si>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</si>
  <si>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</si>
  <si>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</si>
  <si>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</si>
  <si>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</si>
  <si>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</si>
  <si>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</si>
  <si>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</si>
  <si>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</si>
  <si>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</si>
  <si>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</si>
  <si>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</si>
  <si>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</si>
  <si>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</si>
  <si>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</si>
  <si>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</si>
  <si>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</si>
  <si>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</si>
  <si>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</si>
  <si>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</si>
  <si>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</si>
  <si>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</si>
  <si>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</si>
  <si>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</si>
  <si>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</si>
  <si>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</si>
  <si>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</si>
  <si>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</si>
  <si>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</si>
  <si>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</si>
  <si>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</si>
  <si>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</si>
  <si>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</si>
  <si>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</si>
  <si>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</si>
  <si>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</si>
  <si>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</si>
  <si>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</si>
  <si>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</si>
  <si>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</si>
  <si>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</si>
  <si>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</si>
  <si>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</si>
  <si>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</si>
  <si>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</si>
  <si>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</si>
  <si>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</si>
  <si>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</si>
  <si>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</si>
  <si>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</si>
  <si>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</si>
  <si>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</si>
  <si>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</si>
  <si>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</si>
  <si>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</si>
  <si>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</si>
  <si>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</si>
  <si>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</si>
  <si>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</si>
  <si>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</si>
  <si>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</si>
  <si>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</si>
  <si>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</si>
  <si>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</si>
  <si>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</si>
  <si>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</si>
  <si>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</si>
  <si>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</si>
  <si>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</si>
  <si>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</si>
  <si>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</si>
  <si>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</si>
  <si>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</si>
  <si>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</si>
  <si>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</si>
  <si>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</si>
  <si>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</si>
  <si>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</si>
  <si>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</si>
  <si>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</si>
  <si>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</si>
  <si>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</si>
  <si>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</si>
  <si>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</si>
  <si>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</si>
  <si>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</si>
  <si>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</si>
  <si>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</si>
  <si>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</si>
  <si>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</si>
  <si>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</si>
  <si>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</si>
  <si>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</si>
  <si>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</si>
  <si>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</si>
  <si>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</si>
  <si>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</si>
  <si>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</si>
  <si>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</si>
  <si>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</si>
  <si>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</si>
  <si>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</si>
  <si>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</si>
  <si>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</si>
  <si>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</si>
  <si>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</si>
  <si>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</si>
  <si>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</si>
  <si>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</si>
  <si>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</si>
  <si>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</si>
  <si>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</si>
  <si>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</si>
  <si>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</si>
  <si>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</si>
  <si>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</si>
  <si>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</si>
  <si>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</si>
  <si>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</si>
  <si>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</si>
  <si>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</si>
  <si>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</si>
  <si>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</si>
  <si>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</si>
  <si>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</si>
  <si>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</si>
  <si>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</si>
  <si>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</si>
  <si>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</si>
  <si>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</si>
  <si>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</si>
  <si>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</si>
  <si>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</si>
  <si>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</si>
  <si>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</si>
  <si>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</si>
  <si>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</si>
  <si>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</si>
  <si>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</si>
  <si>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</si>
  <si>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</si>
  <si>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</si>
  <si>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</si>
  <si>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</si>
  <si>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</si>
  <si>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</si>
  <si>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</si>
  <si>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</si>
  <si>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</si>
  <si>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</si>
  <si>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</si>
  <si>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</si>
  <si>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</si>
  <si>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</si>
  <si>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</si>
  <si>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</si>
  <si>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</si>
  <si>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</si>
  <si>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</si>
  <si>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</si>
  <si>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</si>
  <si>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</si>
  <si>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</si>
  <si>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</si>
  <si>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</si>
  <si>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</si>
  <si>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</si>
  <si>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</si>
  <si>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</si>
  <si>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</si>
  <si>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</si>
  <si>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</si>
  <si>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</si>
  <si>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</si>
  <si>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</si>
  <si>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</si>
  <si>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</si>
  <si>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</si>
  <si>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</si>
  <si>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</si>
  <si>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</si>
  <si>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</si>
  <si>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</si>
  <si>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</si>
  <si>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</si>
  <si>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</si>
  <si>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</si>
  <si>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</si>
  <si>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</si>
  <si>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</si>
  <si>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</si>
  <si>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</si>
  <si>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</si>
  <si>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</si>
  <si>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</si>
  <si>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</si>
  <si>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</si>
  <si>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</si>
  <si>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</si>
  <si>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</si>
  <si>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</si>
  <si>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</si>
  <si>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</si>
  <si>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</si>
  <si>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</si>
  <si>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</si>
  <si>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</si>
  <si>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</si>
  <si>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</si>
  <si>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</si>
  <si>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</si>
  <si>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</si>
  <si>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</si>
  <si>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</si>
  <si>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</si>
  <si>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</si>
  <si>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</si>
  <si>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</si>
  <si>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</si>
  <si>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</si>
  <si>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</si>
  <si>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</si>
  <si>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</si>
  <si>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</si>
  <si>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</si>
  <si>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</si>
  <si>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</si>
  <si>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</si>
  <si>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</si>
  <si>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</si>
  <si>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</si>
  <si>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</si>
  <si>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</si>
  <si>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</si>
  <si>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</si>
  <si>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</si>
  <si>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</si>
  <si>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</si>
  <si>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</si>
  <si>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</si>
  <si>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</si>
  <si>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</si>
  <si>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</si>
  <si>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</si>
  <si>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</si>
  <si>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</si>
  <si>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</si>
  <si>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</si>
  <si>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</si>
  <si>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</si>
  <si>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</si>
  <si>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</si>
  <si>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</si>
  <si>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</si>
  <si>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</si>
  <si>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</si>
  <si>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</si>
  <si>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</si>
  <si>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</si>
  <si>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</si>
  <si>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</si>
  <si>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</si>
  <si>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</si>
  <si>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</si>
  <si>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</si>
  <si>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</si>
  <si>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</si>
  <si>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</si>
  <si>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</si>
  <si>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</si>
  <si>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</si>
  <si>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</si>
  <si>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</si>
  <si>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</si>
  <si>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</si>
  <si>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</si>
  <si>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</si>
  <si>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</si>
  <si>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</si>
  <si>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</si>
  <si>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</si>
  <si>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</si>
  <si>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</si>
  <si>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</si>
  <si>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</si>
  <si>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</si>
  <si>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</si>
  <si>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</si>
  <si>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</si>
  <si>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</si>
  <si>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</si>
  <si>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</si>
  <si>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</si>
  <si>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</si>
  <si>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</si>
  <si>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</si>
  <si>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</si>
  <si>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</si>
  <si>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</si>
  <si>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</si>
  <si>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</si>
  <si>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</si>
  <si>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</si>
  <si>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</si>
  <si>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</si>
  <si>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</si>
  <si>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</si>
  <si>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</si>
  <si>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</si>
  <si>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</si>
  <si>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</si>
  <si>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</si>
  <si>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</si>
  <si>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</si>
  <si>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</si>
  <si>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</si>
  <si>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</si>
  <si>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</si>
  <si>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</si>
  <si>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</si>
  <si>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</si>
  <si>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</si>
  <si>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</si>
  <si>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</si>
  <si>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</si>
  <si>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</si>
  <si>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</si>
  <si>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</si>
  <si>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</si>
  <si>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</si>
  <si>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</si>
  <si>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</si>
  <si>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</si>
  <si>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</si>
  <si>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</si>
  <si>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</si>
  <si>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</si>
  <si>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</si>
  <si>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</si>
  <si>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</si>
  <si>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</si>
  <si>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</si>
  <si>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</si>
  <si>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</si>
  <si>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</si>
  <si>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</si>
  <si>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</si>
  <si>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</si>
  <si>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</si>
  <si>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</si>
  <si>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</si>
  <si>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</si>
  <si>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</si>
  <si>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</si>
  <si>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</si>
  <si>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</si>
  <si>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</si>
  <si>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</si>
  <si>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</si>
  <si>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</si>
  <si>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</si>
  <si>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</si>
  <si>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</si>
  <si>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</si>
  <si>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</si>
  <si>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</si>
  <si>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</si>
  <si>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</si>
  <si>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</si>
  <si>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</si>
  <si>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</si>
  <si>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</si>
  <si>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</si>
  <si>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</si>
  <si>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</si>
  <si>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</si>
  <si>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</si>
  <si>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</si>
  <si>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</si>
  <si>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</si>
  <si>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</si>
  <si>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</si>
  <si>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</si>
  <si>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</si>
  <si>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</si>
  <si>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</si>
  <si>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</si>
  <si>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</si>
  <si>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</si>
  <si>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</si>
  <si>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</si>
  <si>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</si>
  <si>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</si>
  <si>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</si>
  <si>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</si>
  <si>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</si>
  <si>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</si>
  <si>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</si>
  <si>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</si>
  <si>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</si>
  <si>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</si>
  <si>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</si>
  <si>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</si>
  <si>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</si>
  <si>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</si>
  <si>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</si>
  <si>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</si>
  <si>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</si>
  <si>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</si>
  <si>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</si>
  <si>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</si>
  <si>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</si>
  <si>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</si>
  <si>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</si>
  <si>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</si>
  <si>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</si>
  <si>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</si>
  <si>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</si>
  <si>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</si>
  <si>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</si>
  <si>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</si>
  <si>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</si>
  <si>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</si>
  <si>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</si>
  <si>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</si>
  <si>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</si>
  <si>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</si>
  <si>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</si>
  <si>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</si>
  <si>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</si>
  <si>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</si>
  <si>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</si>
  <si>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</si>
  <si>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</si>
  <si>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</si>
  <si>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</si>
  <si>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</si>
  <si>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</si>
  <si>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</si>
  <si>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</si>
  <si>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</si>
  <si>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</si>
  <si>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</si>
  <si>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</si>
  <si>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</si>
  <si>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</si>
  <si>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</si>
  <si>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</si>
  <si>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</si>
  <si>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</si>
  <si>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</si>
  <si>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</si>
  <si>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</si>
  <si>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</si>
  <si>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</si>
  <si>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</si>
  <si>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</si>
  <si>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</si>
  <si>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</si>
  <si>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</si>
  <si>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</si>
  <si>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</si>
  <si>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</si>
  <si>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</si>
  <si>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</si>
  <si>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</si>
  <si>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</si>
  <si>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</si>
  <si>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</si>
  <si>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</si>
  <si>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</si>
  <si>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</si>
  <si>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</si>
  <si>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</si>
  <si>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</si>
  <si>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</si>
  <si>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</si>
  <si>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</si>
  <si>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</si>
  <si>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</si>
  <si>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</si>
  <si>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</si>
  <si>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</si>
  <si>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</si>
  <si>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</si>
  <si>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</si>
  <si>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</si>
  <si>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</si>
  <si>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</si>
  <si>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</si>
  <si>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</si>
  <si>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</si>
  <si>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</si>
  <si>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</si>
  <si>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</si>
  <si>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</si>
  <si>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</si>
  <si>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</si>
  <si>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</si>
  <si>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</si>
  <si>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</si>
  <si>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</si>
  <si>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</si>
  <si>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</si>
  <si>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</si>
  <si>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</si>
  <si>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</si>
  <si>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</si>
  <si>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</si>
  <si>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</si>
  <si>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</si>
  <si>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</si>
  <si>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</si>
  <si>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</si>
  <si>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</si>
  <si>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</si>
  <si>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</si>
  <si>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</si>
  <si>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</si>
  <si>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</si>
  <si>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</si>
  <si>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</si>
  <si>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</si>
  <si>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</si>
  <si>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</si>
  <si>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</si>
  <si>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</si>
  <si>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</si>
  <si>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</si>
  <si>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</si>
  <si>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</si>
  <si>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</si>
  <si>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</si>
  <si>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</si>
  <si>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</si>
  <si>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</si>
  <si>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</si>
  <si>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</si>
  <si>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</si>
  <si>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</si>
  <si>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</si>
  <si>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</si>
  <si>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</si>
  <si>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</si>
  <si>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</si>
  <si>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</si>
  <si>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</si>
  <si>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</si>
  <si>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</si>
  <si>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</si>
  <si>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</si>
  <si>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</si>
  <si>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</si>
  <si>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</si>
  <si>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</si>
  <si>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</si>
  <si>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</si>
  <si>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</si>
  <si>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</si>
  <si>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</si>
  <si>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</si>
  <si>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</si>
  <si>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</si>
  <si>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</si>
  <si>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</si>
  <si>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</si>
  <si>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</si>
  <si>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</si>
  <si>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</si>
  <si>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</si>
  <si>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</si>
  <si>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</si>
  <si>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</si>
  <si>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</si>
  <si>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</si>
  <si>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</si>
  <si>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</si>
  <si>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</si>
  <si>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</si>
  <si>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</si>
  <si>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</si>
  <si>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</si>
  <si>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</si>
  <si>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</si>
  <si>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</si>
  <si>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</si>
  <si>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</si>
  <si>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</si>
  <si>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</si>
  <si>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</si>
  <si>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</si>
  <si>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</si>
  <si>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</si>
  <si>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</si>
  <si>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</si>
  <si>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</si>
  <si>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</si>
  <si>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</si>
  <si>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</si>
  <si>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</si>
  <si>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</si>
  <si>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</si>
  <si>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</si>
  <si>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</si>
  <si>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</si>
  <si>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</si>
  <si>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</si>
  <si>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</si>
  <si>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</si>
  <si>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</si>
  <si>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</si>
  <si>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</si>
  <si>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</si>
  <si>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</si>
  <si>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</si>
  <si>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</si>
  <si>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</si>
  <si>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</si>
  <si>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</si>
  <si>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</si>
  <si>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</si>
  <si>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</si>
  <si>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</si>
  <si>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</si>
  <si>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</si>
  <si>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</si>
  <si>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</si>
  <si>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</si>
  <si>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</si>
  <si>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</si>
  <si>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</si>
  <si>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</si>
  <si>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</si>
  <si>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</si>
  <si>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</si>
  <si>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</si>
  <si>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</si>
  <si>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</si>
  <si>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</si>
  <si>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</si>
  <si>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</si>
  <si>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</si>
  <si>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</si>
  <si>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</si>
  <si>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</si>
  <si>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</si>
  <si>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</si>
  <si>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</si>
  <si>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</si>
  <si>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</si>
  <si>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</si>
  <si>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</si>
  <si>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</si>
  <si>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</si>
  <si>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</si>
  <si>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</si>
  <si>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</si>
  <si>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</si>
  <si>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</si>
  <si>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</si>
  <si>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</si>
  <si>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</si>
  <si>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</si>
  <si>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</si>
  <si>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</si>
  <si>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</si>
  <si>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</si>
  <si>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</si>
  <si>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</si>
  <si>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</si>
  <si>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</si>
  <si>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</si>
  <si>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</si>
  <si>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</si>
  <si>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</si>
  <si>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</si>
  <si>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</si>
  <si>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</si>
  <si>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</si>
  <si>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</si>
  <si>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</si>
  <si>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</si>
  <si>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</si>
  <si>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</si>
  <si>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</si>
  <si>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</si>
  <si>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</si>
  <si>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</si>
  <si>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</si>
  <si>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</si>
  <si>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</si>
  <si>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</si>
  <si>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</si>
  <si>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</si>
  <si>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</si>
  <si>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</si>
  <si>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</si>
  <si>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</si>
  <si>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</si>
  <si>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</si>
  <si>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</si>
  <si>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</si>
  <si>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</si>
  <si>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</si>
  <si>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</si>
  <si>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</si>
  <si>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</si>
  <si>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</si>
  <si>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</si>
  <si>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</si>
  <si>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</si>
  <si>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</si>
  <si>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</si>
  <si>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</si>
  <si>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</si>
  <si>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</si>
  <si>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</si>
  <si>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</si>
  <si>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</si>
  <si>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</si>
  <si>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</si>
  <si>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</si>
  <si>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</si>
  <si>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</si>
  <si>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</si>
  <si>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</si>
  <si>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</si>
  <si>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</si>
  <si>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</si>
  <si>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</si>
  <si>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</si>
  <si>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</si>
  <si>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</si>
  <si>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</si>
  <si>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</si>
  <si>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</si>
  <si>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</si>
  <si>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</si>
  <si>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</si>
  <si>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</si>
  <si>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</si>
  <si>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</si>
  <si>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</si>
  <si>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</si>
  <si>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</si>
  <si>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</si>
  <si>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</si>
  <si>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</si>
  <si>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</si>
  <si>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</si>
  <si>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</si>
  <si>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</si>
  <si>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</si>
  <si>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</si>
  <si>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</si>
  <si>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</si>
  <si>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</si>
  <si>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</si>
  <si>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</si>
  <si>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</si>
  <si>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</si>
  <si>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</si>
  <si>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</si>
  <si>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</si>
  <si>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</si>
  <si>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</si>
  <si>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</si>
  <si>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</si>
  <si>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</si>
  <si>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</si>
  <si>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</si>
  <si>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</si>
  <si>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</si>
  <si>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</si>
  <si>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</si>
  <si>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</si>
  <si>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</si>
  <si>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</si>
  <si>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</si>
  <si>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</si>
  <si>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</si>
  <si>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</si>
  <si>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</si>
  <si>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</si>
  <si>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</si>
  <si>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</si>
  <si>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</si>
  <si>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</si>
  <si>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</si>
  <si>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</si>
  <si>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</si>
  <si>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</si>
  <si>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</si>
  <si>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</si>
  <si>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</si>
  <si>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</si>
  <si>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</si>
  <si>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</si>
  <si>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</si>
  <si>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</si>
  <si>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</si>
  <si>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</si>
  <si>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</si>
  <si>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</si>
  <si>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</si>
  <si>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</si>
  <si>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</si>
  <si>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</si>
  <si>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</si>
  <si>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</si>
  <si>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</si>
  <si>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</si>
  <si>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</si>
  <si>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</si>
  <si>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</si>
  <si>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</si>
  <si>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</si>
  <si>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</si>
  <si>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</si>
  <si>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</si>
  <si>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</si>
  <si>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</si>
  <si>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</si>
  <si>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</si>
  <si>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</si>
  <si>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</si>
  <si>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</si>
  <si>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</si>
  <si>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</si>
  <si>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</si>
  <si>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</si>
  <si>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</si>
  <si>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</si>
  <si>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</si>
  <si>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</si>
  <si>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</si>
  <si>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</si>
  <si>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</si>
  <si>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</si>
  <si>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</si>
  <si>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</si>
  <si>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</si>
  <si>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</si>
  <si>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</si>
  <si>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</si>
  <si>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</si>
  <si>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</si>
  <si>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</si>
  <si>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</si>
  <si>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</si>
  <si>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</si>
  <si>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</si>
  <si>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</si>
  <si>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</si>
  <si>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</si>
  <si>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</si>
  <si>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</si>
  <si>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</si>
  <si>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</si>
  <si>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</si>
  <si>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</si>
  <si>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</si>
  <si>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</si>
  <si>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</si>
  <si>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</si>
  <si>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</si>
  <si>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</si>
  <si>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</si>
  <si>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</si>
  <si>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</si>
  <si>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</si>
  <si>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</si>
  <si>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</si>
  <si>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</si>
  <si>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</si>
  <si>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</si>
  <si>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</si>
  <si>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</si>
  <si>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</si>
  <si>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</si>
  <si>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</si>
  <si>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</si>
  <si>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</si>
  <si>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</si>
  <si>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</si>
  <si>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</si>
  <si>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</si>
  <si>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</si>
  <si>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</si>
  <si>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</si>
  <si>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</si>
  <si>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</si>
  <si>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</si>
  <si>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</si>
  <si>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</si>
  <si>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</si>
  <si>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</si>
  <si>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</si>
  <si>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</si>
  <si>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</si>
  <si>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</si>
  <si>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</si>
  <si>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</si>
  <si>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</si>
  <si>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</si>
  <si>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</si>
  <si>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</si>
  <si>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</si>
  <si>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</si>
  <si>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</si>
  <si>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</si>
  <si>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</si>
  <si>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</si>
  <si>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</si>
  <si>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</si>
  <si>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</si>
  <si>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</si>
  <si>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</si>
  <si>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</si>
  <si>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</si>
  <si>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</si>
  <si>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</si>
  <si>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</si>
  <si>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</si>
  <si>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</si>
  <si>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</si>
  <si>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</si>
  <si>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</si>
  <si>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</si>
  <si>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</si>
  <si>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</si>
  <si>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</si>
  <si>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</si>
  <si>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</si>
  <si>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</si>
  <si>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</si>
  <si>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</si>
  <si>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</si>
  <si>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</si>
  <si>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</si>
  <si>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</si>
  <si>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</si>
  <si>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</si>
  <si>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</si>
  <si>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</si>
  <si>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</si>
  <si>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</si>
  <si>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</si>
  <si>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</si>
  <si>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</si>
  <si>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</si>
  <si>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</si>
  <si>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</si>
  <si>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</si>
  <si>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</si>
  <si>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</si>
  <si>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</si>
  <si>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</si>
  <si>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</si>
  <si>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</si>
  <si>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</si>
  <si>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</si>
  <si>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</si>
  <si>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</si>
  <si>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</si>
  <si>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</si>
  <si>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</si>
  <si>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</si>
  <si>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</si>
  <si>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</si>
  <si>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</si>
  <si>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</si>
  <si>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</si>
  <si>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</si>
  <si>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</si>
  <si>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</si>
  <si>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</si>
  <si>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</si>
  <si>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</si>
  <si>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</si>
  <si>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</si>
  <si>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</si>
  <si>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</si>
  <si>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</si>
  <si>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</si>
  <si>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</si>
  <si>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</si>
  <si>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</si>
  <si>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</si>
  <si>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</si>
  <si>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</si>
  <si>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</si>
  <si>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</si>
  <si>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</si>
  <si>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</si>
  <si>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</si>
  <si>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</si>
  <si>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</si>
  <si>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</si>
  <si>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</si>
  <si>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</si>
  <si>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</si>
  <si>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</si>
  <si>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</si>
  <si>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</si>
  <si>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</si>
  <si>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</si>
  <si>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</si>
  <si>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</si>
  <si>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</si>
  <si>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</si>
  <si>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</si>
  <si>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</si>
  <si>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</si>
  <si>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</si>
  <si>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</si>
  <si>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</si>
  <si>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</si>
  <si>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</si>
  <si>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</si>
  <si>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</si>
  <si>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</si>
  <si>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</si>
  <si>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</si>
  <si>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</si>
  <si>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</si>
  <si>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</si>
  <si>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</si>
  <si>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</si>
  <si>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</si>
  <si>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</si>
  <si>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</si>
  <si>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</si>
  <si>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</si>
  <si>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</si>
  <si>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</si>
  <si>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</si>
  <si>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</si>
  <si>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</si>
  <si>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</si>
  <si>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</si>
  <si>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</si>
  <si>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</si>
  <si>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</si>
  <si>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</si>
  <si>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</si>
  <si>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</si>
  <si>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</si>
  <si>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</si>
  <si>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</si>
  <si>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</si>
  <si>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</si>
  <si>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</si>
  <si>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</si>
  <si>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</si>
  <si>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</si>
  <si>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</si>
  <si>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</si>
  <si>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</si>
  <si>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</si>
  <si>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</si>
  <si>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</si>
  <si>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</si>
  <si>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</si>
  <si>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</si>
  <si>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</si>
  <si>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</si>
  <si>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</si>
  <si>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</si>
  <si>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</si>
  <si>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</si>
  <si>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</si>
  <si>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</si>
  <si>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</si>
  <si>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</si>
  <si>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</si>
  <si>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</si>
  <si>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</si>
  <si>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</si>
  <si>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</si>
  <si>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</si>
  <si>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</si>
  <si>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</si>
  <si>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</si>
  <si>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</si>
  <si>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</si>
  <si>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</si>
  <si>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</si>
  <si>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</si>
  <si>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</si>
  <si>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</si>
  <si>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</si>
  <si>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</si>
  <si>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</si>
  <si>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</si>
  <si>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</si>
  <si>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</si>
  <si>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</si>
  <si>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</si>
  <si>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</si>
  <si>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</si>
  <si>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</si>
  <si>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</si>
  <si>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</si>
  <si>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</si>
  <si>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</si>
  <si>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</si>
  <si>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</si>
  <si>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</si>
  <si>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</si>
  <si>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</si>
  <si>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</si>
  <si>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</si>
  <si>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</si>
  <si>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</si>
  <si>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</si>
  <si>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</si>
  <si>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</si>
  <si>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</si>
  <si>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</si>
  <si>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</si>
  <si>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</si>
  <si>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</si>
  <si>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</si>
  <si>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</si>
  <si>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</si>
  <si>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</si>
  <si>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</si>
  <si>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</si>
  <si>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</si>
  <si>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</si>
  <si>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</si>
  <si>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</si>
  <si>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</si>
  <si>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</si>
  <si>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</si>
  <si>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</si>
  <si>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</si>
  <si>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</si>
  <si>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</si>
  <si>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</si>
  <si>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</si>
  <si>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</si>
  <si>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</si>
  <si>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</si>
  <si>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</si>
  <si>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</si>
  <si>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</si>
  <si>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</si>
  <si>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</si>
  <si>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</si>
  <si>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</si>
  <si>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</si>
  <si>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</si>
  <si>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</si>
  <si>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</si>
  <si>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</si>
  <si>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</si>
  <si>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</si>
  <si>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</si>
  <si>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</si>
  <si>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</si>
  <si>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</si>
  <si>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</si>
  <si>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</si>
  <si>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</si>
  <si>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</si>
  <si>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</si>
  <si>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</si>
  <si>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</si>
  <si>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</si>
  <si>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</si>
  <si>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</si>
  <si>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</si>
  <si>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</si>
  <si>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</si>
  <si>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</si>
  <si>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</si>
  <si>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</si>
  <si>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</si>
  <si>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</si>
  <si>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</si>
  <si>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</si>
  <si>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</si>
  <si>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</si>
  <si>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</si>
  <si>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</si>
  <si>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</si>
  <si>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</si>
  <si>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</si>
  <si>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</si>
  <si>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</si>
  <si>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</si>
  <si>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</si>
  <si>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</si>
  <si>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</si>
  <si>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</si>
  <si>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</si>
  <si>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</si>
  <si>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</si>
  <si>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</si>
  <si>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</si>
  <si>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</si>
  <si>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</si>
  <si>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</si>
  <si>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</si>
  <si>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</si>
  <si>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</si>
  <si>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</si>
  <si>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</si>
  <si>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</si>
  <si>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</si>
  <si>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</si>
  <si>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</si>
  <si>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</si>
  <si>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</si>
  <si>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</si>
  <si>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</si>
  <si>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</si>
  <si>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</si>
  <si>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</si>
  <si>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</si>
  <si>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</si>
  <si>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</si>
  <si>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</si>
  <si>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</si>
  <si>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</si>
  <si>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</si>
  <si>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</si>
  <si>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</si>
  <si>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</si>
  <si>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</si>
  <si>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</si>
  <si>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</si>
  <si>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</si>
  <si>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</si>
  <si>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</si>
  <si>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</si>
  <si>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</si>
  <si>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</si>
  <si>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</si>
  <si>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</si>
  <si>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</si>
  <si>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</si>
  <si>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</si>
  <si>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</si>
  <si>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</si>
  <si>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</si>
  <si>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</si>
  <si>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</si>
  <si>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</si>
  <si>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</si>
  <si>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</si>
  <si>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</si>
  <si>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</si>
  <si>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</si>
  <si>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</si>
  <si>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</si>
  <si>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</si>
  <si>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</si>
  <si>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</si>
  <si>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</si>
  <si>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</si>
  <si>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</si>
  <si>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</si>
  <si>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</si>
  <si>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</si>
  <si>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</si>
  <si>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</si>
  <si>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</si>
  <si>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</si>
  <si>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</si>
  <si>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</si>
  <si>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</si>
  <si>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</si>
  <si>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</si>
  <si>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</si>
  <si>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</si>
  <si>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</si>
  <si>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</si>
  <si>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</si>
  <si>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</si>
  <si>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</si>
  <si>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</si>
  <si>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</si>
  <si>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</si>
  <si>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</si>
  <si>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</si>
  <si>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</si>
  <si>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</si>
  <si>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</si>
  <si>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</si>
  <si>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</si>
  <si>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</si>
  <si>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</si>
  <si>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</si>
  <si>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</si>
  <si>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</si>
  <si>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</si>
  <si>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</si>
  <si>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</si>
  <si>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</si>
  <si>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</si>
  <si>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</si>
  <si>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</si>
  <si>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</si>
  <si>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</si>
  <si>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</si>
  <si>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</si>
  <si>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</si>
  <si>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</si>
  <si>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</si>
  <si>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</si>
  <si>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</si>
  <si>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</si>
  <si>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</si>
  <si>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</si>
  <si>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</si>
  <si>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</si>
  <si>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</si>
  <si>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</si>
  <si>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</si>
  <si>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</si>
  <si>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</si>
  <si>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</si>
  <si>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</si>
  <si>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</si>
  <si>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</si>
  <si>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</si>
  <si>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</si>
  <si>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</si>
  <si>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</si>
  <si>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</si>
  <si>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</si>
  <si>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</si>
  <si>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</si>
  <si>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</si>
  <si>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</si>
  <si>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</si>
  <si>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</si>
  <si>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</si>
  <si>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</si>
  <si>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</si>
  <si>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</si>
  <si>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</si>
  <si>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</si>
  <si>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</si>
  <si>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</si>
  <si>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</si>
  <si>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</si>
  <si>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</si>
  <si>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</si>
  <si>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</si>
  <si>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</si>
  <si>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</si>
  <si>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</si>
  <si>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</si>
  <si>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</si>
  <si>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</si>
  <si>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</si>
  <si>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</si>
  <si>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</si>
  <si>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</si>
  <si>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</si>
  <si>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</si>
  <si>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</si>
  <si>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</si>
  <si>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</si>
  <si>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</si>
  <si>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</si>
  <si>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</si>
  <si>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</si>
  <si>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</si>
  <si>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</si>
  <si>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</si>
  <si>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</si>
  <si>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</si>
  <si>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</si>
  <si>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</si>
  <si>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</si>
  <si>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</si>
  <si>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</si>
  <si>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</si>
  <si>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</si>
  <si>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</si>
  <si>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</si>
  <si>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</si>
  <si>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</si>
  <si>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</si>
  <si>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</si>
  <si>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</si>
  <si>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</si>
  <si>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</si>
  <si>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</si>
  <si>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</si>
  <si>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</si>
  <si>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</si>
  <si>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</si>
  <si>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</si>
  <si>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</si>
  <si>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</si>
  <si>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</si>
  <si>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</si>
  <si>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</si>
  <si>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</si>
  <si>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</si>
  <si>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</si>
  <si>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</si>
  <si>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</si>
  <si>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</si>
  <si>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</si>
  <si>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</si>
  <si>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</si>
  <si>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</si>
  <si>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</si>
  <si>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</si>
  <si>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</si>
  <si>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</si>
  <si>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</si>
  <si>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</si>
  <si>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</si>
  <si>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</si>
  <si>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</si>
  <si>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</si>
  <si>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</si>
  <si>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</si>
  <si>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</si>
  <si>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</si>
  <si>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</si>
  <si>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</si>
  <si>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</si>
  <si>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</si>
  <si>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</si>
  <si>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</si>
  <si>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</si>
  <si>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</si>
  <si>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</si>
  <si>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</si>
  <si>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</si>
  <si>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</si>
  <si>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</si>
  <si>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</si>
  <si>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</si>
  <si>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</si>
  <si>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</si>
  <si>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</si>
  <si>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</si>
  <si>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</si>
  <si>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</si>
  <si>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</si>
  <si>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</si>
  <si>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</si>
  <si>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</si>
  <si>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</si>
  <si>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</si>
  <si>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</si>
  <si>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</si>
  <si>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</si>
  <si>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</si>
  <si>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</si>
  <si>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</si>
  <si>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</si>
  <si>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</si>
  <si>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</si>
  <si>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</si>
  <si>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</si>
  <si>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</si>
  <si>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</si>
  <si>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</si>
  <si>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</si>
  <si>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</si>
  <si>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</si>
  <si>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</si>
  <si>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</si>
  <si>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</si>
  <si>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</si>
  <si>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</si>
  <si>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</si>
  <si>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</si>
  <si>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</si>
  <si>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</si>
  <si>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</si>
  <si>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</si>
  <si>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</si>
  <si>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</si>
  <si>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</si>
  <si>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</si>
  <si>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</si>
  <si>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</si>
  <si>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</si>
  <si>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</si>
  <si>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</si>
  <si>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</si>
  <si>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</si>
  <si>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</si>
  <si>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</si>
  <si>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</si>
  <si>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</si>
  <si>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</si>
  <si>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</si>
  <si>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</si>
  <si>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</si>
  <si>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</si>
  <si>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</si>
  <si>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</si>
  <si>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</si>
  <si>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</si>
  <si>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</si>
  <si>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</si>
  <si>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</si>
  <si>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</si>
  <si>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</si>
  <si>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</si>
  <si>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</si>
  <si>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</si>
  <si>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</si>
  <si>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</si>
  <si>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</si>
  <si>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</si>
  <si>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</si>
  <si>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</si>
  <si>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</si>
  <si>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</si>
  <si>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</si>
  <si>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</si>
  <si>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</si>
  <si>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</si>
  <si>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</si>
  <si>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</si>
  <si>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</si>
  <si>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</si>
  <si>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</si>
  <si>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</si>
  <si>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</si>
  <si>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</si>
  <si>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</si>
  <si>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</si>
  <si>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</si>
  <si>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</si>
  <si>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</si>
  <si>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</si>
  <si>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</si>
  <si>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</si>
  <si>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</si>
  <si>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</si>
  <si>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</si>
  <si>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</si>
  <si>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</si>
  <si>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</si>
  <si>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</si>
  <si>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</si>
  <si>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</si>
  <si>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</si>
  <si>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</si>
  <si>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</si>
  <si>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</si>
  <si>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</si>
  <si>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</si>
  <si>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</si>
  <si>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</si>
  <si>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</si>
  <si>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</si>
  <si>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</si>
  <si>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</si>
  <si>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</si>
  <si>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</si>
  <si>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</si>
  <si>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</si>
  <si>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</si>
  <si>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</si>
  <si>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</si>
  <si>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</si>
  <si>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</si>
  <si>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</si>
  <si>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</si>
  <si>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</si>
  <si>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</si>
  <si>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</si>
  <si>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</si>
  <si>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</si>
  <si>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</si>
  <si>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</si>
  <si>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</si>
  <si>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</si>
  <si>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</si>
  <si>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</si>
  <si>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</si>
  <si>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</si>
  <si>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</si>
  <si>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</si>
  <si>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</si>
  <si>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</si>
  <si>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</si>
  <si>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</si>
  <si>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</si>
  <si>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</si>
  <si>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</si>
  <si>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</si>
  <si>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</si>
  <si>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</si>
  <si>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</si>
  <si>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</si>
  <si>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</si>
  <si>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</si>
  <si>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</si>
  <si>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</si>
  <si>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</si>
  <si>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</si>
  <si>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</si>
  <si>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</si>
  <si>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</si>
  <si>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</si>
  <si>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</si>
  <si>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</si>
  <si>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</si>
  <si>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</si>
  <si>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</si>
  <si>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</si>
  <si>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</si>
  <si>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</si>
  <si>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</si>
  <si>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</si>
  <si>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</si>
  <si>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</si>
  <si>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</si>
  <si>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</si>
  <si>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</si>
  <si>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</si>
  <si>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</si>
  <si>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</si>
  <si>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</si>
  <si>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</si>
  <si>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</si>
  <si>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</si>
  <si>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</si>
  <si>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</si>
  <si>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</si>
  <si>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</si>
  <si>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</si>
  <si>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</si>
  <si>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</si>
  <si>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</si>
  <si>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</si>
  <si>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</si>
  <si>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</si>
  <si>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</si>
  <si>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</si>
  <si>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</si>
  <si>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</si>
  <si>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</si>
  <si>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</si>
  <si>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</si>
  <si>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</si>
  <si>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</si>
  <si>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</si>
  <si>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</si>
  <si>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</si>
  <si>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</si>
  <si>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</si>
  <si>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</si>
  <si>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</si>
  <si>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</si>
  <si>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</si>
  <si>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</si>
  <si>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</si>
  <si>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</si>
  <si>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</si>
  <si>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</si>
  <si>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</si>
  <si>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</si>
  <si>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</si>
  <si>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</si>
  <si>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</si>
  <si>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</si>
  <si>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</si>
  <si>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</si>
  <si>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</si>
  <si>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</si>
  <si>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</si>
  <si>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</si>
  <si>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</si>
  <si>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</si>
  <si>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</si>
  <si>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</si>
  <si>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</si>
  <si>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</si>
  <si>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</si>
  <si>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</si>
  <si>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</si>
  <si>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</si>
  <si>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</si>
  <si>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</si>
  <si>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</si>
  <si>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</si>
  <si>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</si>
  <si>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</si>
  <si>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</si>
  <si>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</si>
  <si>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</si>
  <si>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</si>
  <si>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</si>
  <si>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</si>
  <si>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</si>
  <si>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</si>
  <si>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</si>
  <si>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</si>
  <si>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</si>
  <si>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</si>
  <si>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</si>
  <si>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</si>
  <si>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</si>
  <si>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</si>
  <si>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</si>
  <si>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</si>
  <si>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</si>
  <si>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</si>
  <si>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</si>
  <si>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</si>
  <si>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</si>
  <si>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</si>
  <si>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</si>
  <si>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</si>
  <si>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</si>
  <si>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</si>
  <si>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</si>
  <si>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</si>
  <si>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</si>
  <si>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</si>
  <si>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</si>
  <si>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</si>
  <si>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</si>
  <si>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</si>
  <si>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</si>
  <si>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</si>
  <si>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</si>
  <si>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</si>
  <si>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</si>
  <si>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</si>
  <si>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</si>
  <si>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</si>
  <si>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</si>
  <si>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</si>
  <si>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</si>
  <si>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</si>
  <si>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</si>
  <si>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</si>
  <si>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</si>
  <si>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</si>
  <si>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</si>
  <si>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</si>
  <si>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</si>
  <si>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</si>
  <si>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</si>
  <si>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</si>
  <si>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</si>
  <si>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</si>
  <si>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</si>
  <si>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</si>
  <si>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</si>
  <si>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</si>
  <si>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</si>
  <si>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</si>
  <si>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</si>
  <si>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</si>
  <si>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</si>
  <si>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</si>
  <si>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</si>
  <si>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</si>
  <si>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</si>
  <si>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</si>
  <si>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</si>
  <si>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</si>
  <si>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</si>
  <si>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</si>
  <si>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</si>
  <si>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</si>
  <si>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</si>
  <si>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</si>
  <si>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</si>
  <si>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</si>
  <si>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</si>
  <si>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</si>
  <si>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</si>
  <si>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</si>
  <si>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</si>
  <si>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</si>
  <si>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</si>
  <si>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</si>
  <si>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</si>
  <si>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</si>
  <si>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</si>
  <si>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</si>
  <si>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</si>
  <si>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</si>
  <si>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</si>
  <si>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</si>
  <si>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</si>
  <si>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</si>
  <si>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</si>
  <si>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</si>
  <si>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</si>
  <si>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</si>
  <si>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</si>
  <si>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</si>
  <si>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</si>
  <si>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</si>
  <si>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</si>
  <si>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</si>
  <si>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</si>
  <si>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</si>
  <si>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</si>
  <si>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</si>
  <si>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</si>
  <si>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</si>
  <si>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</si>
  <si>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</si>
  <si>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</si>
  <si>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</si>
  <si>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</si>
  <si>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</si>
  <si>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</si>
  <si>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</si>
  <si>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</si>
  <si>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</si>
  <si>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</si>
  <si>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</si>
  <si>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</si>
  <si>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</si>
  <si>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</si>
  <si>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</si>
  <si>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</si>
  <si>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</si>
  <si>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</si>
  <si>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</si>
  <si>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</si>
  <si>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</si>
  <si>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</si>
  <si>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</si>
  <si>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</si>
  <si>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</si>
  <si>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</si>
  <si>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</si>
  <si>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</si>
  <si>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</si>
  <si>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</si>
  <si>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</si>
  <si>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</si>
  <si>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</si>
  <si>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</si>
  <si>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</si>
  <si>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</si>
  <si>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</si>
  <si>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</si>
  <si>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</si>
  <si>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</si>
  <si>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</si>
  <si>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</si>
  <si>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</si>
  <si>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</si>
  <si>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</si>
  <si>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</si>
  <si>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</si>
  <si>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</si>
  <si>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</si>
  <si>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</si>
  <si>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</si>
  <si>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</si>
  <si>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</si>
  <si>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</si>
  <si>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</si>
  <si>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</si>
  <si>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</si>
  <si>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</si>
  <si>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</si>
  <si>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</si>
  <si>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</si>
  <si>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</si>
  <si>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</si>
  <si>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</si>
  <si>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</si>
  <si>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</si>
  <si>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</si>
  <si>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</si>
  <si>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</si>
  <si>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</si>
  <si>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</si>
  <si>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</si>
  <si>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</si>
  <si>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</si>
  <si>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</si>
  <si>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</si>
  <si>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</si>
  <si>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</si>
  <si>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</si>
  <si>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</si>
  <si>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</si>
  <si>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</si>
  <si>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</si>
  <si>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</si>
  <si>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</si>
  <si>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</si>
  <si>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</si>
  <si>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</si>
  <si>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</si>
  <si>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</si>
  <si>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</si>
  <si>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</si>
  <si>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</si>
  <si>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</si>
  <si>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</si>
  <si>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</si>
  <si>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</si>
  <si>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</si>
  <si>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</si>
  <si>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</si>
  <si>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</si>
  <si>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</si>
  <si>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</si>
  <si>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</si>
  <si>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</si>
  <si>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</si>
  <si>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</si>
  <si>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</si>
  <si>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</si>
  <si>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</si>
  <si>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</si>
  <si>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</si>
  <si>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</si>
  <si>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</si>
  <si>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</si>
  <si>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</si>
  <si>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</si>
  <si>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</si>
  <si>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</si>
  <si>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</si>
  <si>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</si>
  <si>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</si>
  <si>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</si>
  <si>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</si>
  <si>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</si>
  <si>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</si>
  <si>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</si>
  <si>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</si>
  <si>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</si>
  <si>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</si>
  <si>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</si>
  <si>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</si>
  <si>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</si>
  <si>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</si>
  <si>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</si>
  <si>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</si>
  <si>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</si>
  <si>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</si>
  <si>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</si>
  <si>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</si>
  <si>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</si>
  <si>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</si>
  <si>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</si>
  <si>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</si>
  <si>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</si>
  <si>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</si>
  <si>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</si>
  <si>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</si>
  <si>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</si>
  <si>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</si>
  <si>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</si>
  <si>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</si>
  <si>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</si>
  <si>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</si>
  <si>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</si>
  <si>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</si>
  <si>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</si>
  <si>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</si>
  <si>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</si>
  <si>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</si>
  <si>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</si>
  <si>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</si>
  <si>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</si>
  <si>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</si>
  <si>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</si>
  <si>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</si>
  <si>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</si>
  <si>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</si>
  <si>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</si>
  <si>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</si>
  <si>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</si>
  <si>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</si>
  <si>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</si>
  <si>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</si>
  <si>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</si>
  <si>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</si>
  <si>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</si>
  <si>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</si>
  <si>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</si>
  <si>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</si>
  <si>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</si>
  <si>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</si>
  <si>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</si>
  <si>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</si>
  <si>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</si>
  <si>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</si>
  <si>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</si>
  <si>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</si>
  <si>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</si>
  <si>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</si>
  <si>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</si>
  <si>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</si>
  <si>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</si>
  <si>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</si>
  <si>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</si>
  <si>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</si>
  <si>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</si>
  <si>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</si>
  <si>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</si>
  <si>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</si>
  <si>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</si>
  <si>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</si>
  <si>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</si>
  <si>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</si>
  <si>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</si>
  <si>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</si>
  <si>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</si>
  <si>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</si>
  <si>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</si>
  <si>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</si>
  <si>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</si>
  <si>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</si>
  <si>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</si>
  <si>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</si>
  <si>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</si>
  <si>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</si>
  <si>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</si>
  <si>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</si>
  <si>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</si>
  <si>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</si>
  <si>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</si>
  <si>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</si>
  <si>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</si>
  <si>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</si>
  <si>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</si>
  <si>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</si>
  <si>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</si>
  <si>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</si>
  <si>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</si>
  <si>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</si>
  <si>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</si>
  <si>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</si>
  <si>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</si>
  <si>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</si>
  <si>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</si>
  <si>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</si>
  <si>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</si>
  <si>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</si>
  <si>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</si>
  <si>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</si>
  <si>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</si>
  <si>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</si>
  <si>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</si>
  <si>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</si>
  <si>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</si>
  <si>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</si>
  <si>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</si>
  <si>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</si>
  <si>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</si>
  <si>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</si>
  <si>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</si>
  <si>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</si>
  <si>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</si>
  <si>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</si>
  <si>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</si>
  <si>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</si>
  <si>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</si>
  <si>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</si>
  <si>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</si>
  <si>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</si>
  <si>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</si>
  <si>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</si>
  <si>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</si>
  <si>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</si>
  <si>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</si>
  <si>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</si>
  <si>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</si>
  <si>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</si>
  <si>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</si>
  <si>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</si>
  <si>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</si>
  <si>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</si>
  <si>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</si>
  <si>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</si>
  <si>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</si>
  <si>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</si>
  <si>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</si>
  <si>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</si>
  <si>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</si>
  <si>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</si>
  <si>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</si>
  <si>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</si>
  <si>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</si>
  <si>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</si>
  <si>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</si>
  <si>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</si>
  <si>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</si>
  <si>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</si>
  <si>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</si>
  <si>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</si>
  <si>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</si>
  <si>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</si>
  <si>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</si>
  <si>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</si>
  <si>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</si>
  <si>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</si>
  <si>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</si>
  <si>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</si>
  <si>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</si>
  <si>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</si>
  <si>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</si>
  <si>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</si>
  <si>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</si>
  <si>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</si>
  <si>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</si>
  <si>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</si>
  <si>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</si>
  <si>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</si>
  <si>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</si>
  <si>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</si>
  <si>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</si>
  <si>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</si>
  <si>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</si>
  <si>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</si>
  <si>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</si>
  <si>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</si>
  <si>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</si>
  <si>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</si>
  <si>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</si>
  <si>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</si>
  <si>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</si>
  <si>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</si>
  <si>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</si>
  <si>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</si>
  <si>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</si>
  <si>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</si>
  <si>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</si>
  <si>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</si>
  <si>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</si>
  <si>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</si>
  <si>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</si>
  <si>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</si>
  <si>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</si>
  <si>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</si>
  <si>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</si>
  <si>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</si>
  <si>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</si>
  <si>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</si>
  <si>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</si>
  <si>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</si>
  <si>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</si>
  <si>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</si>
  <si>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</si>
  <si>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</si>
  <si>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</si>
  <si>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</si>
  <si>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</si>
  <si>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</si>
  <si>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</si>
  <si>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</si>
  <si>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</si>
  <si>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</si>
  <si>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</si>
  <si>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</si>
  <si>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</si>
  <si>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</si>
  <si>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</si>
  <si>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</si>
  <si>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</si>
  <si>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</si>
  <si>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</si>
  <si>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</si>
  <si>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</si>
  <si>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</si>
  <si>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</si>
  <si>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</si>
  <si>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</si>
  <si>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</si>
  <si>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</si>
  <si>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</si>
  <si>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</si>
  <si>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</si>
  <si>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</si>
  <si>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</si>
  <si>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</si>
  <si>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</si>
  <si>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</si>
  <si>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</si>
  <si>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</si>
  <si>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</si>
  <si>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</si>
  <si>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</si>
  <si>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</si>
  <si>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</si>
  <si>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</si>
  <si>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</si>
  <si>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</si>
  <si>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</si>
  <si>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</si>
  <si>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</si>
  <si>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</si>
  <si>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</si>
  <si>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</si>
  <si>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</si>
  <si>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</si>
  <si>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</si>
  <si>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</si>
  <si>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</si>
  <si>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</si>
  <si>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</si>
  <si>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</si>
  <si>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</si>
  <si>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</si>
  <si>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</si>
  <si>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</si>
  <si>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</si>
  <si>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</si>
  <si>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</si>
  <si>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</si>
  <si>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</si>
  <si>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</si>
  <si>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</si>
  <si>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</si>
  <si>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</si>
  <si>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</si>
  <si>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</si>
  <si>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</si>
  <si>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</si>
  <si>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</si>
  <si>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</si>
  <si>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</si>
  <si>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</si>
  <si>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</si>
  <si>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</si>
  <si>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</si>
  <si>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</si>
  <si>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</si>
  <si>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</si>
  <si>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</si>
  <si>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</si>
  <si>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</si>
  <si>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</si>
  <si>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</si>
  <si>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</si>
  <si>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</si>
  <si>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</si>
  <si>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</si>
  <si>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</si>
  <si>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</si>
  <si>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</si>
  <si>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</si>
  <si>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</si>
  <si>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</si>
  <si>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</si>
  <si>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</si>
  <si>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</si>
  <si>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</si>
  <si>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</si>
  <si>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</si>
  <si>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</si>
  <si>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</si>
  <si>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</si>
  <si>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</si>
  <si>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</si>
  <si>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</si>
  <si>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</si>
  <si>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</si>
  <si>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</si>
  <si>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</si>
  <si>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</si>
  <si>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</si>
  <si>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</si>
  <si>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</si>
  <si>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</si>
  <si>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</si>
  <si>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</si>
  <si>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</si>
  <si>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</si>
  <si>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</si>
  <si>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</si>
  <si>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</si>
  <si>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</si>
  <si>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</si>
  <si>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</si>
  <si>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</si>
  <si>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</si>
  <si>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</si>
  <si>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</si>
  <si>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</si>
  <si>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</si>
  <si>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</si>
  <si>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</si>
  <si>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</si>
  <si>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</si>
  <si>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</si>
  <si>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</si>
  <si>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</si>
  <si>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</si>
  <si>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</si>
  <si>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</si>
  <si>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</si>
  <si>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</si>
  <si>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</si>
  <si>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</si>
  <si>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</si>
  <si>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</si>
  <si>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</si>
  <si>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</si>
  <si>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</si>
  <si>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</si>
  <si>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</si>
  <si>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</si>
  <si>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</si>
  <si>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</si>
  <si>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</si>
  <si>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</si>
  <si>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</si>
  <si>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</si>
  <si>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</si>
  <si>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</si>
  <si>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</si>
  <si>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</si>
  <si>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</si>
  <si>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</si>
  <si>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</si>
  <si>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</si>
  <si>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</si>
  <si>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</si>
  <si>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</si>
  <si>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</si>
  <si>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</si>
  <si>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</si>
  <si>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</si>
  <si>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</si>
  <si>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</si>
  <si>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</si>
  <si>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</si>
  <si>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</si>
  <si>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</si>
  <si>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</si>
  <si>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</si>
  <si>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</si>
  <si>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</si>
  <si>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</si>
  <si>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</si>
  <si>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</si>
  <si>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</si>
  <si>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</si>
  <si>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</si>
  <si>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</si>
  <si>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</si>
  <si>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</si>
  <si>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</si>
  <si>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</si>
  <si>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</si>
  <si>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</si>
  <si>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</si>
  <si>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</si>
  <si>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</si>
  <si>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</si>
  <si>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</si>
  <si>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</si>
  <si>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</si>
  <si>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</si>
  <si>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</si>
  <si>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</si>
  <si>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</si>
  <si>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</si>
  <si>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</si>
  <si>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</si>
  <si>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</si>
  <si>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</si>
  <si>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</si>
  <si>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</si>
  <si>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</si>
  <si>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</si>
  <si>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</si>
  <si>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</si>
  <si>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</si>
  <si>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</si>
  <si>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</si>
  <si>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</si>
  <si>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</si>
  <si>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</si>
  <si>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</si>
  <si>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</si>
  <si>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</si>
  <si>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</si>
  <si>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</si>
  <si>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</si>
  <si>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</si>
  <si>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</si>
  <si>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</si>
  <si>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</si>
  <si>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</si>
  <si>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</si>
  <si>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</si>
  <si>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</si>
  <si>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</si>
  <si>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</si>
  <si>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</si>
  <si>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</si>
  <si>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</si>
  <si>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</si>
  <si>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</si>
  <si>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</si>
  <si>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</si>
  <si>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</si>
  <si>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</si>
  <si>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</si>
  <si>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</si>
  <si>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</si>
  <si>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</si>
  <si>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</si>
  <si>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</si>
  <si>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</si>
  <si>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</si>
  <si>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</si>
  <si>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</si>
  <si>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</si>
  <si>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</si>
  <si>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</si>
  <si>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</si>
  <si>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</si>
  <si>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</si>
  <si>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</si>
  <si>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</si>
  <si>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</si>
  <si>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</si>
  <si>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</si>
  <si>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</si>
  <si>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</si>
  <si>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</si>
  <si>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</si>
  <si>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</si>
  <si>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</si>
  <si>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</si>
  <si>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</si>
  <si>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</si>
  <si>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</si>
  <si>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</si>
  <si>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</si>
  <si>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</si>
  <si>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</si>
  <si>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</si>
  <si>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</si>
  <si>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</si>
  <si>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</si>
  <si>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</si>
  <si>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</si>
  <si>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</si>
  <si>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</si>
  <si>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</si>
  <si>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</si>
  <si>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</si>
  <si>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</si>
  <si>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</si>
  <si>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</si>
  <si>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</si>
  <si>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</si>
  <si>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</si>
  <si>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</si>
  <si>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</si>
  <si>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</si>
  <si>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</si>
  <si>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</si>
  <si>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</si>
  <si>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</si>
  <si>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</si>
  <si>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</si>
  <si>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</si>
  <si>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</si>
  <si>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</si>
  <si>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</si>
  <si>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</si>
  <si>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</si>
  <si>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</si>
  <si>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</si>
  <si>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</si>
  <si>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</si>
  <si>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</si>
  <si>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</si>
  <si>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</si>
  <si>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</si>
  <si>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</si>
  <si>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</si>
  <si>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</si>
  <si>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</si>
  <si>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</si>
  <si>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</si>
  <si>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</si>
  <si>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</si>
  <si>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</si>
  <si>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</si>
  <si>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</si>
  <si>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</si>
  <si>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</si>
  <si>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</si>
  <si>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</si>
  <si>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</si>
  <si>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</si>
  <si>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</si>
  <si>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</si>
  <si>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</si>
  <si>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</si>
  <si>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</si>
  <si>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</si>
  <si>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</si>
  <si>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</si>
  <si>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</si>
  <si>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</si>
  <si>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</si>
  <si>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</si>
  <si>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</si>
  <si>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</si>
  <si>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</si>
  <si>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</si>
  <si>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</si>
  <si>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</si>
  <si>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</si>
  <si>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</si>
  <si>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</si>
  <si>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</si>
  <si>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</si>
  <si>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</si>
  <si>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</si>
  <si>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</si>
  <si>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</si>
  <si>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</si>
  <si>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</si>
  <si>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</si>
  <si>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</si>
  <si>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</si>
  <si>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</si>
  <si>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</si>
  <si>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</si>
  <si>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</si>
  <si>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</si>
  <si>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</si>
  <si>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</si>
  <si>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</si>
  <si>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</si>
  <si>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</si>
  <si>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</si>
  <si>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</si>
  <si>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</si>
  <si>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</si>
  <si>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</si>
  <si>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</si>
  <si>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</si>
  <si>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</si>
  <si>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</si>
  <si>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</si>
  <si>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</si>
  <si>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</si>
  <si>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</si>
  <si>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</si>
  <si>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</si>
  <si>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</si>
  <si>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</si>
  <si>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</si>
  <si>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</si>
  <si>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</si>
  <si>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</si>
  <si>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</si>
  <si>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</si>
  <si>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</si>
  <si>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</si>
  <si>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</si>
  <si>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</si>
  <si>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</si>
  <si>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</si>
  <si>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</si>
  <si>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</si>
  <si>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</si>
  <si>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</si>
  <si>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</si>
  <si>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</si>
  <si>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</si>
  <si>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</si>
  <si>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</si>
  <si>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</si>
  <si>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</si>
  <si>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</si>
  <si>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</si>
  <si>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</si>
  <si>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</si>
  <si>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</si>
  <si>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</si>
  <si>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</si>
  <si>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</si>
  <si>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</si>
  <si>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</si>
  <si>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</si>
  <si>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</si>
  <si>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</si>
  <si>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</si>
  <si>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</si>
  <si>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</si>
  <si>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</si>
  <si>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</si>
  <si>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</si>
  <si>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</si>
  <si>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</si>
  <si>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</si>
  <si>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</si>
  <si>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</si>
  <si>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</si>
  <si>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</si>
  <si>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</si>
  <si>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</si>
  <si>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</si>
  <si>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</si>
  <si>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</si>
  <si>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</si>
  <si>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</si>
  <si>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</si>
  <si>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</si>
  <si>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</si>
  <si>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</si>
  <si>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</si>
  <si>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</si>
  <si>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</si>
  <si>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</si>
  <si>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</si>
  <si>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</si>
  <si>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</si>
  <si>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</si>
  <si>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</si>
  <si>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</si>
  <si>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</si>
  <si>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</si>
  <si>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</si>
  <si>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</si>
  <si>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</si>
  <si>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</si>
  <si>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</si>
  <si>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</si>
  <si>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</si>
  <si>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</si>
  <si>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</si>
  <si>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</si>
  <si>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</si>
  <si>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</si>
  <si>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</si>
  <si>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</si>
  <si>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</si>
  <si>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</si>
  <si>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</si>
  <si>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</si>
  <si>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</si>
  <si>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</si>
  <si>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</si>
  <si>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</si>
  <si>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</si>
  <si>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</si>
  <si>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</si>
  <si>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</si>
  <si>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</si>
  <si>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</si>
  <si>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</si>
  <si>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</si>
  <si>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</si>
  <si>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</si>
  <si>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</si>
  <si>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</si>
  <si>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</si>
  <si>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</si>
  <si>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</si>
  <si>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</si>
  <si>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</si>
  <si>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</si>
  <si>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</si>
  <si>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</si>
  <si>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</si>
  <si>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</si>
  <si>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</si>
  <si>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</si>
  <si>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</si>
  <si>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</si>
  <si>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</si>
  <si>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</si>
  <si>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</si>
  <si>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</si>
  <si>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</si>
  <si>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</si>
  <si>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</si>
  <si>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</si>
  <si>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</si>
  <si>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</si>
  <si>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</si>
  <si>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</si>
  <si>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</si>
  <si>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</si>
  <si>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</si>
  <si>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</si>
  <si>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</si>
  <si>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</si>
  <si>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</si>
  <si>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</si>
  <si>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</si>
  <si>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</si>
  <si>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</si>
  <si>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</si>
  <si>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</si>
  <si>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</si>
  <si>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</si>
  <si>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</si>
  <si>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</si>
  <si>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</si>
  <si>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</si>
  <si>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</si>
  <si>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</si>
  <si>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</si>
  <si>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</si>
  <si>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</si>
  <si>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</si>
  <si>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</si>
  <si>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</si>
  <si>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</si>
  <si>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</si>
  <si>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</si>
  <si>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</si>
  <si>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</si>
  <si>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</si>
  <si>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</si>
  <si>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</si>
  <si>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</si>
  <si>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</si>
  <si>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</si>
  <si>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</si>
  <si>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</si>
  <si>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</si>
  <si>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</si>
  <si>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</si>
  <si>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</si>
  <si>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</si>
  <si>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</si>
  <si>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</si>
  <si>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</si>
  <si>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</si>
  <si>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</si>
  <si>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</si>
  <si>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</si>
  <si>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</si>
  <si>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</si>
  <si>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</si>
  <si>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</si>
  <si>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</si>
  <si>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</si>
  <si>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</si>
  <si>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</si>
  <si>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</si>
  <si>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</si>
  <si>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</si>
  <si>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</si>
  <si>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</si>
  <si>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</si>
  <si>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</si>
  <si>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</si>
  <si>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</si>
  <si>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</si>
  <si>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</si>
  <si>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</si>
  <si>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</si>
  <si>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</si>
  <si>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</si>
  <si>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</si>
  <si>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</si>
  <si>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</si>
  <si>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</si>
  <si>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</si>
  <si>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</si>
  <si>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</si>
  <si>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</si>
  <si>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</si>
  <si>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</si>
  <si>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</si>
  <si>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</si>
  <si>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</si>
  <si>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</si>
  <si>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</si>
  <si>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</si>
  <si>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</si>
  <si>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</si>
  <si>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</si>
  <si>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</si>
  <si>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</si>
  <si>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</si>
  <si>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</si>
  <si>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</si>
  <si>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</si>
  <si>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</si>
  <si>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</si>
  <si>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</si>
  <si>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</si>
  <si>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</si>
  <si>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</si>
  <si>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</si>
  <si>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</si>
  <si>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</si>
  <si>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</si>
  <si>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</si>
  <si>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</si>
  <si>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</si>
  <si>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</si>
  <si>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</si>
  <si>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</si>
  <si>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</si>
  <si>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</si>
  <si>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</si>
  <si>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</si>
  <si>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</si>
  <si>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</si>
  <si>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</si>
  <si>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</si>
  <si>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</si>
  <si>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</si>
  <si>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</si>
  <si>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</si>
  <si>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</si>
  <si>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</si>
  <si>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</si>
  <si>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</si>
  <si>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</si>
  <si>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</si>
  <si>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</si>
  <si>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</si>
  <si>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</si>
  <si>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</si>
  <si>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</si>
  <si>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</si>
  <si>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</si>
  <si>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</si>
  <si>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</si>
  <si>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</si>
  <si>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</si>
  <si>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</si>
  <si>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</si>
  <si>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</si>
  <si>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</si>
  <si>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</si>
  <si>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</si>
  <si>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</si>
  <si>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</si>
  <si>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</si>
  <si>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</si>
  <si>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</si>
  <si>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</si>
  <si>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</si>
  <si>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</si>
  <si>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</si>
  <si>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</si>
  <si>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</si>
  <si>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</si>
  <si>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</si>
  <si>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</si>
  <si>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</si>
  <si>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</si>
  <si>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</si>
  <si>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</si>
  <si>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</si>
  <si>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</si>
  <si>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</si>
  <si>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</si>
  <si>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</si>
  <si>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</si>
  <si>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</si>
  <si>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ÁLCOOL ELÍTICO 70% GRAUS INPM, EMBALAGEM CONTENDO 1 LITRO</t>
  </si>
  <si>
    <t>ALVEJANTE SEM CLORO, EMBALAGEM CONTENDO 5L</t>
  </si>
  <si>
    <t>BALDE PLÁSTICO PARA LIMPEZA 12L</t>
  </si>
  <si>
    <t>BALDE PLÁSTICO PARA LIMPEZA 19L OU 20L</t>
  </si>
  <si>
    <t>DESINFETANTE LÍQUIDO, EMBALAGEM CONTENDO 5L</t>
  </si>
  <si>
    <t>DESODORIZADOR DE AMBIENTE EM AEROSSOL</t>
  </si>
  <si>
    <t>ESCOVA PLÁSTICA PARA LIMPEZA DE VASO SANITÁRIO COM SUPORTE</t>
  </si>
  <si>
    <t>HIPOCLORITO DE SÓDIO, EMBALAGEM CONTENDO 5L</t>
  </si>
  <si>
    <t>INSETICIDA A BASE DE ÁGUA EM AEROSSOL</t>
  </si>
  <si>
    <t>LIMPA VIDROS EM SPRAY, EMBALAGEM CONTENDO 500ML</t>
  </si>
  <si>
    <t>LUVA EM BORRACHA NATURAL PARA LIMPEZA TAMANHO PEQUENO</t>
  </si>
  <si>
    <t>LUVA EM BORRACHA NATURAL PARA LIMPEZA TAMANHO MÉDIO</t>
  </si>
  <si>
    <t>LUVA EM BORRACHA NATURAL PARA LIMPEZA TAMANHO GRANDE</t>
  </si>
  <si>
    <t>LUVA EM BORRACHA NATURAL PARA LIMPEZA TAMANHO EXTRA GRANDE</t>
  </si>
  <si>
    <r>
      <t>PÁ PLÁSTICA PARA LIXO</t>
    </r>
    <r>
      <rPr>
        <sz val="10"/>
        <color rgb="FF000000"/>
        <rFont val="Arial Narrow"/>
        <family val="2"/>
      </rPr>
      <t xml:space="preserve">, </t>
    </r>
  </si>
  <si>
    <t>PANO MULTIUSO EM MICROFIBRA PARA LIMPEZA</t>
  </si>
  <si>
    <t>PANO PARA LIMPEZA DE CHÃO</t>
  </si>
  <si>
    <t>PAPEL TOALHA, PACOTES COM 2 ROLOS</t>
  </si>
  <si>
    <r>
      <t>PAPEL HIGIÊNICO FOLHA DUPLA 30MT, PACOTE COM 4 ROLOS</t>
    </r>
    <r>
      <rPr>
        <sz val="10"/>
        <color rgb="FF000000"/>
        <rFont val="Arial Narrow"/>
        <family val="2"/>
      </rPr>
      <t xml:space="preserve">  </t>
    </r>
  </si>
  <si>
    <t>PAPEL HIGIÊNICO ROLÃO, CAIXA COM 8 UNIDADES CADA</t>
  </si>
  <si>
    <t>PAPEL TOALHA INTERFOLHADO, PACOTES COM 2000 FOLHAS</t>
  </si>
  <si>
    <t>REFIL PARA MOP REDONDO</t>
  </si>
  <si>
    <t>RODO PLÁSTICO</t>
  </si>
  <si>
    <t>SABÃO EM BARRA GLICERINADO</t>
  </si>
  <si>
    <t>SABÃO EM PÓ, PACOTE COM 800 GRAMAS</t>
  </si>
  <si>
    <t>SACO DE LIXO 15 LITROS PRETO, PACOTE COM 10 UNIDADES CADA</t>
  </si>
  <si>
    <t>SACO DE LIXO 30 LITROS PRETO, PACOTE COM 10 UNIDADES CADA</t>
  </si>
  <si>
    <t>SACO DE LIXO 50 LITROS PRETO, PACOTE COM 10 UNIDADES CADA</t>
  </si>
  <si>
    <t>SACO DE LIXO DE 100 LITROS VERDE, PACOTE COM 100 UNIDADES</t>
  </si>
  <si>
    <t>SACO DE LIXO REFORÇADO 100 LITROS PRETO, PACOTE COM 100 UNIDADES CADA</t>
  </si>
  <si>
    <t>SACO DE LIXO REFORÇADO 200 LITROS PRETO, PACOTE COM 50 UNIDADES CADA</t>
  </si>
  <si>
    <t>TAPETE EMBORRACHADO PARA CHÃO</t>
  </si>
  <si>
    <t>SAPONACEO CREMOSO, EMBALAGEM COM 250ML</t>
  </si>
  <si>
    <t>VASSOURA DE PALHA</t>
  </si>
  <si>
    <t>REGISTRO DE PREÇOS DE MATERIAIS DE HIGIENE E LIMPEZA</t>
  </si>
  <si>
    <t xml:space="preserve"> AM COMERCIO DE PRODUTOS DE LIMPEZA LTDA</t>
  </si>
  <si>
    <t>45212009000102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</si>
</sst>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0" xfId="0" applyFont="1" applyProtection="1"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2" fontId="0" fillId="0" borderId="35" xfId="0" applyNumberForma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22" sqref="B22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3" t="s">
        <v>3752</v>
      </c>
      <c r="B1" s="124"/>
      <c r="C1" s="124"/>
      <c r="D1" s="124"/>
      <c r="E1" s="124"/>
      <c r="F1" s="124"/>
      <c r="G1" s="125"/>
    </row>
    <row r="2" spans="1:8" s="59" customFormat="1" ht="15.75" thickBot="1" x14ac:dyDescent="0.3">
      <c r="A2" s="15" t="s">
        <v>161</v>
      </c>
      <c r="B2" s="129" t="s">
        <v>4005</v>
      </c>
      <c r="C2" s="129"/>
      <c r="D2" s="50" t="s">
        <v>162</v>
      </c>
      <c r="E2" s="70">
        <v>27</v>
      </c>
      <c r="F2" s="22" t="s">
        <v>163</v>
      </c>
      <c r="G2" s="33">
        <v>2024</v>
      </c>
      <c r="H2" s="57"/>
    </row>
    <row r="3" spans="1:8" s="59" customFormat="1" ht="31.5" customHeight="1" thickBot="1" x14ac:dyDescent="0.3">
      <c r="A3" s="18" t="s">
        <v>153</v>
      </c>
      <c r="B3" s="130" t="s">
        <v>4062</v>
      </c>
      <c r="C3" s="130"/>
      <c r="D3" s="130"/>
      <c r="E3" s="130"/>
      <c r="F3" s="130"/>
      <c r="G3" s="131"/>
    </row>
    <row r="4" spans="1:8" s="59" customFormat="1" ht="15.75" thickBot="1" x14ac:dyDescent="0.3">
      <c r="A4" s="15" t="s">
        <v>175</v>
      </c>
      <c r="B4" s="132" t="s">
        <v>4026</v>
      </c>
      <c r="C4" s="132"/>
      <c r="D4" s="132"/>
      <c r="E4" s="133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4"/>
      <c r="G5" s="135"/>
    </row>
    <row r="6" spans="1:8" s="61" customFormat="1" ht="15.75" thickBot="1" x14ac:dyDescent="0.3">
      <c r="A6" s="15" t="s">
        <v>155</v>
      </c>
      <c r="B6" s="51">
        <f>'Orçamento-base'!C6</f>
        <v>49355.69999999999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18817.5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6" t="s">
        <v>3750</v>
      </c>
      <c r="B11" s="127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6"/>
      <c r="B12" s="128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32" sqref="G3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66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27</v>
      </c>
      <c r="J2" s="37" t="s">
        <v>152</v>
      </c>
      <c r="K2" s="38">
        <f>IF(Identificação!G2=0,"",Identificação!G2)</f>
        <v>2024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HIGIENE E LIMPEZA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COTIPORA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49355.69999999999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6" t="s">
        <v>3761</v>
      </c>
      <c r="B10" s="136" t="s">
        <v>3759</v>
      </c>
      <c r="C10" s="136" t="s">
        <v>3760</v>
      </c>
      <c r="D10" s="140" t="s">
        <v>3675</v>
      </c>
      <c r="E10" s="138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37"/>
      <c r="B11" s="137"/>
      <c r="C11" s="137"/>
      <c r="D11" s="141"/>
      <c r="E11" s="139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4028</v>
      </c>
      <c r="H12" s="114">
        <v>100</v>
      </c>
      <c r="I12" s="47" t="s">
        <v>3701</v>
      </c>
      <c r="J12" s="120">
        <v>8.5500000000000007</v>
      </c>
      <c r="K12" s="54">
        <f>IFERROR(IF(H12*J12&lt;&gt;0,ROUND(ROUND(H12,4)*ROUND(J12,4),2),""),"")</f>
        <v>855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19" t="s">
        <v>4029</v>
      </c>
      <c r="H13" s="114">
        <v>20</v>
      </c>
      <c r="I13" s="47" t="s">
        <v>3701</v>
      </c>
      <c r="J13" s="121">
        <v>24.8</v>
      </c>
      <c r="K13" s="54">
        <f>IFERROR(IF(H13*J13&lt;&gt;0,ROUND(ROUND(H13,4)*ROUND(J13,4),2),""),"")</f>
        <v>496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19" t="s">
        <v>4030</v>
      </c>
      <c r="H14" s="114">
        <v>20</v>
      </c>
      <c r="I14" s="47" t="s">
        <v>3701</v>
      </c>
      <c r="J14" s="122">
        <v>26.63</v>
      </c>
      <c r="K14" s="106">
        <f>IFERROR(IF(H14*J14&lt;&gt;0,ROUND(ROUND(H14,4)*ROUND(J14,4),2),""),"")</f>
        <v>532.6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19" t="s">
        <v>4031</v>
      </c>
      <c r="H15" s="114">
        <v>20</v>
      </c>
      <c r="I15" s="47" t="s">
        <v>3701</v>
      </c>
      <c r="J15" s="122">
        <v>29.33</v>
      </c>
      <c r="K15" s="106">
        <f t="shared" ref="K15:K78" si="0">IFERROR(IF(H15*J15&lt;&gt;0,ROUND(ROUND(H15,4)*ROUND(J15,4),2),""),"")</f>
        <v>586.6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19" t="s">
        <v>4032</v>
      </c>
      <c r="H16" s="114">
        <v>150</v>
      </c>
      <c r="I16" s="47" t="s">
        <v>3701</v>
      </c>
      <c r="J16" s="120">
        <v>16.739999999999998</v>
      </c>
      <c r="K16" s="106">
        <f t="shared" si="0"/>
        <v>2511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19" t="s">
        <v>4033</v>
      </c>
      <c r="H17" s="114">
        <v>160</v>
      </c>
      <c r="I17" s="47" t="s">
        <v>3721</v>
      </c>
      <c r="J17" s="122">
        <v>17.670000000000002</v>
      </c>
      <c r="K17" s="106">
        <f t="shared" si="0"/>
        <v>2827.2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19" t="s">
        <v>4034</v>
      </c>
      <c r="H18" s="114">
        <v>20</v>
      </c>
      <c r="I18" s="47" t="s">
        <v>3701</v>
      </c>
      <c r="J18" s="122">
        <v>28.47</v>
      </c>
      <c r="K18" s="106">
        <f t="shared" si="0"/>
        <v>569.4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19" t="s">
        <v>4035</v>
      </c>
      <c r="H19" s="114">
        <v>50</v>
      </c>
      <c r="I19" s="47" t="s">
        <v>3701</v>
      </c>
      <c r="J19" s="122">
        <v>32.9</v>
      </c>
      <c r="K19" s="106">
        <f t="shared" si="0"/>
        <v>1645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5.7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19" t="s">
        <v>4036</v>
      </c>
      <c r="H20" s="114">
        <v>60</v>
      </c>
      <c r="I20" s="47" t="s">
        <v>3721</v>
      </c>
      <c r="J20" s="122">
        <v>19.22</v>
      </c>
      <c r="K20" s="106">
        <f t="shared" si="0"/>
        <v>1153.2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19" t="s">
        <v>4037</v>
      </c>
      <c r="H21" s="114">
        <v>30</v>
      </c>
      <c r="I21" s="47" t="s">
        <v>3721</v>
      </c>
      <c r="J21" s="114">
        <v>18.73</v>
      </c>
      <c r="K21" s="106">
        <f t="shared" si="0"/>
        <v>561.9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19" t="s">
        <v>4038</v>
      </c>
      <c r="H22" s="114">
        <v>30</v>
      </c>
      <c r="I22" s="47" t="s">
        <v>3735</v>
      </c>
      <c r="J22" s="114">
        <v>7.13</v>
      </c>
      <c r="K22" s="106">
        <f t="shared" si="0"/>
        <v>213.9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19" t="s">
        <v>4039</v>
      </c>
      <c r="H23" s="114">
        <v>30</v>
      </c>
      <c r="I23" s="47" t="s">
        <v>3735</v>
      </c>
      <c r="J23" s="114">
        <v>7.13</v>
      </c>
      <c r="K23" s="106">
        <f t="shared" si="0"/>
        <v>213.9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19" t="s">
        <v>4040</v>
      </c>
      <c r="H24" s="114">
        <v>30</v>
      </c>
      <c r="I24" s="47" t="s">
        <v>3735</v>
      </c>
      <c r="J24" s="114">
        <v>7.13</v>
      </c>
      <c r="K24" s="106">
        <f t="shared" si="0"/>
        <v>213.9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19" t="s">
        <v>4041</v>
      </c>
      <c r="H25" s="114">
        <v>30</v>
      </c>
      <c r="I25" s="47" t="s">
        <v>3735</v>
      </c>
      <c r="J25" s="114">
        <v>7.13</v>
      </c>
      <c r="K25" s="106">
        <f t="shared" si="0"/>
        <v>213.9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19" t="s">
        <v>4042</v>
      </c>
      <c r="H26" s="114">
        <v>20</v>
      </c>
      <c r="I26" s="47" t="s">
        <v>3701</v>
      </c>
      <c r="J26" s="114">
        <v>21.57</v>
      </c>
      <c r="K26" s="106">
        <f t="shared" si="0"/>
        <v>431.4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19" t="s">
        <v>4043</v>
      </c>
      <c r="H27" s="114">
        <v>120</v>
      </c>
      <c r="I27" s="47" t="s">
        <v>3701</v>
      </c>
      <c r="J27" s="114">
        <v>18.809999999999999</v>
      </c>
      <c r="K27" s="106">
        <f t="shared" si="0"/>
        <v>2257.1999999999998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19" t="s">
        <v>4044</v>
      </c>
      <c r="H28" s="114">
        <v>50</v>
      </c>
      <c r="I28" s="47" t="s">
        <v>3701</v>
      </c>
      <c r="J28" s="114">
        <v>13.9</v>
      </c>
      <c r="K28" s="106">
        <f t="shared" si="0"/>
        <v>695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19" t="s">
        <v>4045</v>
      </c>
      <c r="H29" s="114">
        <v>30</v>
      </c>
      <c r="I29" s="47" t="s">
        <v>3701</v>
      </c>
      <c r="J29" s="114">
        <v>5.77</v>
      </c>
      <c r="K29" s="106">
        <f t="shared" si="0"/>
        <v>173.1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19" t="s">
        <v>4046</v>
      </c>
      <c r="H30" s="114">
        <v>560</v>
      </c>
      <c r="I30" s="47" t="s">
        <v>3703</v>
      </c>
      <c r="J30" s="114">
        <v>7.2</v>
      </c>
      <c r="K30" s="106">
        <f t="shared" si="0"/>
        <v>4032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19" t="s">
        <v>4047</v>
      </c>
      <c r="H31" s="114">
        <v>30</v>
      </c>
      <c r="I31" s="47" t="s">
        <v>3702</v>
      </c>
      <c r="J31" s="114">
        <v>105.67</v>
      </c>
      <c r="K31" s="106">
        <f t="shared" si="0"/>
        <v>3170.1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19" t="s">
        <v>4048</v>
      </c>
      <c r="H32" s="114">
        <v>100</v>
      </c>
      <c r="I32" s="47" t="s">
        <v>3703</v>
      </c>
      <c r="J32" s="114">
        <v>46</v>
      </c>
      <c r="K32" s="106">
        <f t="shared" si="0"/>
        <v>4600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19" t="s">
        <v>4049</v>
      </c>
      <c r="H33" s="114">
        <v>20</v>
      </c>
      <c r="I33" s="47" t="s">
        <v>3701</v>
      </c>
      <c r="J33" s="114">
        <v>24.33</v>
      </c>
      <c r="K33" s="106">
        <f t="shared" si="0"/>
        <v>486.6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19" t="s">
        <v>4050</v>
      </c>
      <c r="H34" s="114">
        <v>20</v>
      </c>
      <c r="I34" s="47" t="s">
        <v>3701</v>
      </c>
      <c r="J34" s="114">
        <v>18.57</v>
      </c>
      <c r="K34" s="106">
        <f t="shared" si="0"/>
        <v>371.4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19" t="s">
        <v>4051</v>
      </c>
      <c r="H35" s="114">
        <v>10</v>
      </c>
      <c r="I35" s="47" t="s">
        <v>3701</v>
      </c>
      <c r="J35" s="114">
        <v>8.26</v>
      </c>
      <c r="K35" s="106">
        <f t="shared" si="0"/>
        <v>82.6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19" t="s">
        <v>4052</v>
      </c>
      <c r="H36" s="114">
        <v>50</v>
      </c>
      <c r="I36" s="47" t="s">
        <v>3703</v>
      </c>
      <c r="J36" s="114">
        <v>10.01</v>
      </c>
      <c r="K36" s="106">
        <f t="shared" si="0"/>
        <v>500.5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19" t="s">
        <v>4053</v>
      </c>
      <c r="H37" s="114">
        <v>50</v>
      </c>
      <c r="I37" s="47" t="s">
        <v>3703</v>
      </c>
      <c r="J37" s="114">
        <v>5.96</v>
      </c>
      <c r="K37" s="106">
        <f t="shared" si="0"/>
        <v>298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19" t="s">
        <v>4054</v>
      </c>
      <c r="H38" s="114">
        <v>50</v>
      </c>
      <c r="I38" s="47" t="s">
        <v>3703</v>
      </c>
      <c r="J38" s="114">
        <v>7.09</v>
      </c>
      <c r="K38" s="106">
        <f t="shared" si="0"/>
        <v>354.5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19" t="s">
        <v>4055</v>
      </c>
      <c r="H39" s="114">
        <v>50</v>
      </c>
      <c r="I39" s="47" t="s">
        <v>3703</v>
      </c>
      <c r="J39" s="114">
        <v>7.89</v>
      </c>
      <c r="K39" s="106">
        <f t="shared" si="0"/>
        <v>394.5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19" t="s">
        <v>4056</v>
      </c>
      <c r="H40" s="114">
        <v>50</v>
      </c>
      <c r="I40" s="47" t="s">
        <v>3703</v>
      </c>
      <c r="J40" s="114">
        <v>119</v>
      </c>
      <c r="K40" s="106">
        <f t="shared" si="0"/>
        <v>5950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19" t="s">
        <v>4057</v>
      </c>
      <c r="H41" s="114">
        <v>100</v>
      </c>
      <c r="I41" s="47" t="s">
        <v>3703</v>
      </c>
      <c r="J41" s="114">
        <v>68.930000000000007</v>
      </c>
      <c r="K41" s="106">
        <f t="shared" si="0"/>
        <v>6893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19" t="s">
        <v>4058</v>
      </c>
      <c r="H42" s="114">
        <v>50</v>
      </c>
      <c r="I42" s="47" t="s">
        <v>3703</v>
      </c>
      <c r="J42" s="114">
        <v>80.3</v>
      </c>
      <c r="K42" s="106">
        <f t="shared" si="0"/>
        <v>4015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19" t="s">
        <v>4059</v>
      </c>
      <c r="H43" s="114">
        <v>20</v>
      </c>
      <c r="I43" s="47" t="s">
        <v>3701</v>
      </c>
      <c r="J43" s="114">
        <v>43.3</v>
      </c>
      <c r="K43" s="106">
        <f t="shared" si="0"/>
        <v>866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19" t="s">
        <v>4060</v>
      </c>
      <c r="H44" s="114">
        <v>30</v>
      </c>
      <c r="I44" s="47" t="s">
        <v>3701</v>
      </c>
      <c r="J44" s="114">
        <v>7.29</v>
      </c>
      <c r="K44" s="106">
        <f t="shared" si="0"/>
        <v>218.7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19" t="s">
        <v>4061</v>
      </c>
      <c r="H45" s="114">
        <v>20</v>
      </c>
      <c r="I45" s="47" t="s">
        <v>3701</v>
      </c>
      <c r="J45" s="114">
        <v>48.63</v>
      </c>
      <c r="K45" s="106">
        <f t="shared" si="0"/>
        <v>972.6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88"/>
  <sheetViews>
    <sheetView tabSelected="1" workbookViewId="0">
      <selection activeCell="G43" sqref="G43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hidden="1" customWidth="1"/>
    <col min="10" max="10" width="14.140625" style="100" hidden="1" customWidth="1"/>
    <col min="11" max="11" width="10.7109375" style="44" hidden="1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8" t="str">
        <f>IF(Identificação!B2=0,"",Identificação!B2)</f>
        <v>Pregão Lei 14.133/21 Presencial</v>
      </c>
      <c r="D2" s="168"/>
      <c r="E2" s="28" t="s">
        <v>151</v>
      </c>
      <c r="F2" s="29">
        <f>IF(Identificação!E2=0,"",Identificação!E2)</f>
        <v>27</v>
      </c>
      <c r="G2" s="28" t="s">
        <v>152</v>
      </c>
      <c r="H2" s="30">
        <f>IF(Identificação!G2=0,"",Identificação!G2)</f>
        <v>2024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HIGIENE E LIMPEZA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2" t="s">
        <v>4063</v>
      </c>
      <c r="D4" s="132"/>
      <c r="E4" s="132"/>
      <c r="F4" s="132"/>
      <c r="G4" s="22" t="s">
        <v>3753</v>
      </c>
      <c r="H4" s="79" t="s">
        <v>4064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9" t="str">
        <f>IF(Identificação!B5=0,"",Identificação!B5)</f>
        <v>Compras</v>
      </c>
      <c r="D5" s="170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6">
        <f>SUMIFS(H12:H39953,B12:B39953,"&gt;0",H12:H39953,"&lt;&gt;0")</f>
        <v>18817.5</v>
      </c>
      <c r="D6" s="167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6" t="s">
        <v>3754</v>
      </c>
      <c r="B10" s="136" t="s">
        <v>3755</v>
      </c>
      <c r="C10" s="136" t="s">
        <v>3677</v>
      </c>
      <c r="D10" s="140" t="s">
        <v>3756</v>
      </c>
      <c r="E10" s="164" t="s">
        <v>171</v>
      </c>
      <c r="F10" s="165"/>
      <c r="G10" s="165"/>
      <c r="H10" s="165"/>
      <c r="I10" s="165"/>
      <c r="J10" s="165"/>
      <c r="K10" s="165"/>
    </row>
    <row r="11" spans="1:12" customFormat="1" ht="45" x14ac:dyDescent="0.25">
      <c r="A11" s="137"/>
      <c r="B11" s="137"/>
      <c r="C11" s="137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ÁLCOOL ELÍTICO 70% GRAUS INPM, EMBALAGEM CONTENDO 1 LITRO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>
        <v>7.7</v>
      </c>
      <c r="H12" s="54">
        <f>IFERROR(IF(E12*G12&lt;&gt;0,ROUND(ROUND(E12,4)*ROUND(G12,4),2),""),"")</f>
        <v>770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ALVEJANTE SEM CLORO, EMBALAGEM CONTENDO 5L</v>
      </c>
      <c r="E13" s="116">
        <f>IF('Orçamento-base'!H13&gt;0,'Orçamento-base'!H13,"")</f>
        <v>20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BALDE PLÁSTICO PARA LIMPEZA 12L</v>
      </c>
      <c r="E14" s="171">
        <f>IF('Orçamento-base'!H14&gt;0,'Orçamento-base'!H14,"")</f>
        <v>20</v>
      </c>
      <c r="F14" s="106" t="str">
        <f>IF('Orçamento-base'!I14&gt;0,'Orçamento-base'!I14,"")</f>
        <v>un</v>
      </c>
      <c r="G14" s="114"/>
      <c r="H14" s="106" t="str">
        <f t="shared" ref="H14:H77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BALDE PLÁSTICO PARA LIMPEZA 19L OU 20L</v>
      </c>
      <c r="E15" s="171">
        <f>IF('Orçamento-base'!H15&gt;0,'Orçamento-base'!H15,"")</f>
        <v>20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DESINFETANTE LÍQUIDO, EMBALAGEM CONTENDO 5L</v>
      </c>
      <c r="E16" s="171">
        <f>IF('Orçamento-base'!H16&gt;0,'Orçamento-base'!H16,"")</f>
        <v>150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DESODORIZADOR DE AMBIENTE EM AEROSSOL</v>
      </c>
      <c r="E17" s="171">
        <f>IF('Orçamento-base'!H17&gt;0,'Orçamento-base'!H17,"")</f>
        <v>160</v>
      </c>
      <c r="F17" s="106" t="str">
        <f>IF('Orçamento-base'!I17&gt;0,'Orçamento-base'!I17,"")</f>
        <v>fr</v>
      </c>
      <c r="G17" s="114">
        <v>13.5</v>
      </c>
      <c r="H17" s="106">
        <f t="shared" si="0"/>
        <v>2160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ESCOVA PLÁSTICA PARA LIMPEZA DE VASO SANITÁRIO COM SUPORTE</v>
      </c>
      <c r="E18" s="171">
        <f>IF('Orçamento-base'!H18&gt;0,'Orçamento-base'!H18,"")</f>
        <v>20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HIPOCLORITO DE SÓDIO, EMBALAGEM CONTENDO 5L</v>
      </c>
      <c r="E19" s="171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INSETICIDA A BASE DE ÁGUA EM AEROSSOL</v>
      </c>
      <c r="E20" s="171">
        <f>IF('Orçamento-base'!H20&gt;0,'Orçamento-base'!H20,"")</f>
        <v>60</v>
      </c>
      <c r="F20" s="106" t="str">
        <f>IF('Orçamento-base'!I20&gt;0,'Orçamento-base'!I20,"")</f>
        <v>fr</v>
      </c>
      <c r="G20" s="114">
        <v>17.95</v>
      </c>
      <c r="H20" s="106">
        <f t="shared" si="0"/>
        <v>1077</v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LIMPA VIDROS EM SPRAY, EMBALAGEM CONTENDO 500ML</v>
      </c>
      <c r="E21" s="171">
        <f>IF('Orçamento-base'!H21&gt;0,'Orçamento-base'!H21,"")</f>
        <v>30</v>
      </c>
      <c r="F21" s="106" t="str">
        <f>IF('Orçamento-base'!I21&gt;0,'Orçamento-base'!I21,"")</f>
        <v>fr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LUVA EM BORRACHA NATURAL PARA LIMPEZA TAMANHO PEQUENO</v>
      </c>
      <c r="E22" s="171">
        <f>IF('Orçamento-base'!H22&gt;0,'Orçamento-base'!H22,"")</f>
        <v>30</v>
      </c>
      <c r="F22" s="106" t="str">
        <f>IF('Orçamento-base'!I22&gt;0,'Orçamento-base'!I22,"")</f>
        <v>par</v>
      </c>
      <c r="G22" s="114">
        <v>2.1</v>
      </c>
      <c r="H22" s="106">
        <f t="shared" si="0"/>
        <v>63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LUVA EM BORRACHA NATURAL PARA LIMPEZA TAMANHO MÉDIO</v>
      </c>
      <c r="E23" s="171">
        <f>IF('Orçamento-base'!H23&gt;0,'Orçamento-base'!H23,"")</f>
        <v>30</v>
      </c>
      <c r="F23" s="106" t="str">
        <f>IF('Orçamento-base'!I23&gt;0,'Orçamento-base'!I23,"")</f>
        <v>par</v>
      </c>
      <c r="G23" s="114">
        <v>2.1</v>
      </c>
      <c r="H23" s="106">
        <f t="shared" si="0"/>
        <v>63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LUVA EM BORRACHA NATURAL PARA LIMPEZA TAMANHO GRANDE</v>
      </c>
      <c r="E24" s="171">
        <f>IF('Orçamento-base'!H24&gt;0,'Orçamento-base'!H24,"")</f>
        <v>30</v>
      </c>
      <c r="F24" s="106" t="str">
        <f>IF('Orçamento-base'!I24&gt;0,'Orçamento-base'!I24,"")</f>
        <v>par</v>
      </c>
      <c r="G24" s="114">
        <v>2.1</v>
      </c>
      <c r="H24" s="106">
        <f t="shared" si="0"/>
        <v>63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LUVA EM BORRACHA NATURAL PARA LIMPEZA TAMANHO EXTRA GRANDE</v>
      </c>
      <c r="E25" s="171">
        <f>IF('Orçamento-base'!H25&gt;0,'Orçamento-base'!H25,"")</f>
        <v>30</v>
      </c>
      <c r="F25" s="106" t="str">
        <f>IF('Orçamento-base'!I25&gt;0,'Orçamento-base'!I25,"")</f>
        <v>par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 xml:space="preserve">PÁ PLÁSTICA PARA LIXO, </v>
      </c>
      <c r="E26" s="171">
        <f>IF('Orçamento-base'!H26&gt;0,'Orçamento-base'!H26,"")</f>
        <v>20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PANO MULTIUSO EM MICROFIBRA PARA LIMPEZA</v>
      </c>
      <c r="E27" s="171">
        <f>IF('Orçamento-base'!H27&gt;0,'Orçamento-base'!H27,"")</f>
        <v>120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PANO PARA LIMPEZA DE CHÃO</v>
      </c>
      <c r="E28" s="171">
        <f>IF('Orçamento-base'!H28&gt;0,'Orçamento-base'!H28,"")</f>
        <v>50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PAPEL TOALHA, PACOTES COM 2 ROLOS</v>
      </c>
      <c r="E29" s="171">
        <f>IF('Orçamento-base'!H29&gt;0,'Orçamento-base'!H29,"")</f>
        <v>30</v>
      </c>
      <c r="F29" s="106" t="str">
        <f>IF('Orçamento-base'!I29&gt;0,'Orçamento-base'!I29,"")</f>
        <v>un</v>
      </c>
      <c r="G29" s="114">
        <v>3.4</v>
      </c>
      <c r="H29" s="106">
        <f t="shared" si="0"/>
        <v>102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PAPEL HIGIÊNICO FOLHA DUPLA 30MT, PACOTE COM 4 ROLOS  </v>
      </c>
      <c r="E30" s="171">
        <f>IF('Orçamento-base'!H30&gt;0,'Orçamento-base'!H30,"")</f>
        <v>560</v>
      </c>
      <c r="F30" s="106" t="str">
        <f>IF('Orçamento-base'!I30&gt;0,'Orçamento-base'!I30,"")</f>
        <v>pac</v>
      </c>
      <c r="G30" s="114">
        <v>3.95</v>
      </c>
      <c r="H30" s="106">
        <f t="shared" si="0"/>
        <v>2212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PAPEL HIGIÊNICO ROLÃO, CAIXA COM 8 UNIDADES CADA</v>
      </c>
      <c r="E31" s="171">
        <f>IF('Orçamento-base'!H31&gt;0,'Orçamento-base'!H31,"")</f>
        <v>30</v>
      </c>
      <c r="F31" s="106" t="str">
        <f>IF('Orçamento-base'!I31&gt;0,'Orçamento-base'!I31,"")</f>
        <v>cx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PAPEL TOALHA INTERFOLHADO, PACOTES COM 2000 FOLHAS</v>
      </c>
      <c r="E32" s="171">
        <f>IF('Orçamento-base'!H32&gt;0,'Orçamento-base'!H32,"")</f>
        <v>100</v>
      </c>
      <c r="F32" s="106" t="str">
        <f>IF('Orçamento-base'!I32&gt;0,'Orçamento-base'!I32,"")</f>
        <v>pac</v>
      </c>
      <c r="G32" s="114">
        <v>19.850000000000001</v>
      </c>
      <c r="H32" s="106">
        <f t="shared" si="0"/>
        <v>1985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REFIL PARA MOP REDONDO</v>
      </c>
      <c r="E33" s="171">
        <f>IF('Orçamento-base'!H33&gt;0,'Orçamento-base'!H33,"")</f>
        <v>20</v>
      </c>
      <c r="F33" s="106" t="str">
        <f>IF('Orçamento-base'!I33&gt;0,'Orçamento-base'!I33,"")</f>
        <v>un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RODO PLÁSTICO</v>
      </c>
      <c r="E34" s="171">
        <f>IF('Orçamento-base'!H34&gt;0,'Orçamento-base'!H34,"")</f>
        <v>20</v>
      </c>
      <c r="F34" s="106" t="str">
        <f>IF('Orçamento-base'!I34&gt;0,'Orçamento-base'!I34,"")</f>
        <v>un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SABÃO EM BARRA GLICERINADO</v>
      </c>
      <c r="E35" s="171">
        <f>IF('Orçamento-base'!H35&gt;0,'Orçamento-base'!H35,"")</f>
        <v>10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SABÃO EM PÓ, PACOTE COM 800 GRAMAS</v>
      </c>
      <c r="E36" s="171">
        <f>IF('Orçamento-base'!H36&gt;0,'Orçamento-base'!H36,"")</f>
        <v>50</v>
      </c>
      <c r="F36" s="106" t="str">
        <f>IF('Orçamento-base'!I36&gt;0,'Orçamento-base'!I36,"")</f>
        <v>pac</v>
      </c>
      <c r="G36" s="114">
        <v>9.4</v>
      </c>
      <c r="H36" s="106">
        <f t="shared" si="0"/>
        <v>470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SACO DE LIXO 15 LITROS PRETO, PACOTE COM 10 UNIDADES CADA</v>
      </c>
      <c r="E37" s="171">
        <f>IF('Orçamento-base'!H37&gt;0,'Orçamento-base'!H37,"")</f>
        <v>50</v>
      </c>
      <c r="F37" s="106" t="str">
        <f>IF('Orçamento-base'!I37&gt;0,'Orçamento-base'!I37,"")</f>
        <v>pac</v>
      </c>
      <c r="G37" s="114">
        <v>2</v>
      </c>
      <c r="H37" s="106">
        <f t="shared" si="0"/>
        <v>100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SACO DE LIXO 30 LITROS PRETO, PACOTE COM 10 UNIDADES CADA</v>
      </c>
      <c r="E38" s="171">
        <f>IF('Orçamento-base'!H38&gt;0,'Orçamento-base'!H38,"")</f>
        <v>50</v>
      </c>
      <c r="F38" s="106" t="str">
        <f>IF('Orçamento-base'!I38&gt;0,'Orçamento-base'!I38,"")</f>
        <v>pac</v>
      </c>
      <c r="G38" s="114">
        <v>2.5</v>
      </c>
      <c r="H38" s="106">
        <f t="shared" si="0"/>
        <v>125</v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SACO DE LIXO 50 LITROS PRETO, PACOTE COM 10 UNIDADES CADA</v>
      </c>
      <c r="E39" s="171">
        <f>IF('Orçamento-base'!H39&gt;0,'Orçamento-base'!H39,"")</f>
        <v>50</v>
      </c>
      <c r="F39" s="106" t="str">
        <f>IF('Orçamento-base'!I39&gt;0,'Orçamento-base'!I39,"")</f>
        <v>pac</v>
      </c>
      <c r="G39" s="114">
        <v>3</v>
      </c>
      <c r="H39" s="106">
        <f t="shared" si="0"/>
        <v>150</v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SACO DE LIXO DE 100 LITROS VERDE, PACOTE COM 100 UNIDADES</v>
      </c>
      <c r="E40" s="171">
        <f>IF('Orçamento-base'!H40&gt;0,'Orçamento-base'!H40,"")</f>
        <v>50</v>
      </c>
      <c r="F40" s="106" t="str">
        <f>IF('Orçamento-base'!I40&gt;0,'Orçamento-base'!I40,"")</f>
        <v>pac</v>
      </c>
      <c r="G40" s="114">
        <v>90</v>
      </c>
      <c r="H40" s="106">
        <f t="shared" si="0"/>
        <v>4500</v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SACO DE LIXO REFORÇADO 100 LITROS PRETO, PACOTE COM 100 UNIDADES CADA</v>
      </c>
      <c r="E41" s="171">
        <f>IF('Orçamento-base'!H41&gt;0,'Orçamento-base'!H41,"")</f>
        <v>100</v>
      </c>
      <c r="F41" s="106" t="str">
        <f>IF('Orçamento-base'!I41&gt;0,'Orçamento-base'!I41,"")</f>
        <v>pac</v>
      </c>
      <c r="G41" s="114">
        <v>29.85</v>
      </c>
      <c r="H41" s="106">
        <f t="shared" si="0"/>
        <v>2985</v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SACO DE LIXO REFORÇADO 200 LITROS PRETO, PACOTE COM 50 UNIDADES CADA</v>
      </c>
      <c r="E42" s="171">
        <f>IF('Orçamento-base'!H42&gt;0,'Orçamento-base'!H42,"")</f>
        <v>50</v>
      </c>
      <c r="F42" s="106" t="str">
        <f>IF('Orçamento-base'!I42&gt;0,'Orçamento-base'!I42,"")</f>
        <v>pac</v>
      </c>
      <c r="G42" s="114">
        <v>39.85</v>
      </c>
      <c r="H42" s="106">
        <f t="shared" si="0"/>
        <v>1992.5</v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TAPETE EMBORRACHADO PARA CHÃO</v>
      </c>
      <c r="E43" s="171">
        <f>IF('Orçamento-base'!H43&gt;0,'Orçamento-base'!H43,"")</f>
        <v>20</v>
      </c>
      <c r="F43" s="106" t="str">
        <f>IF('Orçamento-base'!I43&gt;0,'Orçamento-base'!I43,"")</f>
        <v>un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SAPONACEO CREMOSO, EMBALAGEM COM 250ML</v>
      </c>
      <c r="E44" s="171">
        <f>IF('Orçamento-base'!H44&gt;0,'Orçamento-base'!H44,"")</f>
        <v>30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VASSOURA DE PALHA</v>
      </c>
      <c r="E45" s="171">
        <f>IF('Orçamento-base'!H45&gt;0,'Orçamento-base'!H45,"")</f>
        <v>20</v>
      </c>
      <c r="F45" s="106" t="str">
        <f>IF('Orçamento-base'!I45&gt;0,'Orçamento-base'!I45,"")</f>
        <v>un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1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1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71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71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71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71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71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71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71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71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71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71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71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71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71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71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71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71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71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 t="str">
        <f>'Orçamento-base'!B65</f>
        <v/>
      </c>
      <c r="C65" s="111" t="str">
        <f>IF('Orçamento-base'!C65&gt;0,'Orçamento-base'!C65,"")</f>
        <v/>
      </c>
      <c r="D65" s="106" t="str">
        <f>IF('Orçamento-base'!G65&gt;0,'Orçamento-base'!G65,"")</f>
        <v/>
      </c>
      <c r="E65" s="171" t="str">
        <f>IF('Orçamento-base'!H65&gt;0,'Orçamento-base'!H65,"")</f>
        <v/>
      </c>
      <c r="F65" s="106" t="str">
        <f>IF('Orçamento-base'!I65&gt;0,'Orçamento-base'!I65,"")</f>
        <v/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 t="str">
        <f>'Orçamento-base'!B66</f>
        <v/>
      </c>
      <c r="C66" s="111" t="str">
        <f>IF('Orçamento-base'!C66&gt;0,'Orçamento-base'!C66,"")</f>
        <v/>
      </c>
      <c r="D66" s="106" t="str">
        <f>IF('Orçamento-base'!G66&gt;0,'Orçamento-base'!G66,"")</f>
        <v/>
      </c>
      <c r="E66" s="171" t="str">
        <f>IF('Orçamento-base'!H66&gt;0,'Orçamento-base'!H66,"")</f>
        <v/>
      </c>
      <c r="F66" s="106" t="str">
        <f>IF('Orçamento-base'!I66&gt;0,'Orçamento-base'!I66,"")</f>
        <v/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 t="str">
        <f>'Orçamento-base'!B67</f>
        <v/>
      </c>
      <c r="C67" s="111" t="str">
        <f>IF('Orçamento-base'!C67&gt;0,'Orçamento-base'!C67,"")</f>
        <v/>
      </c>
      <c r="D67" s="106" t="str">
        <f>IF('Orçamento-base'!G67&gt;0,'Orçamento-base'!G67,"")</f>
        <v/>
      </c>
      <c r="E67" s="171" t="str">
        <f>IF('Orçamento-base'!H67&gt;0,'Orçamento-base'!H67,"")</f>
        <v/>
      </c>
      <c r="F67" s="106" t="str">
        <f>IF('Orçamento-base'!I67&gt;0,'Orçamento-base'!I67,"")</f>
        <v/>
      </c>
      <c r="G67" s="114"/>
      <c r="H67" s="106" t="str">
        <f t="shared" si="0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 t="str">
        <f>'Orçamento-base'!B68</f>
        <v/>
      </c>
      <c r="C68" s="111" t="str">
        <f>IF('Orçamento-base'!C68&gt;0,'Orçamento-base'!C68,"")</f>
        <v/>
      </c>
      <c r="D68" s="106" t="str">
        <f>IF('Orçamento-base'!G68&gt;0,'Orçamento-base'!G68,"")</f>
        <v/>
      </c>
      <c r="E68" s="171" t="str">
        <f>IF('Orçamento-base'!H68&gt;0,'Orçamento-base'!H68,"")</f>
        <v/>
      </c>
      <c r="F68" s="106" t="str">
        <f>IF('Orçamento-base'!I68&gt;0,'Orçamento-base'!I68,"")</f>
        <v/>
      </c>
      <c r="G68" s="114"/>
      <c r="H68" s="106" t="str">
        <f t="shared" si="0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 t="str">
        <f>'Orçamento-base'!B69</f>
        <v/>
      </c>
      <c r="C69" s="111" t="str">
        <f>IF('Orçamento-base'!C69&gt;0,'Orçamento-base'!C69,"")</f>
        <v/>
      </c>
      <c r="D69" s="106" t="str">
        <f>IF('Orçamento-base'!G69&gt;0,'Orçamento-base'!G69,"")</f>
        <v/>
      </c>
      <c r="E69" s="171" t="str">
        <f>IF('Orçamento-base'!H69&gt;0,'Orçamento-base'!H69,"")</f>
        <v/>
      </c>
      <c r="F69" s="106" t="str">
        <f>IF('Orçamento-base'!I69&gt;0,'Orçamento-base'!I69,"")</f>
        <v/>
      </c>
      <c r="G69" s="114"/>
      <c r="H69" s="106" t="str">
        <f t="shared" si="0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 t="str">
        <f>'Orçamento-base'!B70</f>
        <v/>
      </c>
      <c r="C70" s="111" t="str">
        <f>IF('Orçamento-base'!C70&gt;0,'Orçamento-base'!C70,"")</f>
        <v/>
      </c>
      <c r="D70" s="106" t="str">
        <f>IF('Orçamento-base'!G70&gt;0,'Orçamento-base'!G70,"")</f>
        <v/>
      </c>
      <c r="E70" s="171" t="str">
        <f>IF('Orçamento-base'!H70&gt;0,'Orçamento-base'!H70,"")</f>
        <v/>
      </c>
      <c r="F70" s="106" t="str">
        <f>IF('Orçamento-base'!I70&gt;0,'Orçamento-base'!I70,"")</f>
        <v/>
      </c>
      <c r="G70" s="114"/>
      <c r="H70" s="106" t="str">
        <f t="shared" si="0"/>
        <v/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 t="str">
        <f>'Orçamento-base'!B71</f>
        <v/>
      </c>
      <c r="C71" s="111" t="str">
        <f>IF('Orçamento-base'!C71&gt;0,'Orçamento-base'!C71,"")</f>
        <v/>
      </c>
      <c r="D71" s="106" t="str">
        <f>IF('Orçamento-base'!G71&gt;0,'Orçamento-base'!G71,"")</f>
        <v/>
      </c>
      <c r="E71" s="171" t="str">
        <f>IF('Orçamento-base'!H71&gt;0,'Orçamento-base'!H71,"")</f>
        <v/>
      </c>
      <c r="F71" s="106" t="str">
        <f>IF('Orçamento-base'!I71&gt;0,'Orçamento-base'!I71,"")</f>
        <v/>
      </c>
      <c r="G71" s="114"/>
      <c r="H71" s="106" t="str">
        <f t="shared" si="0"/>
        <v/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 t="str">
        <f>'Orçamento-base'!B72</f>
        <v/>
      </c>
      <c r="C72" s="111" t="str">
        <f>IF('Orçamento-base'!C72&gt;0,'Orçamento-base'!C72,"")</f>
        <v/>
      </c>
      <c r="D72" s="106" t="str">
        <f>IF('Orçamento-base'!G72&gt;0,'Orçamento-base'!G72,"")</f>
        <v/>
      </c>
      <c r="E72" s="171" t="str">
        <f>IF('Orçamento-base'!H72&gt;0,'Orçamento-base'!H72,"")</f>
        <v/>
      </c>
      <c r="F72" s="106" t="str">
        <f>IF('Orçamento-base'!I72&gt;0,'Orçamento-base'!I72,"")</f>
        <v/>
      </c>
      <c r="G72" s="114"/>
      <c r="H72" s="106" t="str">
        <f t="shared" si="0"/>
        <v/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 t="str">
        <f>'Orçamento-base'!B73</f>
        <v/>
      </c>
      <c r="C73" s="111" t="str">
        <f>IF('Orçamento-base'!C73&gt;0,'Orçamento-base'!C73,"")</f>
        <v/>
      </c>
      <c r="D73" s="106" t="str">
        <f>IF('Orçamento-base'!G73&gt;0,'Orçamento-base'!G73,"")</f>
        <v/>
      </c>
      <c r="E73" s="171" t="str">
        <f>IF('Orçamento-base'!H73&gt;0,'Orçamento-base'!H73,"")</f>
        <v/>
      </c>
      <c r="F73" s="106" t="str">
        <f>IF('Orçamento-base'!I73&gt;0,'Orçamento-base'!I73,"")</f>
        <v/>
      </c>
      <c r="G73" s="114"/>
      <c r="H73" s="106" t="str">
        <f t="shared" si="0"/>
        <v/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 t="str">
        <f>'Orçamento-base'!B74</f>
        <v/>
      </c>
      <c r="C74" s="111" t="str">
        <f>IF('Orçamento-base'!C74&gt;0,'Orçamento-base'!C74,"")</f>
        <v/>
      </c>
      <c r="D74" s="106" t="str">
        <f>IF('Orçamento-base'!G74&gt;0,'Orçamento-base'!G74,"")</f>
        <v/>
      </c>
      <c r="E74" s="171" t="str">
        <f>IF('Orçamento-base'!H74&gt;0,'Orçamento-base'!H74,"")</f>
        <v/>
      </c>
      <c r="F74" s="106" t="str">
        <f>IF('Orçamento-base'!I74&gt;0,'Orçamento-base'!I74,"")</f>
        <v/>
      </c>
      <c r="G74" s="114"/>
      <c r="H74" s="106" t="str">
        <f t="shared" si="0"/>
        <v/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 t="str">
        <f>'Orçamento-base'!B75</f>
        <v/>
      </c>
      <c r="C75" s="111" t="str">
        <f>IF('Orçamento-base'!C75&gt;0,'Orçamento-base'!C75,"")</f>
        <v/>
      </c>
      <c r="D75" s="106" t="str">
        <f>IF('Orçamento-base'!G75&gt;0,'Orçamento-base'!G75,"")</f>
        <v/>
      </c>
      <c r="E75" s="171" t="str">
        <f>IF('Orçamento-base'!H75&gt;0,'Orçamento-base'!H75,"")</f>
        <v/>
      </c>
      <c r="F75" s="106" t="str">
        <f>IF('Orçamento-base'!I75&gt;0,'Orçamento-base'!I75,"")</f>
        <v/>
      </c>
      <c r="G75" s="114"/>
      <c r="H75" s="106" t="str">
        <f t="shared" si="0"/>
        <v/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 t="str">
        <f>'Orçamento-base'!B76</f>
        <v/>
      </c>
      <c r="C76" s="111" t="str">
        <f>IF('Orçamento-base'!C76&gt;0,'Orçamento-base'!C76,"")</f>
        <v/>
      </c>
      <c r="D76" s="106" t="str">
        <f>IF('Orçamento-base'!G76&gt;0,'Orçamento-base'!G76,"")</f>
        <v/>
      </c>
      <c r="E76" s="171" t="str">
        <f>IF('Orçamento-base'!H76&gt;0,'Orçamento-base'!H76,"")</f>
        <v/>
      </c>
      <c r="F76" s="106" t="str">
        <f>IF('Orçamento-base'!I76&gt;0,'Orçamento-base'!I76,"")</f>
        <v/>
      </c>
      <c r="G76" s="114"/>
      <c r="H76" s="106" t="str">
        <f t="shared" si="0"/>
        <v/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 t="str">
        <f>'Orçamento-base'!B77</f>
        <v/>
      </c>
      <c r="C77" s="111" t="str">
        <f>IF('Orçamento-base'!C77&gt;0,'Orçamento-base'!C77,"")</f>
        <v/>
      </c>
      <c r="D77" s="106" t="str">
        <f>IF('Orçamento-base'!G77&gt;0,'Orçamento-base'!G77,"")</f>
        <v/>
      </c>
      <c r="E77" s="171" t="str">
        <f>IF('Orçamento-base'!H77&gt;0,'Orçamento-base'!H77,"")</f>
        <v/>
      </c>
      <c r="F77" s="106" t="str">
        <f>IF('Orçamento-base'!I77&gt;0,'Orçamento-base'!I77,"")</f>
        <v/>
      </c>
      <c r="G77" s="114"/>
      <c r="H77" s="106" t="str">
        <f t="shared" si="0"/>
        <v/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 t="str">
        <f>'Orçamento-base'!B78</f>
        <v/>
      </c>
      <c r="C78" s="111" t="str">
        <f>IF('Orçamento-base'!C78&gt;0,'Orçamento-base'!C78,"")</f>
        <v/>
      </c>
      <c r="D78" s="106" t="str">
        <f>IF('Orçamento-base'!G78&gt;0,'Orçamento-base'!G78,"")</f>
        <v/>
      </c>
      <c r="E78" s="171" t="str">
        <f>IF('Orçamento-base'!H78&gt;0,'Orçamento-base'!H78,"")</f>
        <v/>
      </c>
      <c r="F78" s="106" t="str">
        <f>IF('Orçamento-base'!I78&gt;0,'Orçamento-base'!I78,"")</f>
        <v/>
      </c>
      <c r="G78" s="114"/>
      <c r="H78" s="106" t="str">
        <f t="shared" ref="H78:H88" si="1">IFERROR(IF(E78*G78&lt;&gt;0,ROUND(ROUND(E78,4)*ROUND(G78,4),2),""),"")</f>
        <v/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 t="str">
        <f>'Orçamento-base'!B79</f>
        <v/>
      </c>
      <c r="C79" s="111" t="str">
        <f>IF('Orçamento-base'!C79&gt;0,'Orçamento-base'!C79,"")</f>
        <v/>
      </c>
      <c r="D79" s="106" t="str">
        <f>IF('Orçamento-base'!G79&gt;0,'Orçamento-base'!G79,"")</f>
        <v/>
      </c>
      <c r="E79" s="171" t="str">
        <f>IF('Orçamento-base'!H79&gt;0,'Orçamento-base'!H79,"")</f>
        <v/>
      </c>
      <c r="F79" s="106" t="str">
        <f>IF('Orçamento-base'!I79&gt;0,'Orçamento-base'!I79,"")</f>
        <v/>
      </c>
      <c r="G79" s="114"/>
      <c r="H79" s="106" t="str">
        <f t="shared" si="1"/>
        <v/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 t="str">
        <f>'Orçamento-base'!B80</f>
        <v/>
      </c>
      <c r="C80" s="111" t="str">
        <f>IF('Orçamento-base'!C80&gt;0,'Orçamento-base'!C80,"")</f>
        <v/>
      </c>
      <c r="D80" s="106" t="str">
        <f>IF('Orçamento-base'!G80&gt;0,'Orçamento-base'!G80,"")</f>
        <v/>
      </c>
      <c r="E80" s="171" t="str">
        <f>IF('Orçamento-base'!H80&gt;0,'Orçamento-base'!H80,"")</f>
        <v/>
      </c>
      <c r="F80" s="106" t="str">
        <f>IF('Orçamento-base'!I80&gt;0,'Orçamento-base'!I80,"")</f>
        <v/>
      </c>
      <c r="G80" s="114"/>
      <c r="H80" s="106" t="str">
        <f t="shared" si="1"/>
        <v/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 t="str">
        <f>'Orçamento-base'!B81</f>
        <v/>
      </c>
      <c r="C81" s="111" t="str">
        <f>IF('Orçamento-base'!C81&gt;0,'Orçamento-base'!C81,"")</f>
        <v/>
      </c>
      <c r="D81" s="106" t="str">
        <f>IF('Orçamento-base'!G81&gt;0,'Orçamento-base'!G81,"")</f>
        <v/>
      </c>
      <c r="E81" s="171" t="str">
        <f>IF('Orçamento-base'!H81&gt;0,'Orçamento-base'!H81,"")</f>
        <v/>
      </c>
      <c r="F81" s="106" t="str">
        <f>IF('Orçamento-base'!I81&gt;0,'Orçamento-base'!I81,"")</f>
        <v/>
      </c>
      <c r="G81" s="114"/>
      <c r="H81" s="106" t="str">
        <f t="shared" si="1"/>
        <v/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 t="str">
        <f>'Orçamento-base'!B82</f>
        <v/>
      </c>
      <c r="C82" s="111" t="str">
        <f>IF('Orçamento-base'!C82&gt;0,'Orçamento-base'!C82,"")</f>
        <v/>
      </c>
      <c r="D82" s="106" t="str">
        <f>IF('Orçamento-base'!G82&gt;0,'Orçamento-base'!G82,"")</f>
        <v/>
      </c>
      <c r="E82" s="171" t="str">
        <f>IF('Orçamento-base'!H82&gt;0,'Orçamento-base'!H82,"")</f>
        <v/>
      </c>
      <c r="F82" s="106" t="str">
        <f>IF('Orçamento-base'!I82&gt;0,'Orçamento-base'!I82,"")</f>
        <v/>
      </c>
      <c r="G82" s="114"/>
      <c r="H82" s="106" t="str">
        <f t="shared" si="1"/>
        <v/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 t="str">
        <f>'Orçamento-base'!B83</f>
        <v/>
      </c>
      <c r="C83" s="111" t="str">
        <f>IF('Orçamento-base'!C83&gt;0,'Orçamento-base'!C83,"")</f>
        <v/>
      </c>
      <c r="D83" s="106" t="str">
        <f>IF('Orçamento-base'!G83&gt;0,'Orçamento-base'!G83,"")</f>
        <v/>
      </c>
      <c r="E83" s="171" t="str">
        <f>IF('Orçamento-base'!H83&gt;0,'Orçamento-base'!H83,"")</f>
        <v/>
      </c>
      <c r="F83" s="106" t="str">
        <f>IF('Orçamento-base'!I83&gt;0,'Orçamento-base'!I83,"")</f>
        <v/>
      </c>
      <c r="G83" s="114"/>
      <c r="H83" s="106" t="str">
        <f t="shared" si="1"/>
        <v/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 t="str">
        <f>'Orçamento-base'!B84</f>
        <v/>
      </c>
      <c r="C84" s="111" t="str">
        <f>IF('Orçamento-base'!C84&gt;0,'Orçamento-base'!C84,"")</f>
        <v/>
      </c>
      <c r="D84" s="106" t="str">
        <f>IF('Orçamento-base'!G84&gt;0,'Orçamento-base'!G84,"")</f>
        <v/>
      </c>
      <c r="E84" s="171" t="str">
        <f>IF('Orçamento-base'!H84&gt;0,'Orçamento-base'!H84,"")</f>
        <v/>
      </c>
      <c r="F84" s="106" t="str">
        <f>IF('Orçamento-base'!I84&gt;0,'Orçamento-base'!I84,"")</f>
        <v/>
      </c>
      <c r="G84" s="114"/>
      <c r="H84" s="106" t="str">
        <f t="shared" si="1"/>
        <v/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 t="str">
        <f>'Orçamento-base'!B85</f>
        <v/>
      </c>
      <c r="C85" s="111" t="str">
        <f>IF('Orçamento-base'!C85&gt;0,'Orçamento-base'!C85,"")</f>
        <v/>
      </c>
      <c r="D85" s="106" t="str">
        <f>IF('Orçamento-base'!G85&gt;0,'Orçamento-base'!G85,"")</f>
        <v/>
      </c>
      <c r="E85" s="171" t="str">
        <f>IF('Orçamento-base'!H85&gt;0,'Orçamento-base'!H85,"")</f>
        <v/>
      </c>
      <c r="F85" s="106" t="str">
        <f>IF('Orçamento-base'!I85&gt;0,'Orçamento-base'!I85,"")</f>
        <v/>
      </c>
      <c r="G85" s="114"/>
      <c r="H85" s="106" t="str">
        <f t="shared" si="1"/>
        <v/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 t="str">
        <f>'Orçamento-base'!B86</f>
        <v/>
      </c>
      <c r="C86" s="111" t="str">
        <f>IF('Orçamento-base'!C86&gt;0,'Orçamento-base'!C86,"")</f>
        <v/>
      </c>
      <c r="D86" s="106" t="str">
        <f>IF('Orçamento-base'!G86&gt;0,'Orçamento-base'!G86,"")</f>
        <v/>
      </c>
      <c r="E86" s="171" t="str">
        <f>IF('Orçamento-base'!H86&gt;0,'Orçamento-base'!H86,"")</f>
        <v/>
      </c>
      <c r="F86" s="106" t="str">
        <f>IF('Orçamento-base'!I86&gt;0,'Orçamento-base'!I86,"")</f>
        <v/>
      </c>
      <c r="G86" s="114"/>
      <c r="H86" s="106" t="str">
        <f t="shared" si="1"/>
        <v/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 t="str">
        <f>'Orçamento-base'!B87</f>
        <v/>
      </c>
      <c r="C87" s="111" t="str">
        <f>IF('Orçamento-base'!C87&gt;0,'Orçamento-base'!C87,"")</f>
        <v/>
      </c>
      <c r="D87" s="106" t="str">
        <f>IF('Orçamento-base'!G87&gt;0,'Orçamento-base'!G87,"")</f>
        <v/>
      </c>
      <c r="E87" s="171" t="str">
        <f>IF('Orçamento-base'!H87&gt;0,'Orçamento-base'!H87,"")</f>
        <v/>
      </c>
      <c r="F87" s="106" t="str">
        <f>IF('Orçamento-base'!I87&gt;0,'Orçamento-base'!I87,"")</f>
        <v/>
      </c>
      <c r="G87" s="114"/>
      <c r="H87" s="106" t="str">
        <f t="shared" si="1"/>
        <v/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 t="str">
        <f>'Orçamento-base'!B88</f>
        <v/>
      </c>
      <c r="C88" s="111" t="str">
        <f>IF('Orçamento-base'!C88&gt;0,'Orçamento-base'!C88,"")</f>
        <v/>
      </c>
      <c r="D88" s="106" t="str">
        <f>IF('Orçamento-base'!G88&gt;0,'Orçamento-base'!G88,"")</f>
        <v/>
      </c>
      <c r="E88" s="171" t="str">
        <f>IF('Orçamento-base'!H88&gt;0,'Orçamento-base'!H88,"")</f>
        <v/>
      </c>
      <c r="F88" s="106" t="str">
        <f>IF('Orçamento-base'!I88&gt;0,'Orçamento-base'!I88,"")</f>
        <v/>
      </c>
      <c r="G88" s="114"/>
      <c r="H88" s="106" t="str">
        <f t="shared" si="1"/>
        <v/>
      </c>
      <c r="I88" s="98"/>
      <c r="J88" s="98"/>
      <c r="K88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E73" workbookViewId="0">
      <selection activeCell="I88" sqref="I8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2024-10-16T16:37:27Z</dcterms:modified>
</cp:coreProperties>
</file>