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ticia.frizon\Desktop\PREGÃO PRESENCIAL Nº27-2024 HIGIENE E LIMPEZA\PROPOSTA\"/>
    </mc:Choice>
  </mc:AlternateContent>
  <xr:revisionPtr revIDLastSave="0" documentId="13_ncr:1_{647610F4-8E69-4563-AC09-A71AAB730BA2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4" i="6" l="1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F18" i="6"/>
  <c r="H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F65" i="6"/>
  <c r="H65" i="6"/>
  <c r="A66" i="6"/>
  <c r="B66" i="6"/>
  <c r="C66" i="6"/>
  <c r="D66" i="6"/>
  <c r="E66" i="6"/>
  <c r="F66" i="6"/>
  <c r="H66" i="6"/>
  <c r="A67" i="6"/>
  <c r="B67" i="6"/>
  <c r="C67" i="6"/>
  <c r="D67" i="6"/>
  <c r="E67" i="6"/>
  <c r="H67" i="6" s="1"/>
  <c r="F67" i="6"/>
  <c r="A68" i="6"/>
  <c r="B68" i="6"/>
  <c r="C68" i="6"/>
  <c r="D68" i="6"/>
  <c r="E68" i="6"/>
  <c r="H68" i="6" s="1"/>
  <c r="F68" i="6"/>
  <c r="A69" i="6"/>
  <c r="B69" i="6"/>
  <c r="C69" i="6"/>
  <c r="D69" i="6"/>
  <c r="E69" i="6"/>
  <c r="F69" i="6"/>
  <c r="H69" i="6"/>
  <c r="A70" i="6"/>
  <c r="B70" i="6"/>
  <c r="C70" i="6"/>
  <c r="D70" i="6"/>
  <c r="E70" i="6"/>
  <c r="F70" i="6"/>
  <c r="H70" i="6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B46" i="3" s="1"/>
  <c r="K47" i="3"/>
  <c r="B47" i="3" s="1"/>
  <c r="K48" i="3"/>
  <c r="B48" i="3" s="1"/>
  <c r="K49" i="3"/>
  <c r="B49" i="3" s="1"/>
  <c r="K50" i="3"/>
  <c r="B50" i="3" s="1"/>
  <c r="K51" i="3"/>
  <c r="B51" i="3" s="1"/>
  <c r="K52" i="3"/>
  <c r="B52" i="3" s="1"/>
  <c r="K53" i="3"/>
  <c r="B53" i="3" s="1"/>
  <c r="K54" i="3"/>
  <c r="B54" i="3" s="1"/>
  <c r="K55" i="3"/>
  <c r="B55" i="3" s="1"/>
  <c r="K56" i="3"/>
  <c r="B56" i="3" s="1"/>
  <c r="K57" i="3"/>
  <c r="B57" i="3" s="1"/>
  <c r="K58" i="3"/>
  <c r="B58" i="3" s="1"/>
  <c r="K59" i="3"/>
  <c r="B59" i="3" s="1"/>
  <c r="K60" i="3"/>
  <c r="B60" i="3" s="1"/>
  <c r="K61" i="3"/>
  <c r="B61" i="3" s="1"/>
  <c r="K62" i="3"/>
  <c r="B62" i="3" s="1"/>
  <c r="K63" i="3"/>
  <c r="B63" i="3" s="1"/>
  <c r="K64" i="3"/>
  <c r="B64" i="3" s="1"/>
  <c r="K65" i="3"/>
  <c r="B65" i="3" s="1"/>
  <c r="K66" i="3"/>
  <c r="B66" i="3" s="1"/>
  <c r="K67" i="3"/>
  <c r="B67" i="3" s="1"/>
  <c r="K68" i="3"/>
  <c r="B68" i="3" s="1"/>
  <c r="K69" i="3"/>
  <c r="B69" i="3" s="1"/>
  <c r="K70" i="3"/>
  <c r="B70" i="3" s="1"/>
  <c r="K71" i="3"/>
  <c r="B71" i="3" s="1"/>
  <c r="K72" i="3"/>
  <c r="B72" i="3" s="1"/>
  <c r="K73" i="3"/>
  <c r="B73" i="3" s="1"/>
  <c r="K74" i="3"/>
  <c r="B74" i="3" s="1"/>
  <c r="K75" i="3"/>
  <c r="B75" i="3" s="1"/>
  <c r="K76" i="3"/>
  <c r="B76" i="3" s="1"/>
  <c r="K77" i="3"/>
  <c r="B77" i="3" s="1"/>
  <c r="K78" i="3"/>
  <c r="B78" i="3" s="1"/>
  <c r="K79" i="3"/>
  <c r="B79" i="3" s="1"/>
  <c r="K80" i="3"/>
  <c r="B80" i="3" s="1"/>
  <c r="K81" i="3"/>
  <c r="B81" i="3" s="1"/>
  <c r="K82" i="3"/>
  <c r="B82" i="3" s="1"/>
  <c r="K83" i="3"/>
  <c r="B83" i="3" s="1"/>
  <c r="K84" i="3"/>
  <c r="B84" i="3" s="1"/>
  <c r="K85" i="3"/>
  <c r="B85" i="3" s="1"/>
  <c r="K86" i="3"/>
  <c r="B86" i="3" s="1"/>
  <c r="K87" i="3"/>
  <c r="B87" i="3" s="1"/>
  <c r="K88" i="3"/>
  <c r="B88" i="3" s="1"/>
  <c r="K89" i="3"/>
  <c r="B89" i="3" s="1"/>
  <c r="K90" i="3"/>
  <c r="B90" i="3" s="1"/>
  <c r="K91" i="3"/>
  <c r="B91" i="3" s="1"/>
  <c r="K92" i="3"/>
  <c r="B92" i="3" s="1"/>
  <c r="K93" i="3"/>
  <c r="B93" i="3" s="1"/>
  <c r="K94" i="3"/>
  <c r="B94" i="3" s="1"/>
  <c r="K95" i="3"/>
  <c r="B95" i="3" s="1"/>
  <c r="K96" i="3"/>
  <c r="B96" i="3" s="1"/>
  <c r="K97" i="3"/>
  <c r="B97" i="3" s="1"/>
  <c r="K98" i="3"/>
  <c r="B98" i="3" s="1"/>
  <c r="K99" i="3"/>
  <c r="B99" i="3" s="1"/>
  <c r="K100" i="3"/>
  <c r="B100" i="3" s="1"/>
  <c r="K101" i="3"/>
  <c r="B101" i="3" s="1"/>
  <c r="K102" i="3"/>
  <c r="B102" i="3" s="1"/>
  <c r="K103" i="3"/>
  <c r="B103" i="3" s="1"/>
  <c r="K104" i="3"/>
  <c r="B104" i="3" s="1"/>
  <c r="K105" i="3"/>
  <c r="B105" i="3" s="1"/>
  <c r="K106" i="3"/>
  <c r="B106" i="3" s="1"/>
  <c r="K107" i="3"/>
  <c r="B107" i="3" s="1"/>
  <c r="K108" i="3"/>
  <c r="B108" i="3" s="1"/>
  <c r="K109" i="3"/>
  <c r="B109" i="3" s="1"/>
  <c r="K110" i="3"/>
  <c r="B110" i="3" s="1"/>
  <c r="K111" i="3"/>
  <c r="B111" i="3" s="1"/>
  <c r="K112" i="3"/>
  <c r="B112" i="3" s="1"/>
  <c r="K113" i="3"/>
  <c r="B113" i="3" s="1"/>
  <c r="K13" i="3"/>
  <c r="K12" i="3" l="1"/>
  <c r="B12" i="3" s="1"/>
  <c r="B13" i="3" l="1"/>
  <c r="B14" i="3" s="1"/>
  <c r="E12" i="6"/>
  <c r="H12" i="6" s="1"/>
  <c r="B15" i="3" l="1"/>
  <c r="C5" i="6"/>
  <c r="C3" i="6"/>
  <c r="H2" i="6"/>
  <c r="F2" i="6"/>
  <c r="C2" i="6"/>
  <c r="K4" i="3"/>
  <c r="K2" i="3"/>
  <c r="C3" i="3"/>
  <c r="C4" i="3"/>
  <c r="C5" i="3"/>
  <c r="I2" i="3"/>
  <c r="C2" i="3"/>
  <c r="B16" i="3" l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 s="1"/>
  <c r="E13" i="6"/>
  <c r="H13" i="6" s="1"/>
  <c r="O13" i="3"/>
  <c r="B19" i="3" l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34" i="3" l="1"/>
  <c r="B35" i="3" s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36" i="3" l="1"/>
  <c r="B37" i="3" s="1"/>
  <c r="B38" i="3" s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39" i="3" l="1"/>
  <c r="B40" i="3" s="1"/>
  <c r="B41" i="3" s="1"/>
  <c r="B42" i="3" s="1"/>
  <c r="B43" i="3" s="1"/>
  <c r="B44" i="3" s="1"/>
  <c r="B45" i="3" s="1"/>
  <c r="B13" i="6"/>
  <c r="C6" i="6" s="1"/>
  <c r="B7" i="2" s="1"/>
  <c r="C6" i="3" l="1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<sst xmlns="http://schemas.openxmlformats.org/spreadsheetml/2006/main" count="15201" uniqueCount="4065">
  <si>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</si>
  <si>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</si>
  <si>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</si>
  <si>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</si>
  <si>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</si>
  <si>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</si>
  <si>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</si>
  <si>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</si>
  <si>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</si>
  <si>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</si>
  <si>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</si>
  <si>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</si>
  <si>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</si>
  <si>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</si>
  <si>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</si>
  <si>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</si>
  <si>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</si>
  <si>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</si>
  <si>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</si>
  <si>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</si>
  <si>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</si>
  <si>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</si>
  <si>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</si>
  <si>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</si>
  <si>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</si>
  <si>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</si>
  <si>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</si>
  <si>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</si>
  <si>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</si>
  <si>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</si>
  <si>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</si>
  <si>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</si>
  <si>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</si>
  <si>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</si>
  <si>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</si>
  <si>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</si>
  <si>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</si>
  <si>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</si>
  <si>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</si>
  <si>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</si>
  <si>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</si>
  <si>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</si>
  <si>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</si>
  <si>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</si>
  <si>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</si>
  <si>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</si>
  <si>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</si>
  <si>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</si>
  <si>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</si>
  <si>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</si>
  <si>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</si>
  <si>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</si>
  <si>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</si>
  <si>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</si>
  <si>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</si>
  <si>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</si>
  <si>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</si>
  <si>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</si>
  <si>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</si>
  <si>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</si>
  <si>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</si>
  <si>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</si>
  <si>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</si>
  <si>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</si>
  <si>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</si>
  <si>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</si>
  <si>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</si>
  <si>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</si>
  <si>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</si>
  <si>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</si>
  <si>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</si>
  <si>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</si>
  <si>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</si>
  <si>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</si>
  <si>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</si>
  <si>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</si>
  <si>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</si>
  <si>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</si>
  <si>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</si>
  <si>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</si>
  <si>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</si>
  <si>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</si>
  <si>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</si>
  <si>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</si>
  <si>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</si>
  <si>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</si>
  <si>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</si>
  <si>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</si>
  <si>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</si>
  <si>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</si>
  <si>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</si>
  <si>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</si>
  <si>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</si>
  <si>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</si>
  <si>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</si>
  <si>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</si>
  <si>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</si>
  <si>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</si>
  <si>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</si>
  <si>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</si>
  <si>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</si>
  <si>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</si>
  <si>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</si>
  <si>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</si>
  <si>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</si>
  <si>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</si>
  <si>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</si>
  <si>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</si>
  <si>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</si>
  <si>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</si>
  <si>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</si>
  <si>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</si>
  <si>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</si>
  <si>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</si>
  <si>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</si>
  <si>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</si>
  <si>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</si>
  <si>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</si>
  <si>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</si>
  <si>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</si>
  <si>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</si>
  <si>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</si>
  <si>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</si>
  <si>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</si>
  <si>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</si>
  <si>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</si>
  <si>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</si>
  <si>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</si>
  <si>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</si>
  <si>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</si>
  <si>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</si>
  <si>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</si>
  <si>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</si>
  <si>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</si>
  <si>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</si>
  <si>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</si>
  <si>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</si>
  <si>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</si>
  <si>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</si>
  <si>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</si>
  <si>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</si>
  <si>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</si>
  <si>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</si>
  <si>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</si>
  <si>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</si>
  <si>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</si>
  <si>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</si>
  <si>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</si>
  <si>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</si>
  <si>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</si>
  <si>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</si>
  <si>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</si>
  <si>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</si>
  <si>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</si>
  <si>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</si>
  <si>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</si>
  <si>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</si>
  <si>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</si>
  <si>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</si>
  <si>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</si>
  <si>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</si>
  <si>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</si>
  <si>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</si>
  <si>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</si>
  <si>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</si>
  <si>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</si>
  <si>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</si>
  <si>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</si>
  <si>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</si>
  <si>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</si>
  <si>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</si>
  <si>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</si>
  <si>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</si>
  <si>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</si>
  <si>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</si>
  <si>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</si>
  <si>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</si>
  <si>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</si>
  <si>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</si>
  <si>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</si>
  <si>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</si>
  <si>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</si>
  <si>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</si>
  <si>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</si>
  <si>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</si>
  <si>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</si>
  <si>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</si>
  <si>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</si>
  <si>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</si>
  <si>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</si>
  <si>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</si>
  <si>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</si>
  <si>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</si>
  <si>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</si>
  <si>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</si>
  <si>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</si>
  <si>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</si>
  <si>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</si>
  <si>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</si>
  <si>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</si>
  <si>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</si>
  <si>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</si>
  <si>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</si>
  <si>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</si>
  <si>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</si>
  <si>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</si>
  <si>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</si>
  <si>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</si>
  <si>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</si>
  <si>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</si>
  <si>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</si>
  <si>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</si>
  <si>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</si>
  <si>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</si>
  <si>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</si>
  <si>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</si>
  <si>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</si>
  <si>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</si>
  <si>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</si>
  <si>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</si>
  <si>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</si>
  <si>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</si>
  <si>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</si>
  <si>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</si>
  <si>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</si>
  <si>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</si>
  <si>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</si>
  <si>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</si>
  <si>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</si>
  <si>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</si>
  <si>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</si>
  <si>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</si>
  <si>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</si>
  <si>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</si>
  <si>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</si>
  <si>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</si>
  <si>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</si>
  <si>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</si>
  <si>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</si>
  <si>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</si>
  <si>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</si>
  <si>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</si>
  <si>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</si>
  <si>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</si>
  <si>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</si>
  <si>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</si>
  <si>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</si>
  <si>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</si>
  <si>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</si>
  <si>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</si>
  <si>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</si>
  <si>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</si>
  <si>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</si>
  <si>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</si>
  <si>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</si>
  <si>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</si>
  <si>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</si>
  <si>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</si>
  <si>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</si>
  <si>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</si>
  <si>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</si>
  <si>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</si>
  <si>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</si>
  <si>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</si>
  <si>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</si>
  <si>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</si>
  <si>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</si>
  <si>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</si>
  <si>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</si>
  <si>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</si>
  <si>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</si>
  <si>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</si>
  <si>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</si>
  <si>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</si>
  <si>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</si>
  <si>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</si>
  <si>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</si>
  <si>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</si>
  <si>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</si>
  <si>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</si>
  <si>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</si>
  <si>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</si>
  <si>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</si>
  <si>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</si>
  <si>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</si>
  <si>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</si>
  <si>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</si>
  <si>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</si>
  <si>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</si>
  <si>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</si>
  <si>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</si>
  <si>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</si>
  <si>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</si>
  <si>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</si>
  <si>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</si>
  <si>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</si>
  <si>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</si>
  <si>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</si>
  <si>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</si>
  <si>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</si>
  <si>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</si>
  <si>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</si>
  <si>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</si>
  <si>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</si>
  <si>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</si>
  <si>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</si>
  <si>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</si>
  <si>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</si>
  <si>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</si>
  <si>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</si>
  <si>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</si>
  <si>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</si>
  <si>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</si>
  <si>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</si>
  <si>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</si>
  <si>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</si>
  <si>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</si>
  <si>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</si>
  <si>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</si>
  <si>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</si>
  <si>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</si>
  <si>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</si>
  <si>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</si>
  <si>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</si>
  <si>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</si>
  <si>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</si>
  <si>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</si>
  <si>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</si>
  <si>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</si>
  <si>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</si>
  <si>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</si>
  <si>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</si>
  <si>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</si>
  <si>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</si>
  <si>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</si>
  <si>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</si>
  <si>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</si>
  <si>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</si>
  <si>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</si>
  <si>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</si>
  <si>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</si>
  <si>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</si>
  <si>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</si>
  <si>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</si>
  <si>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</si>
  <si>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</si>
  <si>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</si>
  <si>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</si>
  <si>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</si>
  <si>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</si>
  <si>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</si>
  <si>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</si>
  <si>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</si>
  <si>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</si>
  <si>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</si>
  <si>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</si>
  <si>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</si>
  <si>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</si>
  <si>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</si>
  <si>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</si>
  <si>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</si>
  <si>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</si>
  <si>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</si>
  <si>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</si>
  <si>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</si>
  <si>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</si>
  <si>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</si>
  <si>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</si>
  <si>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</si>
  <si>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</si>
  <si>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</si>
  <si>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</si>
  <si>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</si>
  <si>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</si>
  <si>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</si>
  <si>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</si>
  <si>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</si>
  <si>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</si>
  <si>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</si>
  <si>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</si>
  <si>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</si>
  <si>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</si>
  <si>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</si>
  <si>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</si>
  <si>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</si>
  <si>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</si>
  <si>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</si>
  <si>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</si>
  <si>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</si>
  <si>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</si>
  <si>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</si>
  <si>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</si>
  <si>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</si>
  <si>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</si>
  <si>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</si>
  <si>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</si>
  <si>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</si>
  <si>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</si>
  <si>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</si>
  <si>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</si>
  <si>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</si>
  <si>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</si>
  <si>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</si>
  <si>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</si>
  <si>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</si>
  <si>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</si>
  <si>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</si>
  <si>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</si>
  <si>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</si>
  <si>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</si>
  <si>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</si>
  <si>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</si>
  <si>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</si>
  <si>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</si>
  <si>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</si>
  <si>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</si>
  <si>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</si>
  <si>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</si>
  <si>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</si>
  <si>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</si>
  <si>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</si>
  <si>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</si>
  <si>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</si>
  <si>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</si>
  <si>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</si>
  <si>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</si>
  <si>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</si>
  <si>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</si>
  <si>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</si>
  <si>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</si>
  <si>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</si>
  <si>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</si>
  <si>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</si>
  <si>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</si>
  <si>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</si>
  <si>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</si>
  <si>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</si>
  <si>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</si>
  <si>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</si>
  <si>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</si>
  <si>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</si>
  <si>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</si>
  <si>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</si>
  <si>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</si>
  <si>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</si>
  <si>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</si>
  <si>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</si>
  <si>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</si>
  <si>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</si>
  <si>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</si>
  <si>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</si>
  <si>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</si>
  <si>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</si>
  <si>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</si>
  <si>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</si>
  <si>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</si>
  <si>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</si>
  <si>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</si>
  <si>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</si>
  <si>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</si>
  <si>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</si>
  <si>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</si>
  <si>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</si>
  <si>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</si>
  <si>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</si>
  <si>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</si>
  <si>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</si>
  <si>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</si>
  <si>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</si>
  <si>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</si>
  <si>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</si>
  <si>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</si>
  <si>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</si>
  <si>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</si>
  <si>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</si>
  <si>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</si>
  <si>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</si>
  <si>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</si>
  <si>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</si>
  <si>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</si>
  <si>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</si>
  <si>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</si>
  <si>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</si>
  <si>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</si>
  <si>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</si>
  <si>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</si>
  <si>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</si>
  <si>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</si>
  <si>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</si>
  <si>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</si>
  <si>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</si>
  <si>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</si>
  <si>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</si>
  <si>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</si>
  <si>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</si>
  <si>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</si>
  <si>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</si>
  <si>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</si>
  <si>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</si>
  <si>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</si>
  <si>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</si>
  <si>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</si>
  <si>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</si>
  <si>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</si>
  <si>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</si>
  <si>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</si>
  <si>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</si>
  <si>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</si>
  <si>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</si>
  <si>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</si>
  <si>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</si>
  <si>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</si>
  <si>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</si>
  <si>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</si>
  <si>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</si>
  <si>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</si>
  <si>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</si>
  <si>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</si>
  <si>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</si>
  <si>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</si>
  <si>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</si>
  <si>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</si>
  <si>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</si>
  <si>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</si>
  <si>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</si>
  <si>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</si>
  <si>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</si>
  <si>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</si>
  <si>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</si>
  <si>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</si>
  <si>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</si>
  <si>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</si>
  <si>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</si>
  <si>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</si>
  <si>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</si>
  <si>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</si>
  <si>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</si>
  <si>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</si>
  <si>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</si>
  <si>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</si>
  <si>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</si>
  <si>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</si>
  <si>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</si>
  <si>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</si>
  <si>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</si>
  <si>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</si>
  <si>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</si>
  <si>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</si>
  <si>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</si>
  <si>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</si>
  <si>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</si>
  <si>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</si>
  <si>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</si>
  <si>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</si>
  <si>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</si>
  <si>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</si>
  <si>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</si>
  <si>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</si>
  <si>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</si>
  <si>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</si>
  <si>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</si>
  <si>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</si>
  <si>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</si>
  <si>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</si>
  <si>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</si>
  <si>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</si>
  <si>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</si>
  <si>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</si>
  <si>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</si>
  <si>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</si>
  <si>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</si>
  <si>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</si>
  <si>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</si>
  <si>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</si>
  <si>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</si>
  <si>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</si>
  <si>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</si>
  <si>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</si>
  <si>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</si>
  <si>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</si>
  <si>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</si>
  <si>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</si>
  <si>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</si>
  <si>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</si>
  <si>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</si>
  <si>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</si>
  <si>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</si>
  <si>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</si>
  <si>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</si>
  <si>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</si>
  <si>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</si>
  <si>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</si>
  <si>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</si>
  <si>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</si>
  <si>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</si>
  <si>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</si>
  <si>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</si>
  <si>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</si>
  <si>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</si>
  <si>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</si>
  <si>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</si>
  <si>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</si>
  <si>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</si>
  <si>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</si>
  <si>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</si>
  <si>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</si>
  <si>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</si>
  <si>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</si>
  <si>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</si>
  <si>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</si>
  <si>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</si>
  <si>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</si>
  <si>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</si>
  <si>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</si>
  <si>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</si>
  <si>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</si>
  <si>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</si>
  <si>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</si>
  <si>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</si>
  <si>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</si>
  <si>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</si>
  <si>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</si>
  <si>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</si>
  <si>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</si>
  <si>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</si>
  <si>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</si>
  <si>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</si>
  <si>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</si>
  <si>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</si>
  <si>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</si>
  <si>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</si>
  <si>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</si>
  <si>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</si>
  <si>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</si>
  <si>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</si>
  <si>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</si>
  <si>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</si>
  <si>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</si>
  <si>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</si>
  <si>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</si>
  <si>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</si>
  <si>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</si>
  <si>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</si>
  <si>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</si>
  <si>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</si>
  <si>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</si>
  <si>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</si>
  <si>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</si>
  <si>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</si>
  <si>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</si>
  <si>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</si>
  <si>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</si>
  <si>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</si>
  <si>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</si>
  <si>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</si>
  <si>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</si>
  <si>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</si>
  <si>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</si>
  <si>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</si>
  <si>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</si>
  <si>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</si>
  <si>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</si>
  <si>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</si>
  <si>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</si>
  <si>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</si>
  <si>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</si>
  <si>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</si>
  <si>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</si>
  <si>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</si>
  <si>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</si>
  <si>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</si>
  <si>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</si>
  <si>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</si>
  <si>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</si>
  <si>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</si>
  <si>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</si>
  <si>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</si>
  <si>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</si>
  <si>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</si>
  <si>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</si>
  <si>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</si>
  <si>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</si>
  <si>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</si>
  <si>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</si>
  <si>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</si>
  <si>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</si>
  <si>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</si>
  <si>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</si>
  <si>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</si>
  <si>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</si>
  <si>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</si>
  <si>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</si>
  <si>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</si>
  <si>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</si>
  <si>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</si>
  <si>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</si>
  <si>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</si>
  <si>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</si>
  <si>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</si>
  <si>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</si>
  <si>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</si>
  <si>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</si>
  <si>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</si>
  <si>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</si>
  <si>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</si>
  <si>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</si>
  <si>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</si>
  <si>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</si>
  <si>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</si>
  <si>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</si>
  <si>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</si>
  <si>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</si>
  <si>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</si>
  <si>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</si>
  <si>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</si>
  <si>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</si>
  <si>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</si>
  <si>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</si>
  <si>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</si>
  <si>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</si>
  <si>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</si>
  <si>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</si>
  <si>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</si>
  <si>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</si>
  <si>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</si>
  <si>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</si>
  <si>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</si>
  <si>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</si>
  <si>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</si>
  <si>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</si>
  <si>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</si>
  <si>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</si>
  <si>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</si>
  <si>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</si>
  <si>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</si>
  <si>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</si>
  <si>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</si>
  <si>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</si>
  <si>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</si>
  <si>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</si>
  <si>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</si>
  <si>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</si>
  <si>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</si>
  <si>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</si>
  <si>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</si>
  <si>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</si>
  <si>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</si>
  <si>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</si>
  <si>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</si>
  <si>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</si>
  <si>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</si>
  <si>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</si>
  <si>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</si>
  <si>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</si>
  <si>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</si>
  <si>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</si>
  <si>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</si>
  <si>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</si>
  <si>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</si>
  <si>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</si>
  <si>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</si>
  <si>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</si>
  <si>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</si>
  <si>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</si>
  <si>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</si>
  <si>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</si>
  <si>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</si>
  <si>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</si>
  <si>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</si>
  <si>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</si>
  <si>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</si>
  <si>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</si>
  <si>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</si>
  <si>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</si>
  <si>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</si>
  <si>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</si>
  <si>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</si>
  <si>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</si>
  <si>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</si>
  <si>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</si>
  <si>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</si>
  <si>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</si>
  <si>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</si>
  <si>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</si>
  <si>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</si>
  <si>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</si>
  <si>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</si>
  <si>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</si>
  <si>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</si>
  <si>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</si>
  <si>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</si>
  <si>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</si>
  <si>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</si>
  <si>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</si>
  <si>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</si>
  <si>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</si>
  <si>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</si>
  <si>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</si>
  <si>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</si>
  <si>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</si>
  <si>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</si>
  <si>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</si>
  <si>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</si>
  <si>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</si>
  <si>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</si>
  <si>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</si>
  <si>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</si>
  <si>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</si>
  <si>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</si>
  <si>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</si>
  <si>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</si>
  <si>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</si>
  <si>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</si>
  <si>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</si>
  <si>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</si>
  <si>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</si>
  <si>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</si>
  <si>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</si>
  <si>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</si>
  <si>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</si>
  <si>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</si>
  <si>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</si>
  <si>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</si>
  <si>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</si>
  <si>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</si>
  <si>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</si>
  <si>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</si>
  <si>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</si>
  <si>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</si>
  <si>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</si>
  <si>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</si>
  <si>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</si>
  <si>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</si>
  <si>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</si>
  <si>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</si>
  <si>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</si>
  <si>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</si>
  <si>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</si>
  <si>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</si>
  <si>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</si>
  <si>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</si>
  <si>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</si>
  <si>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</si>
  <si>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</si>
  <si>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</si>
  <si>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</si>
  <si>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</si>
  <si>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</si>
  <si>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</si>
  <si>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</si>
  <si>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</si>
  <si>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</si>
  <si>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</si>
  <si>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</si>
  <si>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</si>
  <si>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</si>
  <si>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</si>
  <si>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</si>
  <si>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</si>
  <si>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</si>
  <si>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</si>
  <si>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</si>
  <si>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</si>
  <si>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</si>
  <si>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</si>
  <si>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</si>
  <si>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</si>
  <si>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</si>
  <si>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</si>
  <si>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</si>
  <si>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</si>
  <si>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</si>
  <si>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</si>
  <si>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</si>
  <si>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</si>
  <si>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</si>
  <si>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</si>
  <si>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</si>
  <si>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</si>
  <si>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</si>
  <si>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</si>
  <si>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</si>
  <si>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</si>
  <si>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</si>
  <si>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</si>
  <si>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</si>
  <si>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</si>
  <si>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</si>
  <si>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</si>
  <si>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</si>
  <si>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</si>
  <si>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</si>
  <si>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</si>
  <si>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</si>
  <si>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</si>
  <si>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</si>
  <si>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</si>
  <si>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</si>
  <si>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</si>
  <si>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</si>
  <si>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</si>
  <si>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</si>
  <si>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</si>
  <si>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</si>
  <si>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</si>
  <si>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</si>
  <si>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</si>
  <si>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</si>
  <si>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</si>
  <si>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</si>
  <si>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</si>
  <si>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</si>
  <si>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</si>
  <si>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</si>
  <si>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</si>
  <si>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</si>
  <si>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</si>
  <si>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</si>
  <si>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</si>
  <si>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</si>
  <si>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</si>
  <si>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</si>
  <si>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</si>
  <si>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</si>
  <si>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</si>
  <si>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</si>
  <si>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</si>
  <si>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</si>
  <si>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</si>
  <si>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</si>
  <si>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</si>
  <si>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</si>
  <si>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</si>
  <si>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</si>
  <si>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</si>
  <si>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</si>
  <si>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</si>
  <si>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</si>
  <si>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</si>
  <si>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</si>
  <si>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</si>
  <si>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</si>
  <si>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</si>
  <si>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</si>
  <si>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</si>
  <si>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</si>
  <si>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</si>
  <si>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</si>
  <si>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</si>
  <si>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</si>
  <si>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</si>
  <si>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</si>
  <si>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</si>
  <si>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</si>
  <si>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</si>
  <si>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</si>
  <si>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</si>
  <si>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</si>
  <si>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</si>
  <si>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</si>
  <si>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</si>
  <si>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</si>
  <si>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</si>
  <si>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</si>
  <si>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</si>
  <si>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</si>
  <si>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</si>
  <si>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</si>
  <si>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</si>
  <si>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</si>
  <si>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</si>
  <si>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</si>
  <si>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</si>
  <si>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</si>
  <si>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</si>
  <si>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</si>
  <si>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</si>
  <si>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</si>
  <si>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</si>
  <si>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</si>
  <si>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</si>
  <si>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</si>
  <si>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</si>
  <si>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</si>
  <si>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</si>
  <si>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</si>
  <si>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</si>
  <si>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</si>
  <si>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</si>
  <si>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</si>
  <si>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</si>
  <si>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</si>
  <si>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</si>
  <si>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</si>
  <si>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</si>
  <si>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</si>
  <si>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</si>
  <si>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</si>
  <si>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</si>
  <si>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</si>
  <si>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</si>
  <si>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</si>
  <si>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</si>
  <si>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</si>
  <si>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</si>
  <si>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</si>
  <si>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</si>
  <si>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</si>
  <si>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</si>
  <si>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</si>
  <si>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</si>
  <si>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</si>
  <si>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</si>
  <si>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</si>
  <si>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</si>
  <si>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</si>
  <si>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</si>
  <si>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</si>
  <si>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</si>
  <si>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</si>
  <si>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</si>
  <si>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</si>
  <si>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</si>
  <si>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</si>
  <si>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</si>
  <si>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</si>
  <si>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</si>
  <si>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</si>
  <si>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</si>
  <si>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</si>
  <si>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</si>
  <si>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</si>
  <si>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</si>
  <si>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</si>
  <si>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</si>
  <si>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</si>
  <si>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</si>
  <si>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</si>
  <si>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</si>
  <si>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</si>
  <si>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</si>
  <si>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</si>
  <si>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</si>
  <si>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</si>
  <si>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</si>
  <si>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</si>
  <si>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</si>
  <si>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</si>
  <si>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</si>
  <si>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</si>
  <si>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</si>
  <si>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</si>
  <si>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</si>
  <si>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</si>
  <si>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</si>
  <si>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</si>
  <si>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</si>
  <si>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</si>
  <si>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</si>
  <si>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</si>
  <si>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</si>
  <si>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</si>
  <si>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</si>
  <si>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</si>
  <si>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</si>
  <si>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</si>
  <si>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</si>
  <si>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</si>
  <si>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</si>
  <si>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</si>
  <si>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</si>
  <si>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</si>
  <si>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</si>
  <si>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</si>
  <si>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</si>
  <si>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</si>
  <si>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</si>
  <si>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</si>
  <si>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</si>
  <si>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</si>
  <si>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</si>
  <si>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</si>
  <si>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</si>
  <si>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</si>
  <si>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</si>
  <si>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</si>
  <si>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</si>
  <si>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</si>
  <si>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</si>
  <si>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</si>
  <si>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</si>
  <si>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</si>
  <si>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</si>
  <si>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</si>
  <si>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</si>
  <si>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</si>
  <si>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</si>
  <si>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</si>
  <si>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</si>
  <si>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</si>
  <si>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</si>
  <si>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</si>
  <si>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</si>
  <si>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</si>
  <si>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</si>
  <si>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</si>
  <si>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</si>
  <si>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</si>
  <si>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</si>
  <si>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</si>
  <si>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</si>
  <si>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</si>
  <si>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</si>
  <si>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</si>
  <si>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</si>
  <si>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</si>
  <si>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</si>
  <si>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</si>
  <si>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</si>
  <si>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</si>
  <si>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</si>
  <si>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</si>
  <si>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</si>
  <si>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</si>
  <si>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</si>
  <si>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</si>
  <si>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</si>
  <si>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</si>
  <si>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</si>
  <si>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</si>
  <si>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</si>
  <si>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</si>
  <si>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</si>
  <si>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</si>
  <si>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</si>
  <si>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</si>
  <si>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</si>
  <si>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</si>
  <si>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</si>
  <si>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</si>
  <si>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</si>
  <si>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</si>
  <si>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</si>
  <si>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</si>
  <si>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</si>
  <si>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</si>
  <si>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</si>
  <si>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</si>
  <si>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</si>
  <si>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</si>
  <si>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</si>
  <si>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</si>
  <si>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</si>
  <si>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</si>
  <si>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</si>
  <si>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</si>
  <si>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</si>
  <si>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</si>
  <si>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</si>
  <si>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</si>
  <si>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</si>
  <si>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</si>
  <si>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</si>
  <si>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</si>
  <si>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</si>
  <si>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</si>
  <si>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</si>
  <si>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</si>
  <si>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</si>
  <si>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</si>
  <si>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</si>
  <si>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</si>
  <si>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</si>
  <si>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</si>
  <si>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</si>
  <si>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</si>
  <si>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</si>
  <si>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</si>
  <si>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</si>
  <si>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</si>
  <si>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</si>
  <si>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</si>
  <si>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</si>
  <si>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</si>
  <si>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</si>
  <si>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</si>
  <si>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</si>
  <si>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</si>
  <si>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</si>
  <si>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</si>
  <si>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</si>
  <si>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</si>
  <si>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</si>
  <si>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</si>
  <si>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</si>
  <si>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</si>
  <si>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</si>
  <si>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</si>
  <si>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</si>
  <si>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</si>
  <si>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</si>
  <si>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</si>
  <si>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</si>
  <si>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</si>
  <si>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</si>
  <si>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</si>
  <si>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</si>
  <si>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</si>
  <si>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</si>
  <si>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</si>
  <si>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</si>
  <si>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</si>
  <si>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</si>
  <si>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</si>
  <si>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</si>
  <si>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</si>
  <si>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</si>
  <si>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</si>
  <si>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</si>
  <si>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</si>
  <si>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</si>
  <si>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</si>
  <si>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</si>
  <si>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</si>
  <si>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</si>
  <si>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</si>
  <si>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</si>
  <si>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</si>
  <si>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</si>
  <si>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</si>
  <si>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</si>
  <si>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</si>
  <si>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</si>
  <si>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</si>
  <si>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</si>
  <si>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</si>
  <si>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</si>
  <si>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</si>
  <si>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</si>
  <si>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</si>
  <si>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</si>
  <si>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</si>
  <si>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</si>
  <si>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</si>
  <si>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</si>
  <si>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</si>
  <si>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</si>
  <si>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</si>
  <si>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</si>
  <si>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</si>
  <si>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</si>
  <si>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</si>
  <si>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</si>
  <si>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</si>
  <si>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</si>
  <si>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</si>
  <si>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</si>
  <si>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</si>
  <si>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</si>
  <si>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</si>
  <si>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</si>
  <si>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</si>
  <si>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</si>
  <si>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</si>
  <si>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</si>
  <si>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</si>
  <si>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</si>
  <si>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</si>
  <si>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</si>
  <si>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</si>
  <si>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</si>
  <si>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</si>
  <si>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</si>
  <si>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</si>
  <si>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</si>
  <si>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</si>
  <si>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</si>
  <si>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</si>
  <si>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</si>
  <si>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</si>
  <si>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</si>
  <si>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</si>
  <si>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</si>
  <si>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</si>
  <si>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</si>
  <si>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</si>
  <si>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</si>
  <si>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</si>
  <si>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</si>
  <si>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</si>
  <si>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</si>
  <si>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</si>
  <si>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</si>
  <si>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</si>
  <si>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</si>
  <si>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</si>
  <si>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</si>
  <si>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</si>
  <si>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</si>
  <si>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</si>
  <si>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</si>
  <si>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</si>
  <si>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</si>
  <si>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</si>
  <si>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</si>
  <si>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</si>
  <si>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</si>
  <si>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</si>
  <si>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</si>
  <si>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</si>
  <si>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</si>
  <si>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</si>
  <si>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</si>
  <si>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</si>
  <si>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</si>
  <si>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</si>
  <si>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</si>
  <si>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</si>
  <si>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</si>
  <si>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</si>
  <si>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</si>
  <si>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</si>
  <si>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</si>
  <si>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</si>
  <si>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</si>
  <si>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</si>
  <si>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</si>
  <si>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</si>
  <si>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</si>
  <si>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</si>
  <si>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</si>
  <si>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</si>
  <si>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</si>
  <si>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</si>
  <si>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</si>
  <si>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</si>
  <si>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</si>
  <si>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</si>
  <si>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</si>
  <si>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</si>
  <si>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</si>
  <si>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</si>
  <si>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</si>
  <si>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</si>
  <si>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</si>
  <si>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</si>
  <si>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</si>
  <si>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</si>
  <si>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</si>
  <si>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</si>
  <si>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</si>
  <si>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</si>
  <si>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</si>
  <si>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</si>
  <si>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</si>
  <si>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</si>
  <si>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</si>
  <si>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</si>
  <si>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</si>
  <si>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</si>
  <si>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</si>
  <si>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</si>
  <si>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</si>
  <si>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</si>
  <si>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</si>
  <si>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</si>
  <si>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</si>
  <si>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</si>
  <si>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</si>
  <si>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</si>
  <si>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</si>
  <si>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</si>
  <si>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</si>
  <si>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</si>
  <si>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</si>
  <si>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</si>
  <si>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</si>
  <si>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</si>
  <si>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</si>
  <si>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</si>
  <si>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</si>
  <si>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</si>
  <si>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</si>
  <si>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</si>
  <si>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</si>
  <si>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</si>
  <si>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</si>
  <si>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</si>
  <si>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</si>
  <si>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</si>
  <si>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</si>
  <si>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</si>
  <si>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</si>
  <si>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</si>
  <si>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</si>
  <si>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</si>
  <si>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</si>
  <si>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</si>
  <si>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</si>
  <si>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</si>
  <si>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</si>
  <si>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</si>
  <si>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</si>
  <si>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</si>
  <si>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</si>
  <si>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</si>
  <si>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</si>
  <si>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</si>
  <si>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</si>
  <si>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</si>
  <si>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</si>
  <si>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</si>
  <si>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</si>
  <si>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</si>
  <si>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</si>
  <si>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</si>
  <si>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</si>
  <si>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</si>
  <si>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</si>
  <si>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</si>
  <si>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</si>
  <si>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</si>
  <si>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</si>
  <si>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</si>
  <si>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</si>
  <si>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</si>
  <si>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</si>
  <si>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</si>
  <si>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</si>
  <si>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</si>
  <si>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</si>
  <si>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</si>
  <si>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</si>
  <si>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</si>
  <si>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</si>
  <si>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</si>
  <si>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</si>
  <si>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</si>
  <si>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</si>
  <si>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</si>
  <si>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</si>
  <si>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</si>
  <si>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</si>
  <si>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</si>
  <si>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</si>
  <si>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</si>
  <si>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</si>
  <si>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</si>
  <si>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</si>
  <si>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</si>
  <si>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</si>
  <si>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</si>
  <si>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</si>
  <si>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</si>
  <si>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</si>
  <si>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</si>
  <si>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</si>
  <si>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</si>
  <si>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</si>
  <si>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</si>
  <si>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</si>
  <si>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</si>
  <si>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</si>
  <si>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</si>
  <si>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</si>
  <si>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</si>
  <si>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</si>
  <si>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</si>
  <si>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</si>
  <si>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</si>
  <si>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</si>
  <si>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</si>
  <si>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</si>
  <si>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</si>
  <si>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</si>
  <si>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</si>
  <si>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</si>
  <si>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</si>
  <si>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</si>
  <si>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</si>
  <si>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</si>
  <si>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</si>
  <si>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</si>
  <si>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</si>
  <si>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</si>
  <si>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</si>
  <si>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</si>
  <si>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</si>
  <si>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</si>
  <si>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</si>
  <si>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</si>
  <si>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</si>
  <si>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</si>
  <si>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</si>
  <si>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</si>
  <si>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</si>
  <si>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</si>
  <si>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</si>
  <si>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</si>
  <si>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</si>
  <si>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</si>
  <si>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</si>
  <si>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</si>
  <si>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</si>
  <si>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</si>
  <si>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</si>
  <si>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</si>
  <si>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</si>
  <si>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</si>
  <si>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</si>
  <si>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</si>
  <si>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</si>
  <si>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</si>
  <si>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</si>
  <si>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</si>
  <si>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</si>
  <si>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</si>
  <si>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</si>
  <si>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</si>
  <si>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</si>
  <si>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</si>
  <si>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</si>
  <si>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</si>
  <si>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</si>
  <si>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</si>
  <si>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</si>
  <si>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</si>
  <si>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</si>
  <si>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</si>
  <si>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</si>
  <si>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</si>
  <si>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</si>
  <si>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</si>
  <si>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</si>
  <si>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</si>
  <si>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</si>
  <si>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</si>
  <si>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</si>
  <si>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</si>
  <si>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</si>
  <si>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</si>
  <si>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</si>
  <si>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</si>
  <si>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</si>
  <si>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</si>
  <si>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</si>
  <si>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</si>
  <si>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</si>
  <si>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</si>
  <si>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</si>
  <si>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</si>
  <si>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</si>
  <si>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</si>
  <si>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</si>
  <si>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</si>
  <si>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</si>
  <si>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</si>
  <si>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</si>
  <si>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</si>
  <si>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</si>
  <si>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</si>
  <si>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</si>
  <si>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</si>
  <si>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</si>
  <si>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</si>
  <si>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</si>
  <si>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</si>
  <si>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</si>
  <si>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</si>
  <si>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</si>
  <si>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</si>
  <si>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</si>
  <si>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</si>
  <si>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</si>
  <si>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</si>
  <si>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</si>
  <si>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</si>
  <si>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</si>
  <si>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</si>
  <si>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</si>
  <si>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</si>
  <si>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</si>
  <si>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</si>
  <si>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</si>
  <si>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</si>
  <si>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</si>
  <si>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</si>
  <si>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</si>
  <si>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</si>
  <si>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</si>
  <si>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</si>
  <si>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</si>
  <si>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</si>
  <si>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</si>
  <si>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</si>
  <si>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</si>
  <si>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</si>
  <si>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</si>
  <si>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</si>
  <si>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</si>
  <si>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</si>
  <si>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</si>
  <si>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</si>
  <si>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</si>
  <si>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</si>
  <si>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</si>
  <si>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</si>
  <si>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</si>
  <si>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</si>
  <si>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</si>
  <si>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</si>
  <si>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</si>
  <si>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</si>
  <si>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</si>
  <si>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</si>
  <si>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</si>
  <si>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</si>
  <si>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</si>
  <si>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</si>
  <si>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</si>
  <si>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</si>
  <si>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</si>
  <si>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</si>
  <si>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</si>
  <si>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</si>
  <si>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</si>
  <si>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</si>
  <si>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</si>
  <si>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</si>
  <si>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</si>
  <si>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</si>
  <si>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</si>
  <si>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</si>
  <si>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</si>
  <si>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</si>
  <si>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</si>
  <si>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</si>
  <si>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</si>
  <si>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</si>
  <si>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</si>
  <si>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</si>
  <si>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</si>
  <si>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</si>
  <si>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</si>
  <si>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</si>
  <si>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</si>
  <si>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</si>
  <si>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</si>
  <si>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</si>
  <si>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</si>
  <si>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</si>
  <si>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</si>
  <si>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</si>
  <si>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</si>
  <si>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</si>
  <si>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</si>
  <si>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</si>
  <si>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</si>
  <si>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</si>
  <si>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</si>
  <si>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</si>
  <si>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</si>
  <si>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</si>
  <si>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</si>
  <si>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</si>
  <si>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</si>
  <si>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</si>
  <si>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</si>
  <si>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</si>
  <si>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</si>
  <si>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</si>
  <si>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</si>
  <si>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</si>
  <si>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</si>
  <si>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</si>
  <si>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</si>
  <si>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</si>
  <si>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</si>
  <si>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</si>
  <si>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</si>
  <si>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</si>
  <si>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</si>
  <si>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</si>
  <si>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</si>
  <si>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</si>
  <si>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</si>
  <si>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</si>
  <si>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</si>
  <si>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</si>
  <si>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</si>
  <si>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</si>
  <si>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</si>
  <si>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</si>
  <si>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</si>
  <si>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</si>
  <si>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</si>
  <si>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</si>
  <si>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</si>
  <si>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</si>
  <si>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</si>
  <si>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</si>
  <si>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</si>
  <si>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</si>
  <si>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</si>
  <si>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</si>
  <si>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</si>
  <si>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</si>
  <si>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</si>
  <si>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</si>
  <si>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</si>
  <si>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</si>
  <si>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</si>
  <si>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</si>
  <si>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</si>
  <si>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</si>
  <si>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</si>
  <si>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</si>
  <si>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</si>
  <si>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</si>
  <si>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</si>
  <si>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</si>
  <si>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</si>
  <si>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</si>
  <si>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</si>
  <si>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</si>
  <si>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</si>
  <si>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</si>
  <si>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</si>
  <si>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</si>
  <si>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</si>
  <si>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</si>
  <si>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</si>
  <si>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</si>
  <si>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</si>
  <si>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</si>
  <si>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</si>
  <si>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</si>
  <si>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</si>
  <si>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</si>
  <si>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</si>
  <si>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</si>
  <si>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</si>
  <si>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</si>
  <si>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</si>
  <si>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</si>
  <si>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</si>
  <si>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</si>
  <si>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</si>
  <si>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</si>
  <si>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</si>
  <si>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</si>
  <si>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</si>
  <si>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</si>
  <si>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</si>
  <si>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</si>
  <si>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</si>
  <si>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</si>
  <si>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</si>
  <si>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</si>
  <si>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</si>
  <si>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</si>
  <si>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</si>
  <si>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</si>
  <si>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</si>
  <si>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</si>
  <si>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</si>
  <si>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</si>
  <si>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</si>
  <si>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</si>
  <si>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</si>
  <si>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</si>
  <si>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</si>
  <si>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</si>
  <si>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</si>
  <si>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</si>
  <si>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</si>
  <si>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</si>
  <si>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</si>
  <si>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</si>
  <si>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</si>
  <si>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</si>
  <si>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</si>
  <si>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</si>
  <si>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</si>
  <si>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</si>
  <si>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</si>
  <si>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</si>
  <si>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</si>
  <si>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</si>
  <si>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</si>
  <si>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</si>
  <si>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</si>
  <si>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</si>
  <si>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</si>
  <si>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</si>
  <si>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</si>
  <si>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</si>
  <si>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</si>
  <si>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</si>
  <si>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</si>
  <si>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</si>
  <si>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</si>
  <si>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</si>
  <si>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</si>
  <si>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</si>
  <si>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</si>
  <si>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</si>
  <si>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</si>
  <si>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</si>
  <si>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</si>
  <si>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</si>
  <si>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</si>
  <si>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</si>
  <si>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</si>
  <si>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</si>
  <si>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</si>
  <si>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</si>
  <si>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</si>
  <si>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</si>
  <si>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</si>
  <si>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</si>
  <si>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</si>
  <si>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</si>
  <si>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</si>
  <si>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</si>
  <si>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</si>
  <si>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</si>
  <si>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</si>
  <si>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</si>
  <si>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</si>
  <si>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</si>
  <si>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</si>
  <si>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</si>
  <si>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</si>
  <si>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</si>
  <si>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</si>
  <si>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</si>
  <si>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</si>
  <si>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</si>
  <si>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</si>
  <si>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</si>
  <si>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</si>
  <si>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</si>
  <si>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</si>
  <si>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</si>
  <si>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</si>
  <si>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</si>
  <si>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</si>
  <si>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</si>
  <si>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</si>
  <si>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</si>
  <si>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</si>
  <si>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</si>
  <si>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</si>
  <si>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</si>
  <si>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</si>
  <si>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</si>
  <si>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</si>
  <si>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</si>
  <si>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</si>
  <si>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</si>
  <si>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</si>
  <si>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</si>
  <si>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</si>
  <si>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</si>
  <si>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</si>
  <si>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</si>
  <si>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</si>
  <si>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</si>
  <si>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</si>
  <si>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</si>
  <si>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</si>
  <si>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</si>
  <si>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</si>
  <si>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</si>
  <si>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</si>
  <si>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</si>
  <si>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</si>
  <si>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</si>
  <si>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</si>
  <si>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</si>
  <si>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</si>
  <si>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</si>
  <si>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</si>
  <si>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</si>
  <si>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</si>
  <si>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</si>
  <si>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</si>
  <si>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</si>
  <si>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</si>
  <si>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</si>
  <si>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</si>
  <si>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</si>
  <si>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</si>
  <si>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</si>
  <si>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</si>
  <si>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</si>
  <si>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</si>
  <si>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</si>
  <si>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</si>
  <si>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</si>
  <si>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</si>
  <si>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</si>
  <si>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</si>
  <si>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</si>
  <si>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</si>
  <si>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</si>
  <si>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</si>
  <si>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</si>
  <si>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</si>
  <si>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</si>
  <si>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</si>
  <si>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</si>
  <si>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</si>
  <si>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</si>
  <si>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</si>
  <si>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</si>
  <si>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</si>
  <si>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</si>
  <si>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</si>
  <si>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</si>
  <si>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</si>
  <si>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</si>
  <si>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</si>
  <si>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</si>
  <si>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</si>
  <si>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</si>
  <si>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</si>
  <si>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</si>
  <si>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</si>
  <si>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</si>
  <si>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</si>
  <si>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</si>
  <si>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</si>
  <si>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</si>
  <si>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</si>
  <si>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</si>
  <si>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</si>
  <si>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</si>
  <si>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</si>
  <si>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</si>
  <si>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</si>
  <si>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</si>
  <si>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</si>
  <si>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</si>
  <si>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</si>
  <si>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</si>
  <si>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</si>
  <si>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</si>
  <si>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</si>
  <si>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</si>
  <si>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</si>
  <si>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</si>
  <si>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</si>
  <si>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</si>
  <si>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</si>
  <si>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</si>
  <si>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</si>
  <si>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</si>
  <si>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</si>
  <si>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</si>
  <si>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</si>
  <si>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</si>
  <si>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</si>
  <si>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</si>
  <si>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</si>
  <si>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</si>
  <si>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</si>
  <si>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</si>
  <si>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</si>
  <si>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</si>
  <si>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</si>
  <si>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</si>
  <si>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</si>
  <si>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</si>
  <si>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</si>
  <si>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</si>
  <si>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</si>
  <si>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</si>
  <si>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</si>
  <si>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</si>
  <si>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</si>
  <si>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</si>
  <si>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</si>
  <si>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</si>
  <si>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</si>
  <si>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</si>
  <si>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</si>
  <si>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</si>
  <si>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</si>
  <si>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</si>
  <si>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</si>
  <si>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</si>
  <si>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</si>
  <si>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</si>
  <si>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</si>
  <si>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</si>
  <si>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</si>
  <si>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</si>
  <si>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</si>
  <si>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</si>
  <si>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</si>
  <si>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</si>
  <si>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</si>
  <si>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</si>
  <si>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</si>
  <si>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</si>
  <si>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</si>
  <si>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</si>
  <si>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</si>
  <si>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</si>
  <si>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</si>
  <si>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</si>
  <si>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</si>
  <si>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</si>
  <si>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</si>
  <si>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</si>
  <si>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</si>
  <si>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</si>
  <si>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</si>
  <si>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</si>
  <si>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</si>
  <si>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</si>
  <si>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</si>
  <si>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</si>
  <si>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</si>
  <si>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</si>
  <si>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</si>
  <si>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</si>
  <si>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</si>
  <si>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</si>
  <si>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</si>
  <si>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</si>
  <si>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</si>
  <si>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</si>
  <si>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</si>
  <si>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</si>
  <si>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</si>
  <si>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</si>
  <si>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</si>
  <si>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</si>
  <si>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</si>
  <si>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</si>
  <si>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</si>
  <si>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</si>
  <si>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</si>
  <si>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</si>
  <si>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</si>
  <si>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</si>
  <si>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</si>
  <si>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</si>
  <si>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</si>
  <si>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</si>
  <si>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</si>
  <si>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</si>
  <si>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</si>
  <si>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</si>
  <si>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</si>
  <si>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</si>
  <si>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</si>
  <si>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</si>
  <si>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</si>
  <si>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</si>
  <si>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</si>
  <si>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</si>
  <si>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</si>
  <si>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</si>
  <si>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</si>
  <si>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</si>
  <si>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</si>
  <si>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</si>
  <si>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</si>
  <si>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</si>
  <si>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</si>
  <si>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</si>
  <si>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</si>
  <si>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</si>
  <si>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</si>
  <si>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</si>
  <si>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</si>
  <si>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</si>
  <si>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</si>
  <si>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</si>
  <si>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</si>
  <si>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</si>
  <si>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</si>
  <si>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</si>
  <si>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</si>
  <si>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</si>
  <si>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</si>
  <si>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</si>
  <si>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</si>
  <si>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</si>
  <si>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</si>
  <si>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</si>
  <si>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</si>
  <si>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</si>
  <si>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</si>
  <si>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</si>
  <si>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</si>
  <si>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</si>
  <si>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</si>
  <si>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</si>
  <si>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</si>
  <si>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</si>
  <si>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</si>
  <si>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</si>
  <si>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</si>
  <si>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</si>
  <si>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</si>
  <si>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</si>
  <si>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</si>
  <si>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</si>
  <si>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</si>
  <si>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</si>
  <si>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</si>
  <si>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</si>
  <si>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</si>
  <si>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</si>
  <si>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</si>
  <si>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</si>
  <si>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</si>
  <si>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</si>
  <si>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</si>
  <si>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</si>
  <si>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</si>
  <si>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</si>
  <si>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</si>
  <si>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</si>
  <si>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</si>
  <si>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</si>
  <si>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</si>
  <si>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</si>
  <si>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</si>
  <si>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</si>
  <si>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</si>
  <si>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</si>
  <si>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</si>
  <si>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</si>
  <si>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</si>
  <si>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</si>
  <si>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</si>
  <si>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</si>
  <si>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</si>
  <si>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</si>
  <si>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</si>
  <si>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</si>
  <si>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</si>
  <si>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</si>
  <si>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</si>
  <si>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</si>
  <si>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</si>
  <si>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</si>
  <si>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</si>
  <si>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</si>
  <si>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</si>
  <si>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</si>
  <si>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</si>
  <si>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</si>
  <si>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</si>
  <si>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</si>
  <si>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</si>
  <si>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</si>
  <si>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</si>
  <si>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</si>
  <si>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</si>
  <si>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</si>
  <si>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</si>
  <si>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</si>
  <si>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</si>
  <si>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</si>
  <si>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</si>
  <si>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</si>
  <si>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</si>
  <si>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</si>
  <si>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</si>
  <si>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</si>
  <si>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</si>
  <si>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</si>
  <si>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</si>
  <si>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</si>
  <si>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</si>
  <si>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</si>
  <si>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</si>
  <si>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</si>
  <si>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</si>
  <si>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</si>
  <si>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</si>
  <si>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</si>
  <si>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</si>
  <si>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</si>
  <si>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</si>
  <si>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</si>
  <si>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</si>
  <si>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</si>
  <si>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</si>
  <si>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</si>
  <si>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</si>
  <si>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</si>
  <si>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</si>
  <si>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</si>
  <si>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</si>
  <si>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</si>
  <si>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</si>
  <si>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</si>
  <si>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</si>
  <si>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</si>
  <si>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</si>
  <si>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</si>
  <si>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</si>
  <si>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</si>
  <si>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</si>
  <si>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</si>
  <si>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</si>
  <si>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</si>
  <si>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</si>
  <si>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</si>
  <si>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</si>
  <si>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</si>
  <si>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</si>
  <si>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</si>
  <si>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</si>
  <si>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</si>
  <si>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</si>
  <si>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</si>
  <si>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</si>
  <si>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</si>
  <si>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</si>
  <si>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</si>
  <si>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</si>
  <si>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</si>
  <si>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</si>
  <si>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</si>
  <si>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</si>
  <si>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</si>
  <si>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</si>
  <si>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</si>
  <si>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</si>
  <si>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</si>
  <si>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</si>
  <si>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</si>
  <si>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</si>
  <si>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</si>
  <si>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</si>
  <si>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</si>
  <si>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</si>
  <si>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</si>
  <si>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</si>
  <si>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</si>
  <si>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</si>
  <si>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</si>
  <si>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</si>
  <si>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</si>
  <si>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</si>
  <si>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</si>
  <si>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</si>
  <si>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</si>
  <si>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</si>
  <si>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</si>
  <si>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</si>
  <si>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</si>
  <si>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</si>
  <si>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</si>
  <si>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</si>
  <si>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</si>
  <si>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</si>
  <si>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</si>
  <si>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</si>
  <si>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</si>
  <si>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</si>
  <si>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</si>
  <si>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</si>
  <si>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</si>
  <si>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</si>
  <si>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</si>
  <si>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</si>
  <si>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</si>
  <si>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</si>
  <si>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</si>
  <si>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</si>
  <si>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</si>
  <si>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</si>
  <si>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</si>
  <si>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</si>
  <si>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</si>
  <si>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</si>
  <si>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</si>
  <si>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</si>
  <si>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</si>
  <si>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</si>
  <si>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</si>
  <si>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</si>
  <si>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</si>
  <si>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</si>
  <si>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</si>
  <si>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</si>
  <si>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</si>
  <si>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</si>
  <si>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</si>
  <si>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</si>
  <si>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</si>
  <si>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</si>
  <si>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</si>
  <si>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</si>
  <si>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</si>
  <si>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</si>
  <si>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</si>
  <si>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</si>
  <si>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</si>
  <si>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</si>
  <si>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</si>
  <si>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</si>
  <si>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</si>
  <si>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</si>
  <si>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</si>
  <si>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</si>
  <si>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</si>
  <si>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</si>
  <si>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</si>
  <si>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</si>
  <si>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</si>
  <si>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</si>
  <si>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</si>
  <si>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</si>
  <si>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</si>
  <si>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</si>
  <si>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</si>
  <si>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</si>
  <si>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</si>
  <si>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</si>
  <si>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</si>
  <si>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</si>
  <si>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</si>
  <si>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</si>
  <si>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</si>
  <si>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</si>
  <si>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</si>
  <si>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</si>
  <si>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</si>
  <si>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</si>
  <si>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</si>
  <si>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</si>
  <si>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</si>
  <si>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</si>
  <si>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</si>
  <si>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</si>
  <si>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</si>
  <si>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</si>
  <si>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</si>
  <si>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</si>
  <si>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</si>
  <si>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</si>
  <si>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</si>
  <si>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</si>
  <si>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</si>
  <si>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</si>
  <si>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</si>
  <si>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</si>
  <si>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</si>
  <si>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</si>
  <si>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</si>
  <si>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</si>
  <si>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</si>
  <si>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</si>
  <si>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</si>
  <si>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</si>
  <si>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</si>
  <si>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</si>
  <si>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</si>
  <si>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</si>
  <si>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</si>
  <si>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</si>
  <si>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</si>
  <si>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</si>
  <si>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</si>
  <si>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</si>
  <si>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</si>
  <si>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</si>
  <si>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</si>
  <si>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</si>
  <si>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</si>
  <si>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</si>
  <si>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</si>
  <si>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</si>
  <si>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</si>
  <si>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</si>
  <si>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</si>
  <si>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</si>
  <si>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</si>
  <si>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</si>
  <si>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</si>
  <si>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</si>
  <si>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</si>
  <si>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</si>
  <si>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</si>
  <si>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</si>
  <si>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</si>
  <si>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</si>
  <si>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</si>
  <si>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</si>
  <si>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</si>
  <si>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</si>
  <si>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</si>
  <si>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</si>
  <si>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</si>
  <si>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</si>
  <si>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</si>
  <si>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</si>
  <si>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</si>
  <si>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</si>
  <si>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</si>
  <si>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</si>
  <si>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</si>
  <si>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</si>
  <si>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</si>
  <si>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</si>
  <si>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</si>
  <si>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</si>
  <si>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</si>
  <si>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</si>
  <si>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</si>
  <si>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</si>
  <si>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</si>
  <si>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</si>
  <si>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</si>
  <si>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</si>
  <si>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</si>
  <si>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</si>
  <si>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</si>
  <si>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</si>
  <si>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</si>
  <si>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</si>
  <si>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</si>
  <si>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</si>
  <si>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</si>
  <si>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</si>
  <si>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</si>
  <si>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</si>
  <si>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</si>
  <si>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</si>
  <si>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</si>
  <si>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</si>
  <si>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</si>
  <si>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</si>
  <si>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</si>
  <si>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</si>
  <si>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</si>
  <si>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</si>
  <si>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</si>
  <si>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</si>
  <si>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</si>
  <si>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</si>
  <si>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</si>
  <si>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</si>
  <si>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</si>
  <si>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</si>
  <si>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</si>
  <si>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</si>
  <si>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</si>
  <si>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</si>
  <si>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</si>
  <si>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</si>
  <si>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</si>
  <si>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</si>
  <si>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</si>
  <si>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</si>
  <si>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</si>
  <si>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</si>
  <si>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</si>
  <si>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</si>
  <si>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</si>
  <si>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</si>
  <si>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</si>
  <si>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</si>
  <si>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</si>
  <si>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</si>
  <si>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</si>
  <si>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</si>
  <si>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</si>
  <si>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</si>
  <si>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</si>
  <si>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</si>
  <si>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</si>
  <si>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</si>
  <si>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</si>
  <si>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</si>
  <si>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</si>
  <si>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</si>
  <si>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</si>
  <si>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</si>
  <si>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</si>
  <si>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</si>
  <si>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</si>
  <si>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</si>
  <si>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</si>
  <si>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</si>
  <si>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</si>
  <si>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</si>
  <si>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</si>
  <si>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</si>
  <si>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</si>
  <si>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</si>
  <si>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</si>
  <si>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</si>
  <si>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</si>
  <si>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</si>
  <si>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</si>
  <si>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</si>
  <si>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</si>
  <si>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</si>
  <si>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</si>
  <si>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</si>
  <si>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</si>
  <si>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</si>
  <si>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</si>
  <si>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</si>
  <si>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</si>
  <si>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</si>
  <si>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</si>
  <si>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</si>
  <si>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</si>
  <si>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</si>
  <si>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</si>
  <si>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</si>
  <si>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</si>
  <si>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</si>
  <si>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</si>
  <si>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</si>
  <si>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</si>
  <si>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</si>
  <si>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</si>
  <si>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</si>
  <si>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</si>
  <si>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</si>
  <si>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</si>
  <si>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</si>
  <si>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</si>
  <si>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</si>
  <si>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</si>
  <si>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</si>
  <si>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</si>
  <si>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</si>
  <si>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</si>
  <si>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</si>
  <si>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</si>
  <si>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</si>
  <si>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</si>
  <si>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</si>
  <si>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</si>
  <si>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</si>
  <si>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</si>
  <si>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</si>
  <si>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</si>
  <si>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</si>
  <si>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</si>
  <si>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</si>
  <si>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</si>
  <si>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</si>
  <si>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</si>
  <si>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</si>
  <si>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</si>
  <si>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</si>
  <si>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</si>
  <si>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</si>
  <si>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</si>
  <si>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</si>
  <si>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</si>
  <si>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</si>
  <si>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</si>
  <si>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</si>
  <si>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</si>
  <si>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</si>
  <si>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</si>
  <si>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</si>
  <si>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</si>
  <si>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</si>
  <si>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</si>
  <si>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</si>
  <si>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</si>
  <si>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</si>
  <si>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</si>
  <si>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</si>
  <si>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</si>
  <si>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</si>
  <si>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</si>
  <si>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</si>
  <si>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</si>
  <si>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</si>
  <si>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</si>
  <si>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</si>
  <si>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</si>
  <si>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</si>
  <si>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</si>
  <si>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</si>
  <si>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</si>
  <si>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</si>
  <si>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</si>
  <si>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</si>
  <si>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</si>
  <si>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</si>
  <si>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</si>
  <si>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</si>
  <si>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</si>
  <si>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</si>
  <si>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</si>
  <si>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</si>
  <si>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</si>
  <si>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</si>
  <si>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</si>
  <si>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</si>
  <si>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</si>
  <si>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</si>
  <si>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</si>
  <si>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</si>
  <si>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</si>
  <si>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</si>
  <si>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</si>
  <si>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</si>
  <si>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</si>
  <si>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</si>
  <si>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</si>
  <si>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</si>
  <si>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</si>
  <si>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</si>
  <si>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</si>
  <si>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</si>
  <si>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</si>
  <si>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</si>
  <si>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</si>
  <si>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</si>
  <si>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</si>
  <si>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</si>
  <si>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</si>
  <si>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</si>
  <si>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</si>
  <si>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</si>
  <si>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</si>
  <si>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</si>
  <si>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</si>
  <si>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</si>
  <si>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</si>
  <si>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</si>
  <si>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</si>
  <si>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</si>
  <si>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</si>
  <si>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</si>
  <si>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</si>
  <si>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</si>
  <si>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</si>
  <si>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</si>
  <si>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</si>
  <si>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</si>
  <si>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</si>
  <si>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</si>
  <si>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</si>
  <si>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</si>
  <si>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</si>
  <si>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</si>
  <si>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</si>
  <si>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</si>
  <si>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</si>
  <si>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</si>
  <si>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</si>
  <si>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</si>
  <si>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</si>
  <si>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</si>
  <si>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</si>
  <si>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</si>
  <si>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</si>
  <si>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</si>
  <si>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</si>
  <si>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</si>
  <si>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</si>
  <si>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</si>
  <si>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</si>
  <si>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</si>
  <si>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</si>
  <si>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</si>
  <si>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</si>
  <si>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</si>
  <si>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</si>
  <si>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</si>
  <si>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</si>
  <si>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</si>
  <si>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</si>
  <si>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</si>
  <si>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</si>
  <si>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</si>
  <si>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</si>
  <si>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</si>
  <si>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</si>
  <si>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</si>
  <si>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</si>
  <si>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</si>
  <si>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</si>
  <si>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</si>
  <si>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</si>
  <si>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</si>
  <si>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</si>
  <si>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</si>
  <si>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</si>
  <si>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</si>
  <si>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</si>
  <si>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</si>
  <si>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</si>
  <si>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</si>
  <si>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</si>
  <si>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</si>
  <si>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</si>
  <si>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</si>
  <si>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</si>
  <si>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</si>
  <si>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</si>
  <si>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</si>
  <si>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</si>
  <si>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</si>
  <si>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</si>
  <si>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</si>
  <si>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</si>
  <si>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</si>
  <si>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</si>
  <si>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</si>
  <si>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</si>
  <si>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</si>
  <si>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</si>
  <si>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</si>
  <si>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</si>
  <si>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</si>
  <si>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</si>
  <si>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</si>
  <si>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</si>
  <si>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</si>
  <si>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</si>
  <si>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</si>
  <si>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</si>
  <si>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</si>
  <si>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</si>
  <si>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</si>
  <si>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</si>
  <si>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</si>
  <si>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</si>
  <si>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</si>
  <si>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</si>
  <si>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</si>
  <si>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</si>
  <si>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</si>
  <si>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</si>
  <si>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</si>
  <si>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</si>
  <si>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</si>
  <si>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</si>
  <si>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</si>
  <si>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</si>
  <si>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</si>
  <si>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</si>
  <si>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</si>
  <si>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</si>
  <si>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</si>
  <si>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</si>
  <si>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</si>
  <si>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</si>
  <si>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</si>
  <si>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</si>
  <si>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</si>
  <si>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</si>
  <si>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</si>
  <si>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</si>
  <si>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</si>
  <si>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</si>
  <si>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</si>
  <si>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</si>
  <si>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</si>
  <si>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</si>
  <si>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</si>
  <si>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</si>
  <si>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</si>
  <si>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</si>
  <si>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</si>
  <si>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</si>
  <si>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</si>
  <si>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</si>
  <si>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</si>
  <si>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</si>
  <si>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</si>
  <si>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</si>
  <si>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</si>
  <si>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</si>
  <si>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</si>
  <si>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</si>
  <si>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</si>
  <si>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</si>
  <si>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</si>
  <si>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</si>
  <si>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</si>
  <si>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</si>
  <si>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</si>
  <si>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</si>
  <si>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</si>
  <si>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</si>
  <si>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</si>
  <si>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</si>
  <si>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</si>
  <si>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</si>
  <si>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</si>
  <si>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</si>
  <si>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</si>
  <si>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</si>
  <si>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</si>
  <si>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</si>
  <si>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</si>
  <si>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</si>
  <si>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</si>
  <si>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</si>
  <si>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</si>
  <si>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</si>
  <si>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</si>
  <si>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</si>
  <si>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</si>
  <si>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</si>
  <si>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</si>
  <si>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</si>
  <si>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</si>
  <si>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</si>
  <si>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</si>
  <si>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</si>
  <si>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</si>
  <si>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</si>
  <si>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</si>
  <si>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</si>
  <si>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</si>
  <si>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</si>
  <si>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</si>
  <si>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</si>
  <si>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</si>
  <si>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</si>
  <si>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</si>
  <si>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</si>
  <si>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</si>
  <si>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</si>
  <si>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</si>
  <si>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</si>
  <si>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</si>
  <si>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</si>
  <si>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</si>
  <si>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</si>
  <si>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</si>
  <si>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</si>
  <si>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</si>
  <si>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</si>
  <si>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</si>
  <si>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</si>
  <si>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</si>
  <si>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</si>
  <si>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</si>
  <si>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</si>
  <si>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</si>
  <si>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</si>
  <si>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</si>
  <si>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</si>
  <si>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</si>
  <si>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</si>
  <si>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</si>
  <si>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</si>
  <si>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</si>
  <si>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</si>
  <si>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</si>
  <si>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</si>
  <si>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</si>
  <si>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</si>
  <si>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</si>
  <si>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</si>
  <si>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</si>
  <si>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</si>
  <si>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</si>
  <si>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</si>
  <si>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</si>
  <si>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</si>
  <si>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</si>
  <si>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</si>
  <si>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</si>
  <si>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</si>
  <si>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</si>
  <si>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</si>
  <si>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</si>
  <si>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</si>
  <si>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</si>
  <si>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</si>
  <si>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</si>
  <si>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</si>
  <si>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</si>
  <si>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</si>
  <si>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</si>
  <si>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</si>
  <si>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</si>
  <si>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</si>
  <si>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</si>
  <si>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</si>
  <si>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</si>
  <si>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</si>
  <si>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</si>
  <si>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</si>
  <si>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</si>
  <si>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</si>
  <si>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</si>
  <si>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</si>
  <si>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</si>
  <si>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</si>
  <si>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</si>
  <si>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</si>
  <si>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</si>
  <si>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</si>
  <si>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</si>
  <si>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</si>
  <si>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</si>
  <si>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</si>
  <si>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</si>
  <si>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</si>
  <si>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</si>
  <si>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</si>
  <si>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</si>
  <si>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</si>
  <si>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</si>
  <si>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</si>
  <si>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</si>
  <si>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</si>
  <si>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</si>
  <si>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</si>
  <si>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</si>
  <si>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</si>
  <si>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</si>
  <si>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</si>
  <si>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</si>
  <si>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</si>
  <si>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</si>
  <si>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</si>
  <si>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</si>
  <si>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</si>
  <si>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</si>
  <si>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</si>
  <si>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</si>
  <si>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</si>
  <si>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</si>
  <si>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</si>
  <si>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</si>
  <si>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</si>
  <si>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</si>
  <si>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</si>
  <si>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</si>
  <si>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</si>
  <si>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</si>
  <si>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</si>
  <si>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</si>
  <si>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</si>
  <si>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</si>
  <si>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</si>
  <si>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</si>
  <si>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</si>
  <si>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</si>
  <si>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</si>
  <si>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</si>
  <si>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</si>
  <si>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</si>
  <si>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</si>
  <si>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</si>
  <si>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</si>
  <si>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</si>
  <si>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</si>
  <si>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</si>
  <si>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</si>
  <si>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</si>
  <si>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</si>
  <si>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</si>
  <si>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</si>
  <si>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</si>
  <si>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</si>
  <si>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</si>
  <si>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</si>
  <si>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</si>
  <si>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</si>
  <si>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</si>
  <si>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</si>
  <si>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</si>
  <si>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</si>
  <si>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</si>
  <si>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</si>
  <si>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</si>
  <si>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</si>
  <si>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</si>
  <si>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</si>
  <si>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</si>
  <si>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</si>
  <si>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</si>
  <si>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</si>
  <si>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</si>
  <si>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</si>
  <si>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</si>
  <si>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</si>
  <si>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</si>
  <si>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</si>
  <si>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</si>
  <si>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</si>
  <si>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</si>
  <si>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</si>
  <si>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</si>
  <si>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</si>
  <si>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</si>
  <si>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</si>
  <si>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</si>
  <si>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</si>
  <si>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</si>
  <si>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</si>
  <si>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</si>
  <si>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</si>
  <si>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</si>
  <si>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</si>
  <si>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</si>
  <si>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</si>
  <si>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</si>
  <si>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</si>
  <si>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</si>
  <si>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</si>
  <si>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</si>
  <si>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</si>
  <si>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</si>
  <si>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</si>
  <si>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</si>
  <si>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</si>
  <si>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</si>
  <si>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</si>
  <si>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</si>
  <si>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</si>
  <si>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</si>
  <si>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</si>
  <si>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</si>
  <si>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</si>
  <si>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</si>
  <si>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</si>
  <si>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</si>
  <si>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</si>
  <si>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</si>
  <si>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</si>
  <si>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</si>
  <si>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</si>
  <si>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</si>
  <si>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</si>
  <si>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</si>
  <si>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</si>
  <si>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</si>
  <si>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</si>
  <si>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</si>
  <si>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</si>
  <si>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</si>
  <si>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</si>
  <si>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</si>
  <si>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</si>
  <si>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</si>
  <si>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</si>
  <si>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</si>
  <si>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</si>
  <si>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</si>
  <si>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</si>
  <si>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</si>
  <si>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</si>
  <si>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</si>
  <si>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</si>
  <si>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</si>
  <si>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</si>
  <si>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</si>
  <si>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</si>
  <si>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</si>
  <si>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</si>
  <si>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</si>
  <si>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</si>
  <si>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</si>
  <si>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</si>
  <si>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</si>
  <si>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</si>
  <si>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</si>
  <si>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</si>
  <si>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</si>
  <si>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</si>
  <si>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</si>
  <si>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</si>
  <si>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</si>
  <si>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</si>
  <si>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</si>
  <si>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</si>
  <si>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</si>
  <si>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</si>
  <si>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</si>
  <si>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</si>
  <si>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</si>
  <si>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</si>
  <si>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</si>
  <si>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</si>
  <si>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</si>
  <si>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</si>
  <si>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</si>
  <si>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</si>
  <si>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</si>
  <si>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</si>
  <si>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</si>
  <si>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</si>
  <si>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</si>
  <si>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</si>
  <si>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</si>
  <si>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</si>
  <si>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</si>
  <si>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</si>
  <si>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</si>
  <si>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</si>
  <si>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</si>
  <si>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</si>
  <si>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</si>
  <si>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</si>
  <si>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</si>
  <si>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</si>
  <si>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</si>
  <si>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</si>
  <si>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</si>
  <si>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</si>
  <si>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</si>
  <si>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</si>
  <si>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</si>
  <si>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</si>
  <si>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</si>
  <si>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</si>
  <si>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</si>
  <si>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</si>
  <si>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</si>
  <si>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</si>
  <si>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</si>
  <si>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</si>
  <si>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</si>
  <si>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</si>
  <si>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</si>
  <si>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</si>
  <si>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</si>
  <si>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</si>
  <si>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</si>
  <si>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</si>
  <si>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</si>
  <si>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</si>
  <si>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</si>
  <si>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</si>
  <si>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</si>
  <si>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</si>
  <si>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</si>
  <si>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</si>
  <si>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</si>
  <si>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</si>
  <si>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</si>
  <si>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</si>
  <si>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</si>
  <si>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</si>
  <si>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</si>
  <si>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</si>
  <si>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</si>
  <si>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</si>
  <si>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</si>
  <si>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</si>
  <si>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</si>
  <si>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</si>
  <si>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</si>
  <si>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</si>
  <si>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</si>
  <si>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</si>
  <si>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</si>
  <si>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</si>
  <si>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</si>
  <si>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</si>
  <si>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</si>
  <si>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</si>
  <si>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</si>
  <si>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</si>
  <si>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</si>
  <si>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</si>
  <si>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</si>
  <si>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</si>
  <si>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</si>
  <si>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</si>
  <si>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</si>
  <si>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</si>
  <si>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</si>
  <si>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</si>
  <si>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</si>
  <si>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</si>
  <si>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</si>
  <si>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</si>
  <si>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</si>
  <si>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</si>
  <si>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</si>
  <si>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</si>
  <si>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</si>
  <si>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</si>
  <si>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</si>
  <si>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</si>
  <si>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</si>
  <si>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</si>
  <si>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</si>
  <si>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</si>
  <si>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</si>
  <si>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</si>
  <si>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</si>
  <si>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</si>
  <si>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</si>
  <si>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</si>
  <si>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</si>
  <si>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</si>
  <si>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</si>
  <si>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</si>
  <si>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</si>
  <si>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</si>
  <si>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</si>
  <si>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</si>
  <si>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</si>
  <si>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</si>
  <si>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</si>
  <si>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</si>
  <si>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</si>
  <si>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</si>
  <si>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</si>
  <si>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</si>
  <si>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</si>
  <si>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</si>
  <si>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</si>
  <si>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</si>
  <si>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</si>
  <si>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</si>
  <si>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</si>
  <si>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</si>
  <si>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</si>
  <si>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</si>
  <si>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</si>
  <si>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</si>
  <si>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</si>
  <si>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</si>
  <si>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</si>
  <si>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</si>
  <si>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</si>
  <si>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</si>
  <si>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</si>
  <si>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</si>
  <si>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</si>
  <si>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</si>
  <si>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</si>
  <si>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</si>
  <si>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</si>
  <si>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</si>
  <si>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</si>
  <si>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</si>
  <si>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</si>
  <si>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</si>
  <si>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</si>
  <si>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</si>
  <si>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</si>
  <si>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</si>
  <si>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</si>
  <si>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</si>
  <si>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</si>
  <si>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</si>
  <si>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</si>
  <si>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</si>
  <si>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</si>
  <si>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</si>
  <si>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</si>
  <si>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</si>
  <si>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</si>
  <si>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</si>
  <si>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</si>
  <si>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</si>
  <si>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</si>
  <si>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</si>
  <si>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</si>
  <si>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</si>
  <si>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</si>
  <si>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</si>
  <si>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</si>
  <si>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</si>
  <si>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</si>
  <si>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</si>
  <si>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</si>
  <si>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</si>
  <si>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</si>
  <si>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</si>
  <si>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</si>
  <si>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</si>
  <si>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</si>
  <si>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</si>
  <si>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</si>
  <si>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</si>
  <si>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</si>
  <si>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</si>
  <si>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</si>
  <si>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</si>
  <si>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</si>
  <si>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</si>
  <si>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</si>
  <si>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</si>
  <si>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</si>
  <si>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</si>
  <si>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</si>
  <si>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</si>
  <si>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</si>
  <si>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</si>
  <si>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</si>
  <si>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</si>
  <si>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</si>
  <si>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</si>
  <si>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</si>
  <si>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</si>
  <si>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</si>
  <si>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</si>
  <si>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</si>
  <si>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</si>
  <si>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</si>
  <si>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</si>
  <si>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</si>
  <si>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</si>
  <si>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</si>
  <si>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</si>
  <si>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</si>
  <si>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</si>
  <si>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</si>
  <si>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</si>
  <si>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</si>
  <si>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</si>
  <si>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</si>
  <si>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</si>
  <si>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</si>
  <si>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</si>
  <si>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</si>
  <si>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</si>
  <si>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</si>
  <si>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</si>
  <si>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</si>
  <si>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</si>
  <si>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</si>
  <si>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</si>
  <si>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</si>
  <si>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</si>
  <si>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</si>
  <si>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</si>
  <si>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</si>
  <si>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</si>
  <si>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</si>
  <si>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</si>
  <si>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</si>
  <si>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</si>
  <si>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</si>
  <si>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</si>
  <si>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</si>
  <si>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</si>
  <si>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</si>
  <si>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</si>
  <si>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</si>
  <si>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</si>
  <si>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</si>
  <si>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</si>
  <si>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</si>
  <si>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</si>
  <si>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</si>
  <si>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</si>
  <si>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</si>
  <si>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</si>
  <si>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</si>
  <si>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</si>
  <si>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</si>
  <si>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</si>
  <si>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</si>
  <si>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</si>
  <si>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</si>
  <si>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</si>
  <si>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</si>
  <si>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</si>
  <si>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</si>
  <si>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</si>
  <si>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</si>
  <si>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</si>
  <si>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</si>
  <si>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</si>
  <si>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</si>
  <si>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</si>
  <si>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</si>
  <si>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</si>
  <si>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</si>
  <si>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</si>
  <si>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</si>
  <si>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</si>
  <si>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</si>
  <si>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</si>
  <si>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</si>
  <si>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</si>
  <si>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</si>
  <si>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</si>
  <si>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</si>
  <si>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</si>
  <si>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</si>
  <si>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</si>
  <si>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</si>
  <si>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</si>
  <si>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</si>
  <si>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</si>
  <si>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</si>
  <si>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</si>
  <si>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</si>
  <si>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</si>
  <si>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</si>
  <si>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</si>
  <si>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</si>
  <si>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</si>
  <si>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</si>
  <si>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</si>
  <si>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</si>
  <si>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</si>
  <si>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</si>
  <si>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</si>
  <si>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</si>
  <si>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</si>
  <si>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</si>
  <si>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</si>
  <si>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</si>
  <si>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</si>
  <si>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</si>
  <si>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</si>
  <si>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</si>
  <si>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</si>
  <si>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</si>
  <si>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</si>
  <si>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</si>
  <si>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</si>
  <si>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</si>
  <si>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</si>
  <si>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</si>
  <si>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</si>
  <si>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</si>
  <si>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</si>
  <si>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</si>
  <si>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</si>
  <si>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</si>
  <si>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</si>
  <si>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</si>
  <si>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</si>
  <si>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</si>
  <si>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</si>
  <si>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</si>
  <si>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</si>
  <si>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</si>
  <si>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</si>
  <si>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</si>
  <si>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</si>
  <si>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</si>
  <si>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</si>
  <si>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</si>
  <si>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</si>
  <si>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</si>
  <si>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</si>
  <si>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</si>
  <si>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</si>
  <si>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</si>
  <si>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</si>
  <si>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</si>
  <si>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</si>
  <si>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</si>
  <si>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</si>
  <si>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</si>
  <si>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</si>
  <si>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</si>
  <si>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</si>
  <si>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</si>
  <si>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</si>
  <si>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</si>
  <si>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</si>
  <si>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</si>
  <si>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</si>
  <si>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</si>
  <si>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</si>
  <si>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</si>
  <si>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</si>
  <si>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</si>
  <si>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</si>
  <si>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</si>
  <si>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</si>
  <si>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</si>
  <si>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</si>
  <si>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</si>
  <si>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</si>
  <si>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</si>
  <si>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</si>
  <si>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</si>
  <si>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</si>
  <si>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</si>
  <si>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</si>
  <si>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</si>
  <si>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</si>
  <si>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</si>
  <si>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</si>
  <si>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</si>
  <si>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</si>
  <si>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</si>
  <si>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</si>
  <si>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</si>
  <si>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</si>
  <si>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</si>
  <si>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</si>
  <si>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</si>
  <si>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</si>
  <si>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</si>
  <si>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</si>
  <si>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</si>
  <si>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</si>
  <si>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</si>
  <si>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</si>
  <si>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</si>
  <si>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</si>
  <si>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</si>
  <si>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</si>
  <si>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</si>
  <si>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</si>
  <si>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</si>
  <si>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</si>
  <si>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</si>
  <si>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</si>
  <si>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</si>
  <si>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</si>
  <si>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</si>
  <si>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</si>
  <si>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</si>
  <si>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</si>
  <si>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</si>
  <si>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</si>
  <si>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</si>
  <si>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</si>
  <si>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</si>
  <si>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</si>
  <si>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</si>
  <si>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</si>
  <si>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</si>
  <si>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</si>
  <si>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</si>
  <si>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</si>
  <si>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</si>
  <si>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</si>
  <si>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</si>
  <si>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</si>
  <si>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</si>
  <si>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</si>
  <si>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</si>
  <si>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</si>
  <si>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</si>
  <si>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</si>
  <si>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</si>
  <si>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</si>
  <si>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</si>
  <si>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</si>
  <si>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</si>
  <si>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</si>
  <si>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</si>
  <si>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</si>
  <si>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</si>
  <si>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</si>
  <si>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</si>
  <si>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</si>
  <si>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</si>
  <si>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</si>
  <si>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</si>
  <si>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</si>
  <si>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</si>
  <si>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</si>
  <si>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</si>
  <si>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</si>
  <si>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</si>
  <si>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</si>
  <si>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</si>
  <si>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</si>
  <si>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</si>
  <si>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</si>
  <si>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</si>
  <si>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</si>
  <si>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</si>
  <si>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</si>
  <si>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</si>
  <si>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</si>
  <si>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</si>
  <si>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</si>
  <si>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</si>
  <si>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</si>
  <si>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</si>
  <si>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</si>
  <si>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</si>
  <si>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</si>
  <si>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</si>
  <si>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</si>
  <si>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</si>
  <si>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</si>
  <si>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</si>
  <si>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</si>
  <si>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</si>
  <si>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</si>
  <si>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</si>
  <si>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</si>
  <si>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</si>
  <si>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</si>
  <si>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</si>
  <si>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</si>
  <si>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</si>
  <si>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</si>
  <si>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</si>
  <si>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</si>
  <si>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</si>
  <si>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</si>
  <si>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</si>
  <si>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</si>
  <si>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</si>
  <si>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</si>
  <si>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</si>
  <si>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</si>
  <si>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</si>
  <si>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</si>
  <si>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</si>
  <si>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</si>
  <si>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</si>
  <si>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</si>
  <si>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</si>
  <si>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</si>
  <si>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</si>
  <si>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</si>
  <si>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</si>
  <si>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</si>
  <si>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</si>
  <si>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</si>
  <si>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</si>
  <si>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</si>
  <si>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</si>
  <si>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</si>
  <si>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</si>
  <si>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</si>
  <si>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</si>
  <si>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</si>
  <si>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</si>
  <si>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</si>
  <si>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</si>
  <si>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</si>
  <si>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</si>
  <si>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</si>
  <si>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</si>
  <si>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</si>
  <si>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</si>
  <si>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</si>
  <si>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</si>
  <si>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</si>
  <si>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</si>
  <si>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</si>
  <si>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</si>
  <si>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</si>
  <si>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</si>
  <si>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</si>
  <si>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</si>
  <si>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</si>
  <si>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</si>
  <si>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</si>
  <si>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</si>
  <si>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</si>
  <si>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</si>
  <si>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</si>
  <si>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</si>
  <si>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</si>
  <si>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</si>
  <si>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</si>
  <si>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</si>
  <si>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</si>
  <si>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</si>
  <si>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</si>
  <si>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</si>
  <si>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</si>
  <si>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</si>
  <si>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</si>
  <si>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</si>
  <si>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</si>
  <si>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</si>
  <si>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</si>
  <si>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</si>
  <si>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</si>
  <si>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</si>
  <si>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</si>
  <si>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</si>
  <si>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</si>
  <si>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</si>
  <si>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</si>
  <si>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</si>
  <si>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</si>
  <si>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</si>
  <si>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</si>
  <si>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</si>
  <si>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</si>
  <si>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</si>
  <si>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</si>
  <si>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</si>
  <si>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</si>
  <si>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</si>
  <si>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</si>
  <si>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</si>
  <si>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</si>
  <si>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</si>
  <si>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</si>
  <si>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</si>
  <si>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</si>
  <si>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</si>
  <si>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</si>
  <si>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</si>
  <si>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</si>
  <si>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</si>
  <si>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</si>
  <si>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</si>
  <si>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</si>
  <si>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</si>
  <si>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</si>
  <si>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</si>
  <si>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</si>
  <si>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</si>
  <si>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</si>
  <si>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</si>
  <si>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</si>
  <si>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</si>
  <si>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</si>
  <si>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</si>
  <si>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</si>
  <si>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</si>
  <si>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</si>
  <si>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</si>
  <si>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</si>
  <si>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</si>
  <si>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</si>
  <si>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</si>
  <si>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</si>
  <si>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</si>
  <si>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</si>
  <si>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</si>
  <si>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</si>
  <si>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</si>
  <si>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</si>
  <si>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</si>
  <si>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</si>
  <si>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</si>
  <si>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</si>
  <si>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</si>
  <si>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</si>
  <si>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</si>
  <si>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</si>
  <si>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</si>
  <si>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</si>
  <si>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</si>
  <si>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</si>
  <si>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</si>
  <si>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</si>
  <si>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</si>
  <si>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</si>
  <si>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</si>
  <si>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</si>
  <si>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</si>
  <si>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</si>
  <si>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</si>
  <si>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</si>
  <si>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</si>
  <si>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</si>
  <si>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</si>
  <si>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</si>
  <si>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</si>
  <si>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</si>
  <si>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</si>
  <si>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</si>
  <si>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</si>
  <si>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</si>
  <si>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</si>
  <si>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</si>
  <si>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</si>
  <si>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</si>
  <si>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</si>
  <si>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</si>
  <si>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</si>
  <si>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</si>
  <si>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</si>
  <si>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</si>
  <si>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</si>
  <si>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</si>
  <si>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</si>
  <si>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</si>
  <si>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</si>
  <si>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</si>
  <si>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</si>
  <si>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</si>
  <si>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</si>
  <si>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</si>
  <si>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</si>
  <si>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</si>
  <si>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</si>
  <si>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</si>
  <si>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</si>
  <si>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</si>
  <si>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</si>
  <si>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</si>
  <si>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</si>
  <si>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</si>
  <si>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</si>
  <si>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</si>
  <si>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</si>
  <si>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</si>
  <si>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</si>
  <si>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</si>
  <si>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</si>
  <si>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</si>
  <si>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</si>
  <si>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</si>
  <si>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</si>
  <si>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</si>
  <si>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</si>
  <si>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</si>
  <si>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</si>
  <si>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</si>
  <si>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</si>
  <si>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</si>
  <si>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</si>
  <si>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</si>
  <si>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</si>
  <si>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</si>
  <si>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</si>
  <si>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</si>
  <si>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</si>
  <si>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</si>
  <si>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</si>
  <si>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</si>
  <si>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</si>
  <si>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</si>
  <si>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</si>
  <si>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</si>
  <si>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</si>
  <si>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</si>
  <si>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</si>
  <si>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</si>
  <si>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</si>
  <si>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</si>
  <si>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</si>
  <si>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</si>
  <si>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</si>
  <si>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</si>
  <si>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</si>
  <si>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</si>
  <si>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</si>
  <si>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</si>
  <si>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</si>
  <si>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</si>
  <si>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</si>
  <si>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</si>
  <si>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</si>
  <si>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</si>
  <si>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</si>
  <si>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</si>
  <si>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</si>
  <si>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</si>
  <si>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</si>
  <si>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</si>
  <si>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</si>
  <si>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</si>
  <si>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</si>
  <si>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</si>
  <si>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</si>
  <si>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</si>
  <si>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</si>
  <si>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</si>
  <si>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</si>
  <si>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</si>
  <si>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</si>
  <si>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</si>
  <si>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</si>
  <si>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</si>
  <si>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</si>
  <si>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</si>
  <si>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</si>
  <si>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</si>
  <si>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</si>
  <si>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</si>
  <si>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</si>
  <si>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</si>
  <si>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</si>
  <si>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</si>
  <si>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</si>
  <si>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</si>
  <si>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</si>
  <si>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</si>
  <si>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</si>
  <si>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</si>
  <si>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</si>
  <si>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</si>
  <si>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</si>
  <si>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</si>
  <si>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</si>
  <si>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</si>
  <si>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</si>
  <si>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</si>
  <si>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</si>
  <si>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</si>
  <si>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</si>
  <si>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</si>
  <si>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</si>
  <si>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</si>
  <si>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</si>
  <si>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</si>
  <si>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</si>
  <si>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</si>
  <si>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</si>
  <si>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</si>
  <si>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</si>
  <si>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</si>
  <si>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</si>
  <si>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</si>
  <si>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</si>
  <si>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</si>
  <si>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</si>
  <si>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</si>
  <si>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</si>
  <si>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</si>
  <si>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</si>
  <si>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</si>
  <si>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</si>
  <si>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</si>
  <si>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</si>
  <si>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</si>
  <si>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</si>
  <si>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</si>
  <si>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</si>
  <si>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</si>
  <si>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</si>
  <si>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</si>
  <si>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</si>
  <si>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</si>
  <si>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</si>
  <si>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</si>
  <si>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</si>
  <si>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</si>
  <si>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</si>
  <si>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</si>
  <si>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</si>
  <si>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</si>
  <si>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</si>
  <si>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</si>
  <si>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</si>
  <si>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</si>
  <si>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</si>
  <si>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</si>
  <si>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</si>
  <si>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</si>
  <si>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</si>
  <si>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</si>
  <si>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</si>
  <si>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</si>
  <si>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</si>
  <si>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</si>
  <si>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</si>
  <si>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</si>
  <si>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</si>
  <si>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</si>
  <si>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</si>
  <si>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</si>
  <si>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</si>
  <si>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</si>
  <si>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</si>
  <si>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</si>
  <si>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</si>
  <si>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</si>
  <si>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</si>
  <si>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</si>
  <si>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</si>
  <si>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</si>
  <si>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</si>
  <si>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</si>
  <si>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</si>
  <si>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</si>
  <si>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</si>
  <si>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</si>
  <si>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</si>
  <si>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</si>
  <si>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</si>
  <si>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</si>
  <si>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</si>
  <si>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</si>
  <si>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</si>
  <si>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</si>
  <si>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</si>
  <si>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</si>
  <si>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</si>
  <si>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</si>
  <si>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</si>
  <si>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</si>
  <si>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</si>
  <si>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</si>
  <si>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</si>
  <si>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</si>
  <si>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</si>
  <si>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</si>
  <si>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</si>
  <si>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</si>
  <si>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</si>
  <si>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</si>
  <si>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</si>
  <si>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</si>
  <si>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</si>
  <si>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</si>
  <si>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</si>
  <si>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</si>
  <si>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</si>
  <si>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</si>
  <si>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</si>
  <si>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</si>
  <si>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</si>
  <si>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</si>
  <si>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</si>
  <si>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</si>
  <si>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</si>
  <si>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</si>
  <si>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</si>
  <si>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</si>
  <si>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</si>
  <si>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</si>
  <si>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</si>
  <si>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</si>
  <si>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</si>
  <si>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</si>
  <si>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</si>
  <si>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ÁLCOOL ELÍTICO 70% GRAUS INPM, EMBALAGEM CONTENDO 1 LITRO</t>
  </si>
  <si>
    <t>ALVEJANTE SEM CLORO, EMBALAGEM CONTENDO 5L</t>
  </si>
  <si>
    <t>BALDE PLÁSTICO PARA LIMPEZA 12L</t>
  </si>
  <si>
    <t>BALDE PLÁSTICO PARA LIMPEZA 19L OU 20L</t>
  </si>
  <si>
    <t>DESINFETANTE LÍQUIDO, EMBALAGEM CONTENDO 5L</t>
  </si>
  <si>
    <t>DESODORIZADOR DE AMBIENTE EM AEROSSOL</t>
  </si>
  <si>
    <t>ESCOVA PLÁSTICA PARA LIMPEZA DE VASO SANITÁRIO COM SUPORTE</t>
  </si>
  <si>
    <t>HIPOCLORITO DE SÓDIO, EMBALAGEM CONTENDO 5L</t>
  </si>
  <si>
    <t>INSETICIDA A BASE DE ÁGUA EM AEROSSOL</t>
  </si>
  <si>
    <t>LIMPA VIDROS EM SPRAY, EMBALAGEM CONTENDO 500ML</t>
  </si>
  <si>
    <t>LUVA EM BORRACHA NATURAL PARA LIMPEZA TAMANHO PEQUENO</t>
  </si>
  <si>
    <t>LUVA EM BORRACHA NATURAL PARA LIMPEZA TAMANHO MÉDIO</t>
  </si>
  <si>
    <t>LUVA EM BORRACHA NATURAL PARA LIMPEZA TAMANHO GRANDE</t>
  </si>
  <si>
    <t>LUVA EM BORRACHA NATURAL PARA LIMPEZA TAMANHO EXTRA GRANDE</t>
  </si>
  <si>
    <r>
      <t>PÁ PLÁSTICA PARA LIXO</t>
    </r>
    <r>
      <rPr>
        <sz val="10"/>
        <color rgb="FF000000"/>
        <rFont val="Arial Narrow"/>
        <family val="2"/>
      </rPr>
      <t xml:space="preserve">, </t>
    </r>
  </si>
  <si>
    <t>PANO MULTIUSO EM MICROFIBRA PARA LIMPEZA</t>
  </si>
  <si>
    <t>PANO PARA LIMPEZA DE CHÃO</t>
  </si>
  <si>
    <t>PAPEL TOALHA, PACOTES COM 2 ROLOS</t>
  </si>
  <si>
    <r>
      <t>PAPEL HIGIÊNICO FOLHA DUPLA 30MT, PACOTE COM 4 ROLOS</t>
    </r>
    <r>
      <rPr>
        <sz val="10"/>
        <color rgb="FF000000"/>
        <rFont val="Arial Narrow"/>
        <family val="2"/>
      </rPr>
      <t xml:space="preserve">  </t>
    </r>
  </si>
  <si>
    <t>PAPEL HIGIÊNICO ROLÃO, CAIXA COM 8 UNIDADES CADA</t>
  </si>
  <si>
    <t>PAPEL TOALHA INTERFOLHADO, PACOTES COM 2000 FOLHAS</t>
  </si>
  <si>
    <t>REFIL PARA MOP REDONDO</t>
  </si>
  <si>
    <t>RODO PLÁSTICO</t>
  </si>
  <si>
    <t>SABÃO EM BARRA GLICERINADO</t>
  </si>
  <si>
    <t>SABÃO EM PÓ, PACOTE COM 800 GRAMAS</t>
  </si>
  <si>
    <t>SACO DE LIXO 15 LITROS PRETO, PACOTE COM 10 UNIDADES CADA</t>
  </si>
  <si>
    <t>SACO DE LIXO 30 LITROS PRETO, PACOTE COM 10 UNIDADES CADA</t>
  </si>
  <si>
    <t>SACO DE LIXO 50 LITROS PRETO, PACOTE COM 10 UNIDADES CADA</t>
  </si>
  <si>
    <t>SACO DE LIXO DE 100 LITROS VERDE, PACOTE COM 100 UNIDADES</t>
  </si>
  <si>
    <t>SACO DE LIXO REFORÇADO 100 LITROS PRETO, PACOTE COM 100 UNIDADES CADA</t>
  </si>
  <si>
    <t>SACO DE LIXO REFORÇADO 200 LITROS PRETO, PACOTE COM 50 UNIDADES CADA</t>
  </si>
  <si>
    <t>TAPETE EMBORRACHADO PARA CHÃO</t>
  </si>
  <si>
    <t>SAPONACEO CREMOSO, EMBALAGEM COM 250ML</t>
  </si>
  <si>
    <t>VASSOURA DE PALHA</t>
  </si>
  <si>
    <t>REGISTRO DE PREÇOS DE MATERIAIS DE HIGIENE E LIMPEZA</t>
  </si>
  <si>
    <t>ALPHA HIGIENE E LIMPEZA LTDA</t>
  </si>
  <si>
    <t>09276894000111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</si>
</sst>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2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0" xfId="0" applyFont="1" applyProtection="1"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2" fontId="0" fillId="0" borderId="35" xfId="0" applyNumberFormat="1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22" sqref="B22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3" t="s">
        <v>3752</v>
      </c>
      <c r="B1" s="124"/>
      <c r="C1" s="124"/>
      <c r="D1" s="124"/>
      <c r="E1" s="124"/>
      <c r="F1" s="124"/>
      <c r="G1" s="125"/>
    </row>
    <row r="2" spans="1:8" s="59" customFormat="1" ht="15.75" thickBot="1" x14ac:dyDescent="0.3">
      <c r="A2" s="15" t="s">
        <v>161</v>
      </c>
      <c r="B2" s="129" t="s">
        <v>4005</v>
      </c>
      <c r="C2" s="129"/>
      <c r="D2" s="50" t="s">
        <v>162</v>
      </c>
      <c r="E2" s="70">
        <v>27</v>
      </c>
      <c r="F2" s="22" t="s">
        <v>163</v>
      </c>
      <c r="G2" s="33">
        <v>2024</v>
      </c>
      <c r="H2" s="57"/>
    </row>
    <row r="3" spans="1:8" s="59" customFormat="1" ht="31.5" customHeight="1" thickBot="1" x14ac:dyDescent="0.3">
      <c r="A3" s="18" t="s">
        <v>153</v>
      </c>
      <c r="B3" s="130" t="s">
        <v>4062</v>
      </c>
      <c r="C3" s="130"/>
      <c r="D3" s="130"/>
      <c r="E3" s="130"/>
      <c r="F3" s="130"/>
      <c r="G3" s="131"/>
    </row>
    <row r="4" spans="1:8" s="59" customFormat="1" ht="15.75" thickBot="1" x14ac:dyDescent="0.3">
      <c r="A4" s="15" t="s">
        <v>175</v>
      </c>
      <c r="B4" s="132" t="s">
        <v>4026</v>
      </c>
      <c r="C4" s="132"/>
      <c r="D4" s="132"/>
      <c r="E4" s="133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4"/>
      <c r="G5" s="135"/>
    </row>
    <row r="6" spans="1:8" s="61" customFormat="1" ht="15.75" thickBot="1" x14ac:dyDescent="0.3">
      <c r="A6" s="15" t="s">
        <v>155</v>
      </c>
      <c r="B6" s="51">
        <f>'Orçamento-base'!C6</f>
        <v>49355.69999999999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20897.7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34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6" t="s">
        <v>3750</v>
      </c>
      <c r="B11" s="127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6"/>
      <c r="B12" s="128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3"/>
  <sheetViews>
    <sheetView zoomScaleNormal="100" workbookViewId="0">
      <selection activeCell="G32" sqref="G32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66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44" t="s">
        <v>3676</v>
      </c>
      <c r="B1" s="145"/>
      <c r="C1" s="145"/>
      <c r="D1" s="145"/>
      <c r="E1" s="145"/>
      <c r="F1" s="145"/>
      <c r="G1" s="145"/>
      <c r="H1" s="145"/>
      <c r="I1" s="145"/>
      <c r="J1" s="145"/>
      <c r="K1" s="146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47" t="str">
        <f>IF(Identificação!B2=0,"",Identificação!B2)</f>
        <v>Pregão Lei 14.133/21 Presencial</v>
      </c>
      <c r="D2" s="147"/>
      <c r="E2" s="147"/>
      <c r="F2" s="147"/>
      <c r="G2" s="147"/>
      <c r="H2" s="37" t="s">
        <v>151</v>
      </c>
      <c r="I2" s="38">
        <f>IF(Identificação!E2=0,"",Identificação!E2)</f>
        <v>27</v>
      </c>
      <c r="J2" s="37" t="s">
        <v>152</v>
      </c>
      <c r="K2" s="38">
        <f>IF(Identificação!G2=0,"",Identificação!G2)</f>
        <v>2024</v>
      </c>
      <c r="L2" s="94"/>
      <c r="M2" s="94"/>
    </row>
    <row r="3" spans="1:18" s="27" customFormat="1" ht="32.2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5"/>
      <c r="I3" s="155"/>
      <c r="J3" s="155"/>
      <c r="K3" s="156"/>
      <c r="L3" s="94"/>
      <c r="M3" s="94"/>
    </row>
    <row r="4" spans="1:18" s="27" customFormat="1" ht="15.75" thickBot="1" x14ac:dyDescent="0.3">
      <c r="A4" s="15" t="s">
        <v>176</v>
      </c>
      <c r="B4" s="22"/>
      <c r="C4" s="149" t="str">
        <f>IF(Identificação!B4=0,"",Identificação!B4)</f>
        <v>PREFEITURA DE COTIPORA</v>
      </c>
      <c r="D4" s="149"/>
      <c r="E4" s="149"/>
      <c r="F4" s="149"/>
      <c r="G4" s="149"/>
      <c r="H4" s="149"/>
      <c r="I4" s="149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49" t="str">
        <f>IF(Identificação!B5=0,"",Identificação!B5)</f>
        <v>Compras</v>
      </c>
      <c r="D5" s="149"/>
      <c r="E5" s="149"/>
      <c r="F5" s="149"/>
      <c r="G5" s="150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51">
        <f>SUMIFS(K12:K39953,B12:B39953,"&gt;0",K12:K39953,"&lt;&gt;0")</f>
        <v>49355.69999999999</v>
      </c>
      <c r="D6" s="151"/>
      <c r="E6" s="151"/>
      <c r="F6" s="151"/>
      <c r="G6" s="152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36" t="s">
        <v>3761</v>
      </c>
      <c r="B10" s="136" t="s">
        <v>3759</v>
      </c>
      <c r="C10" s="136" t="s">
        <v>3760</v>
      </c>
      <c r="D10" s="140" t="s">
        <v>3675</v>
      </c>
      <c r="E10" s="138" t="s">
        <v>168</v>
      </c>
      <c r="F10" s="142" t="s">
        <v>3674</v>
      </c>
      <c r="G10" s="140" t="s">
        <v>156</v>
      </c>
      <c r="H10" s="161" t="s">
        <v>165</v>
      </c>
      <c r="I10" s="162"/>
      <c r="J10" s="162"/>
      <c r="K10" s="162"/>
      <c r="L10" s="162"/>
      <c r="M10" s="163"/>
      <c r="N10" s="157" t="s">
        <v>177</v>
      </c>
      <c r="O10" s="158"/>
      <c r="P10" s="159" t="s">
        <v>178</v>
      </c>
      <c r="Q10" s="160"/>
      <c r="R10" s="148" t="s">
        <v>3678</v>
      </c>
    </row>
    <row r="11" spans="1:18" customFormat="1" ht="45.75" thickBot="1" x14ac:dyDescent="0.3">
      <c r="A11" s="137"/>
      <c r="B11" s="137"/>
      <c r="C11" s="137"/>
      <c r="D11" s="141"/>
      <c r="E11" s="139"/>
      <c r="F11" s="143"/>
      <c r="G11" s="141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48"/>
    </row>
    <row r="12" spans="1:18" ht="15.75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4028</v>
      </c>
      <c r="H12" s="114">
        <v>100</v>
      </c>
      <c r="I12" s="47" t="s">
        <v>3701</v>
      </c>
      <c r="J12" s="120">
        <v>8.5500000000000007</v>
      </c>
      <c r="K12" s="54">
        <f>IFERROR(IF(H12*J12&lt;&gt;0,ROUND(ROUND(H12,4)*ROUND(J12,4),2),""),"")</f>
        <v>855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5.75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19" t="s">
        <v>4029</v>
      </c>
      <c r="H13" s="114">
        <v>20</v>
      </c>
      <c r="I13" s="47" t="s">
        <v>3701</v>
      </c>
      <c r="J13" s="121">
        <v>24.8</v>
      </c>
      <c r="K13" s="54">
        <f>IFERROR(IF(H13*J13&lt;&gt;0,ROUND(ROUND(H13,4)*ROUND(J13,4),2),""),"")</f>
        <v>496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5.75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19" t="s">
        <v>4030</v>
      </c>
      <c r="H14" s="114">
        <v>20</v>
      </c>
      <c r="I14" s="47" t="s">
        <v>3701</v>
      </c>
      <c r="J14" s="122">
        <v>26.63</v>
      </c>
      <c r="K14" s="106">
        <f>IFERROR(IF(H14*J14&lt;&gt;0,ROUND(ROUND(H14,4)*ROUND(J14,4),2),""),"")</f>
        <v>532.6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5.75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19" t="s">
        <v>4031</v>
      </c>
      <c r="H15" s="114">
        <v>20</v>
      </c>
      <c r="I15" s="47" t="s">
        <v>3701</v>
      </c>
      <c r="J15" s="122">
        <v>29.33</v>
      </c>
      <c r="K15" s="106">
        <f t="shared" ref="K15:K78" si="0">IFERROR(IF(H15*J15&lt;&gt;0,ROUND(ROUND(H15,4)*ROUND(J15,4),2),""),"")</f>
        <v>586.6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5.75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19" t="s">
        <v>4032</v>
      </c>
      <c r="H16" s="114">
        <v>150</v>
      </c>
      <c r="I16" s="47" t="s">
        <v>3701</v>
      </c>
      <c r="J16" s="120">
        <v>16.739999999999998</v>
      </c>
      <c r="K16" s="106">
        <f t="shared" si="0"/>
        <v>2511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5.75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19" t="s">
        <v>4033</v>
      </c>
      <c r="H17" s="114">
        <v>160</v>
      </c>
      <c r="I17" s="47" t="s">
        <v>3721</v>
      </c>
      <c r="J17" s="122">
        <v>17.670000000000002</v>
      </c>
      <c r="K17" s="106">
        <f t="shared" si="0"/>
        <v>2827.2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5.75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19" t="s">
        <v>4034</v>
      </c>
      <c r="H18" s="114">
        <v>20</v>
      </c>
      <c r="I18" s="47" t="s">
        <v>3701</v>
      </c>
      <c r="J18" s="122">
        <v>28.47</v>
      </c>
      <c r="K18" s="106">
        <f t="shared" si="0"/>
        <v>569.4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5.75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19" t="s">
        <v>4035</v>
      </c>
      <c r="H19" s="114">
        <v>50</v>
      </c>
      <c r="I19" s="47" t="s">
        <v>3701</v>
      </c>
      <c r="J19" s="122">
        <v>32.9</v>
      </c>
      <c r="K19" s="106">
        <f t="shared" si="0"/>
        <v>1645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5.75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19" t="s">
        <v>4036</v>
      </c>
      <c r="H20" s="114">
        <v>60</v>
      </c>
      <c r="I20" s="47" t="s">
        <v>3721</v>
      </c>
      <c r="J20" s="122">
        <v>19.22</v>
      </c>
      <c r="K20" s="106">
        <f t="shared" si="0"/>
        <v>1153.2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x14ac:dyDescent="0.25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19" t="s">
        <v>4037</v>
      </c>
      <c r="H21" s="114">
        <v>30</v>
      </c>
      <c r="I21" s="47" t="s">
        <v>3721</v>
      </c>
      <c r="J21" s="114">
        <v>18.73</v>
      </c>
      <c r="K21" s="106">
        <f t="shared" si="0"/>
        <v>561.9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x14ac:dyDescent="0.25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19" t="s">
        <v>4038</v>
      </c>
      <c r="H22" s="114">
        <v>30</v>
      </c>
      <c r="I22" s="47" t="s">
        <v>3735</v>
      </c>
      <c r="J22" s="114">
        <v>7.13</v>
      </c>
      <c r="K22" s="106">
        <f t="shared" si="0"/>
        <v>213.9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x14ac:dyDescent="0.25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19" t="s">
        <v>4039</v>
      </c>
      <c r="H23" s="114">
        <v>30</v>
      </c>
      <c r="I23" s="47" t="s">
        <v>3735</v>
      </c>
      <c r="J23" s="114">
        <v>7.13</v>
      </c>
      <c r="K23" s="106">
        <f t="shared" si="0"/>
        <v>213.9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x14ac:dyDescent="0.25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19" t="s">
        <v>4040</v>
      </c>
      <c r="H24" s="114">
        <v>30</v>
      </c>
      <c r="I24" s="47" t="s">
        <v>3735</v>
      </c>
      <c r="J24" s="114">
        <v>7.13</v>
      </c>
      <c r="K24" s="106">
        <f t="shared" si="0"/>
        <v>213.9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x14ac:dyDescent="0.25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19" t="s">
        <v>4041</v>
      </c>
      <c r="H25" s="114">
        <v>30</v>
      </c>
      <c r="I25" s="47" t="s">
        <v>3735</v>
      </c>
      <c r="J25" s="114">
        <v>7.13</v>
      </c>
      <c r="K25" s="106">
        <f t="shared" si="0"/>
        <v>213.9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x14ac:dyDescent="0.25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19" t="s">
        <v>4042</v>
      </c>
      <c r="H26" s="114">
        <v>20</v>
      </c>
      <c r="I26" s="47" t="s">
        <v>3701</v>
      </c>
      <c r="J26" s="114">
        <v>21.57</v>
      </c>
      <c r="K26" s="106">
        <f t="shared" si="0"/>
        <v>431.4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x14ac:dyDescent="0.25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19" t="s">
        <v>4043</v>
      </c>
      <c r="H27" s="114">
        <v>120</v>
      </c>
      <c r="I27" s="47" t="s">
        <v>3701</v>
      </c>
      <c r="J27" s="114">
        <v>18.809999999999999</v>
      </c>
      <c r="K27" s="106">
        <f t="shared" si="0"/>
        <v>2257.1999999999998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x14ac:dyDescent="0.25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19" t="s">
        <v>4044</v>
      </c>
      <c r="H28" s="114">
        <v>50</v>
      </c>
      <c r="I28" s="47" t="s">
        <v>3701</v>
      </c>
      <c r="J28" s="114">
        <v>13.9</v>
      </c>
      <c r="K28" s="106">
        <f t="shared" si="0"/>
        <v>695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x14ac:dyDescent="0.25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19" t="s">
        <v>4045</v>
      </c>
      <c r="H29" s="114">
        <v>30</v>
      </c>
      <c r="I29" s="47" t="s">
        <v>3701</v>
      </c>
      <c r="J29" s="114">
        <v>5.77</v>
      </c>
      <c r="K29" s="106">
        <f t="shared" si="0"/>
        <v>173.1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x14ac:dyDescent="0.25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19" t="s">
        <v>4046</v>
      </c>
      <c r="H30" s="114">
        <v>560</v>
      </c>
      <c r="I30" s="47" t="s">
        <v>3703</v>
      </c>
      <c r="J30" s="114">
        <v>7.2</v>
      </c>
      <c r="K30" s="106">
        <f t="shared" si="0"/>
        <v>4032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x14ac:dyDescent="0.25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19" t="s">
        <v>4047</v>
      </c>
      <c r="H31" s="114">
        <v>30</v>
      </c>
      <c r="I31" s="47" t="s">
        <v>3702</v>
      </c>
      <c r="J31" s="114">
        <v>105.67</v>
      </c>
      <c r="K31" s="106">
        <f t="shared" si="0"/>
        <v>3170.1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x14ac:dyDescent="0.25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19" t="s">
        <v>4048</v>
      </c>
      <c r="H32" s="114">
        <v>100</v>
      </c>
      <c r="I32" s="47" t="s">
        <v>3703</v>
      </c>
      <c r="J32" s="114">
        <v>46</v>
      </c>
      <c r="K32" s="106">
        <f t="shared" si="0"/>
        <v>4600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x14ac:dyDescent="0.25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19" t="s">
        <v>4049</v>
      </c>
      <c r="H33" s="114">
        <v>20</v>
      </c>
      <c r="I33" s="47" t="s">
        <v>3701</v>
      </c>
      <c r="J33" s="114">
        <v>24.33</v>
      </c>
      <c r="K33" s="106">
        <f t="shared" si="0"/>
        <v>486.6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x14ac:dyDescent="0.25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19" t="s">
        <v>4050</v>
      </c>
      <c r="H34" s="114">
        <v>20</v>
      </c>
      <c r="I34" s="47" t="s">
        <v>3701</v>
      </c>
      <c r="J34" s="114">
        <v>18.57</v>
      </c>
      <c r="K34" s="106">
        <f t="shared" si="0"/>
        <v>371.4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x14ac:dyDescent="0.25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19" t="s">
        <v>4051</v>
      </c>
      <c r="H35" s="114">
        <v>10</v>
      </c>
      <c r="I35" s="47" t="s">
        <v>3701</v>
      </c>
      <c r="J35" s="114">
        <v>8.26</v>
      </c>
      <c r="K35" s="106">
        <f t="shared" si="0"/>
        <v>82.6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x14ac:dyDescent="0.25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19" t="s">
        <v>4052</v>
      </c>
      <c r="H36" s="114">
        <v>50</v>
      </c>
      <c r="I36" s="47" t="s">
        <v>3703</v>
      </c>
      <c r="J36" s="114">
        <v>10.01</v>
      </c>
      <c r="K36" s="106">
        <f t="shared" si="0"/>
        <v>500.5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x14ac:dyDescent="0.25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19" t="s">
        <v>4053</v>
      </c>
      <c r="H37" s="114">
        <v>50</v>
      </c>
      <c r="I37" s="47" t="s">
        <v>3703</v>
      </c>
      <c r="J37" s="114">
        <v>5.96</v>
      </c>
      <c r="K37" s="106">
        <f t="shared" si="0"/>
        <v>298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x14ac:dyDescent="0.25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19" t="s">
        <v>4054</v>
      </c>
      <c r="H38" s="114">
        <v>50</v>
      </c>
      <c r="I38" s="47" t="s">
        <v>3703</v>
      </c>
      <c r="J38" s="114">
        <v>7.09</v>
      </c>
      <c r="K38" s="106">
        <f t="shared" si="0"/>
        <v>354.5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x14ac:dyDescent="0.25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19" t="s">
        <v>4055</v>
      </c>
      <c r="H39" s="114">
        <v>50</v>
      </c>
      <c r="I39" s="47" t="s">
        <v>3703</v>
      </c>
      <c r="J39" s="114">
        <v>7.89</v>
      </c>
      <c r="K39" s="106">
        <f t="shared" si="0"/>
        <v>394.5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x14ac:dyDescent="0.25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19" t="s">
        <v>4056</v>
      </c>
      <c r="H40" s="114">
        <v>50</v>
      </c>
      <c r="I40" s="47" t="s">
        <v>3703</v>
      </c>
      <c r="J40" s="114">
        <v>119</v>
      </c>
      <c r="K40" s="106">
        <f t="shared" si="0"/>
        <v>5950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x14ac:dyDescent="0.25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19" t="s">
        <v>4057</v>
      </c>
      <c r="H41" s="114">
        <v>100</v>
      </c>
      <c r="I41" s="47" t="s">
        <v>3703</v>
      </c>
      <c r="J41" s="114">
        <v>68.930000000000007</v>
      </c>
      <c r="K41" s="106">
        <f t="shared" si="0"/>
        <v>6893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x14ac:dyDescent="0.25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19" t="s">
        <v>4058</v>
      </c>
      <c r="H42" s="114">
        <v>50</v>
      </c>
      <c r="I42" s="47" t="s">
        <v>3703</v>
      </c>
      <c r="J42" s="114">
        <v>80.3</v>
      </c>
      <c r="K42" s="106">
        <f t="shared" si="0"/>
        <v>4015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x14ac:dyDescent="0.25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19" t="s">
        <v>4059</v>
      </c>
      <c r="H43" s="114">
        <v>20</v>
      </c>
      <c r="I43" s="47" t="s">
        <v>3701</v>
      </c>
      <c r="J43" s="114">
        <v>43.3</v>
      </c>
      <c r="K43" s="106">
        <f t="shared" si="0"/>
        <v>866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x14ac:dyDescent="0.25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19" t="s">
        <v>4060</v>
      </c>
      <c r="H44" s="114">
        <v>30</v>
      </c>
      <c r="I44" s="47" t="s">
        <v>3701</v>
      </c>
      <c r="J44" s="114">
        <v>7.29</v>
      </c>
      <c r="K44" s="106">
        <f t="shared" si="0"/>
        <v>218.7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x14ac:dyDescent="0.25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19" t="s">
        <v>4061</v>
      </c>
      <c r="H45" s="114">
        <v>20</v>
      </c>
      <c r="I45" s="47" t="s">
        <v>3701</v>
      </c>
      <c r="J45" s="114">
        <v>48.63</v>
      </c>
      <c r="K45" s="106">
        <f t="shared" si="0"/>
        <v>972.6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x14ac:dyDescent="0.25">
      <c r="A46" s="47"/>
      <c r="B46" s="117" t="str">
        <f>IF(AND(G46&lt;&gt;"",H46&gt;0,I46&lt;&gt;"",J46&lt;&gt;0,K46&lt;&gt;0),COUNT($B$11:B45)+1,"")</f>
        <v/>
      </c>
      <c r="C46" s="34"/>
      <c r="D46" s="91"/>
      <c r="E46" s="47"/>
      <c r="F46" s="68"/>
      <c r="G46" s="41"/>
      <c r="H46" s="114"/>
      <c r="I46" s="47"/>
      <c r="J46" s="114"/>
      <c r="K46" s="106" t="str">
        <f t="shared" si="0"/>
        <v/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x14ac:dyDescent="0.25">
      <c r="A47" s="47"/>
      <c r="B47" s="117" t="str">
        <f>IF(AND(G47&lt;&gt;"",H47&gt;0,I47&lt;&gt;"",J47&lt;&gt;0,K47&lt;&gt;0),COUNT($B$11:B46)+1,"")</f>
        <v/>
      </c>
      <c r="C47" s="34"/>
      <c r="D47" s="91"/>
      <c r="E47" s="47"/>
      <c r="F47" s="68"/>
      <c r="G47" s="41"/>
      <c r="H47" s="114"/>
      <c r="I47" s="47"/>
      <c r="J47" s="114"/>
      <c r="K47" s="106" t="str">
        <f t="shared" si="0"/>
        <v/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x14ac:dyDescent="0.25">
      <c r="A48" s="47"/>
      <c r="B48" s="117" t="str">
        <f>IF(AND(G48&lt;&gt;"",H48&gt;0,I48&lt;&gt;"",J48&lt;&gt;0,K48&lt;&gt;0),COUNT($B$11:B47)+1,"")</f>
        <v/>
      </c>
      <c r="C48" s="34"/>
      <c r="D48" s="91"/>
      <c r="E48" s="47"/>
      <c r="F48" s="68"/>
      <c r="G48" s="41"/>
      <c r="H48" s="114"/>
      <c r="I48" s="47"/>
      <c r="J48" s="114"/>
      <c r="K48" s="106" t="str">
        <f t="shared" si="0"/>
        <v/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x14ac:dyDescent="0.25">
      <c r="A49" s="47"/>
      <c r="B49" s="117" t="str">
        <f>IF(AND(G49&lt;&gt;"",H49&gt;0,I49&lt;&gt;"",J49&lt;&gt;0,K49&lt;&gt;0),COUNT($B$11:B48)+1,"")</f>
        <v/>
      </c>
      <c r="C49" s="34"/>
      <c r="D49" s="91"/>
      <c r="E49" s="47"/>
      <c r="F49" s="68"/>
      <c r="G49" s="41"/>
      <c r="H49" s="114"/>
      <c r="I49" s="47"/>
      <c r="J49" s="114"/>
      <c r="K49" s="106" t="str">
        <f t="shared" si="0"/>
        <v/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x14ac:dyDescent="0.25">
      <c r="A50" s="47"/>
      <c r="B50" s="117" t="str">
        <f>IF(AND(G50&lt;&gt;"",H50&gt;0,I50&lt;&gt;"",J50&lt;&gt;0,K50&lt;&gt;0),COUNT($B$11:B49)+1,"")</f>
        <v/>
      </c>
      <c r="C50" s="34"/>
      <c r="D50" s="91"/>
      <c r="E50" s="47"/>
      <c r="F50" s="68"/>
      <c r="G50" s="41"/>
      <c r="H50" s="114"/>
      <c r="I50" s="47"/>
      <c r="J50" s="114"/>
      <c r="K50" s="106" t="str">
        <f t="shared" si="0"/>
        <v/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x14ac:dyDescent="0.25">
      <c r="A51" s="47"/>
      <c r="B51" s="117" t="str">
        <f>IF(AND(G51&lt;&gt;"",H51&gt;0,I51&lt;&gt;"",J51&lt;&gt;0,K51&lt;&gt;0),COUNT($B$11:B50)+1,"")</f>
        <v/>
      </c>
      <c r="C51" s="34"/>
      <c r="D51" s="91"/>
      <c r="E51" s="47"/>
      <c r="F51" s="68"/>
      <c r="G51" s="41"/>
      <c r="H51" s="114"/>
      <c r="I51" s="47"/>
      <c r="J51" s="114"/>
      <c r="K51" s="106" t="str">
        <f t="shared" si="0"/>
        <v/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x14ac:dyDescent="0.25">
      <c r="A52" s="47"/>
      <c r="B52" s="117" t="str">
        <f>IF(AND(G52&lt;&gt;"",H52&gt;0,I52&lt;&gt;"",J52&lt;&gt;0,K52&lt;&gt;0),COUNT($B$11:B51)+1,"")</f>
        <v/>
      </c>
      <c r="C52" s="34"/>
      <c r="D52" s="91"/>
      <c r="E52" s="47"/>
      <c r="F52" s="68"/>
      <c r="G52" s="41"/>
      <c r="H52" s="114"/>
      <c r="I52" s="47"/>
      <c r="J52" s="114"/>
      <c r="K52" s="106" t="str">
        <f t="shared" si="0"/>
        <v/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x14ac:dyDescent="0.25">
      <c r="A53" s="47"/>
      <c r="B53" s="117" t="str">
        <f>IF(AND(G53&lt;&gt;"",H53&gt;0,I53&lt;&gt;"",J53&lt;&gt;0,K53&lt;&gt;0),COUNT($B$11:B52)+1,"")</f>
        <v/>
      </c>
      <c r="C53" s="34"/>
      <c r="D53" s="91"/>
      <c r="E53" s="47"/>
      <c r="F53" s="68"/>
      <c r="G53" s="41"/>
      <c r="H53" s="114"/>
      <c r="I53" s="47"/>
      <c r="J53" s="114"/>
      <c r="K53" s="106" t="str">
        <f t="shared" si="0"/>
        <v/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x14ac:dyDescent="0.25">
      <c r="A54" s="47"/>
      <c r="B54" s="117" t="str">
        <f>IF(AND(G54&lt;&gt;"",H54&gt;0,I54&lt;&gt;"",J54&lt;&gt;0,K54&lt;&gt;0),COUNT($B$11:B53)+1,"")</f>
        <v/>
      </c>
      <c r="C54" s="34"/>
      <c r="D54" s="91"/>
      <c r="E54" s="47"/>
      <c r="F54" s="68"/>
      <c r="G54" s="41"/>
      <c r="H54" s="114"/>
      <c r="I54" s="47"/>
      <c r="J54" s="114"/>
      <c r="K54" s="106" t="str">
        <f t="shared" si="0"/>
        <v/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x14ac:dyDescent="0.25">
      <c r="A55" s="47"/>
      <c r="B55" s="117" t="str">
        <f>IF(AND(G55&lt;&gt;"",H55&gt;0,I55&lt;&gt;"",J55&lt;&gt;0,K55&lt;&gt;0),COUNT($B$11:B54)+1,"")</f>
        <v/>
      </c>
      <c r="C55" s="34"/>
      <c r="D55" s="91"/>
      <c r="E55" s="47"/>
      <c r="F55" s="68"/>
      <c r="G55" s="41"/>
      <c r="H55" s="114"/>
      <c r="I55" s="47"/>
      <c r="J55" s="114"/>
      <c r="K55" s="106" t="str">
        <f t="shared" si="0"/>
        <v/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x14ac:dyDescent="0.25">
      <c r="A56" s="47"/>
      <c r="B56" s="117" t="str">
        <f>IF(AND(G56&lt;&gt;"",H56&gt;0,I56&lt;&gt;"",J56&lt;&gt;0,K56&lt;&gt;0),COUNT($B$11:B55)+1,"")</f>
        <v/>
      </c>
      <c r="C56" s="34"/>
      <c r="D56" s="91"/>
      <c r="E56" s="47"/>
      <c r="F56" s="68"/>
      <c r="G56" s="41"/>
      <c r="H56" s="114"/>
      <c r="I56" s="47"/>
      <c r="J56" s="114"/>
      <c r="K56" s="106" t="str">
        <f t="shared" si="0"/>
        <v/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x14ac:dyDescent="0.25">
      <c r="A57" s="47"/>
      <c r="B57" s="117" t="str">
        <f>IF(AND(G57&lt;&gt;"",H57&gt;0,I57&lt;&gt;"",J57&lt;&gt;0,K57&lt;&gt;0),COUNT($B$11:B56)+1,"")</f>
        <v/>
      </c>
      <c r="C57" s="34"/>
      <c r="D57" s="91"/>
      <c r="E57" s="47"/>
      <c r="F57" s="68"/>
      <c r="G57" s="41"/>
      <c r="H57" s="114"/>
      <c r="I57" s="47"/>
      <c r="J57" s="114"/>
      <c r="K57" s="106" t="str">
        <f t="shared" si="0"/>
        <v/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x14ac:dyDescent="0.25">
      <c r="A58" s="47"/>
      <c r="B58" s="117" t="str">
        <f>IF(AND(G58&lt;&gt;"",H58&gt;0,I58&lt;&gt;"",J58&lt;&gt;0,K58&lt;&gt;0),COUNT($B$11:B57)+1,"")</f>
        <v/>
      </c>
      <c r="C58" s="34"/>
      <c r="D58" s="91"/>
      <c r="E58" s="47"/>
      <c r="F58" s="68"/>
      <c r="G58" s="41"/>
      <c r="H58" s="114"/>
      <c r="I58" s="47"/>
      <c r="J58" s="114"/>
      <c r="K58" s="106" t="str">
        <f t="shared" si="0"/>
        <v/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x14ac:dyDescent="0.25">
      <c r="A59" s="47"/>
      <c r="B59" s="117" t="str">
        <f>IF(AND(G59&lt;&gt;"",H59&gt;0,I59&lt;&gt;"",J59&lt;&gt;0,K59&lt;&gt;0),COUNT($B$11:B58)+1,"")</f>
        <v/>
      </c>
      <c r="C59" s="34"/>
      <c r="D59" s="91"/>
      <c r="E59" s="47"/>
      <c r="F59" s="68"/>
      <c r="G59" s="41"/>
      <c r="H59" s="114"/>
      <c r="I59" s="47"/>
      <c r="J59" s="114"/>
      <c r="K59" s="106" t="str">
        <f t="shared" si="0"/>
        <v/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x14ac:dyDescent="0.25">
      <c r="A60" s="47"/>
      <c r="B60" s="117" t="str">
        <f>IF(AND(G60&lt;&gt;"",H60&gt;0,I60&lt;&gt;"",J60&lt;&gt;0,K60&lt;&gt;0),COUNT($B$11:B59)+1,"")</f>
        <v/>
      </c>
      <c r="C60" s="34"/>
      <c r="D60" s="91"/>
      <c r="E60" s="47"/>
      <c r="F60" s="68"/>
      <c r="G60" s="41"/>
      <c r="H60" s="114"/>
      <c r="I60" s="47"/>
      <c r="J60" s="114"/>
      <c r="K60" s="106" t="str">
        <f t="shared" si="0"/>
        <v/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x14ac:dyDescent="0.25">
      <c r="A61" s="47"/>
      <c r="B61" s="117" t="str">
        <f>IF(AND(G61&lt;&gt;"",H61&gt;0,I61&lt;&gt;"",J61&lt;&gt;0,K61&lt;&gt;0),COUNT($B$11:B60)+1,"")</f>
        <v/>
      </c>
      <c r="C61" s="34"/>
      <c r="D61" s="91"/>
      <c r="E61" s="47"/>
      <c r="F61" s="68"/>
      <c r="G61" s="41"/>
      <c r="H61" s="114"/>
      <c r="I61" s="47"/>
      <c r="J61" s="114"/>
      <c r="K61" s="106" t="str">
        <f t="shared" si="0"/>
        <v/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x14ac:dyDescent="0.25">
      <c r="A62" s="47"/>
      <c r="B62" s="117" t="str">
        <f>IF(AND(G62&lt;&gt;"",H62&gt;0,I62&lt;&gt;"",J62&lt;&gt;0,K62&lt;&gt;0),COUNT($B$11:B61)+1,"")</f>
        <v/>
      </c>
      <c r="C62" s="34"/>
      <c r="D62" s="91"/>
      <c r="E62" s="47"/>
      <c r="F62" s="68"/>
      <c r="G62" s="41"/>
      <c r="H62" s="114"/>
      <c r="I62" s="47"/>
      <c r="J62" s="114"/>
      <c r="K62" s="106" t="str">
        <f t="shared" si="0"/>
        <v/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x14ac:dyDescent="0.25">
      <c r="A63" s="47"/>
      <c r="B63" s="117" t="str">
        <f>IF(AND(G63&lt;&gt;"",H63&gt;0,I63&lt;&gt;"",J63&lt;&gt;0,K63&lt;&gt;0),COUNT($B$11:B62)+1,"")</f>
        <v/>
      </c>
      <c r="C63" s="34"/>
      <c r="D63" s="91"/>
      <c r="E63" s="47"/>
      <c r="F63" s="68"/>
      <c r="G63" s="41"/>
      <c r="H63" s="114"/>
      <c r="I63" s="47"/>
      <c r="J63" s="114"/>
      <c r="K63" s="106" t="str">
        <f t="shared" si="0"/>
        <v/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x14ac:dyDescent="0.25">
      <c r="A64" s="47"/>
      <c r="B64" s="117" t="str">
        <f>IF(AND(G64&lt;&gt;"",H64&gt;0,I64&lt;&gt;"",J64&lt;&gt;0,K64&lt;&gt;0),COUNT($B$11:B63)+1,"")</f>
        <v/>
      </c>
      <c r="C64" s="34"/>
      <c r="D64" s="91"/>
      <c r="E64" s="47"/>
      <c r="F64" s="68"/>
      <c r="G64" s="41"/>
      <c r="H64" s="114"/>
      <c r="I64" s="47"/>
      <c r="J64" s="114"/>
      <c r="K64" s="106" t="str">
        <f t="shared" si="0"/>
        <v/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x14ac:dyDescent="0.25">
      <c r="A65" s="47"/>
      <c r="B65" s="117" t="str">
        <f>IF(AND(G65&lt;&gt;"",H65&gt;0,I65&lt;&gt;"",J65&lt;&gt;0,K65&lt;&gt;0),COUNT($B$11:B64)+1,"")</f>
        <v/>
      </c>
      <c r="C65" s="34"/>
      <c r="D65" s="91"/>
      <c r="E65" s="47"/>
      <c r="F65" s="68"/>
      <c r="G65" s="41"/>
      <c r="H65" s="114"/>
      <c r="I65" s="47"/>
      <c r="J65" s="114"/>
      <c r="K65" s="106" t="str">
        <f t="shared" si="0"/>
        <v/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x14ac:dyDescent="0.25">
      <c r="A66" s="47"/>
      <c r="B66" s="117" t="str">
        <f>IF(AND(G66&lt;&gt;"",H66&gt;0,I66&lt;&gt;"",J66&lt;&gt;0,K66&lt;&gt;0),COUNT($B$11:B65)+1,"")</f>
        <v/>
      </c>
      <c r="C66" s="34"/>
      <c r="D66" s="91"/>
      <c r="E66" s="47"/>
      <c r="F66" s="68"/>
      <c r="G66" s="41"/>
      <c r="H66" s="114"/>
      <c r="I66" s="47"/>
      <c r="J66" s="114"/>
      <c r="K66" s="106" t="str">
        <f t="shared" si="0"/>
        <v/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x14ac:dyDescent="0.25">
      <c r="A67" s="47"/>
      <c r="B67" s="117" t="str">
        <f>IF(AND(G67&lt;&gt;"",H67&gt;0,I67&lt;&gt;"",J67&lt;&gt;0,K67&lt;&gt;0),COUNT($B$11:B66)+1,"")</f>
        <v/>
      </c>
      <c r="C67" s="34"/>
      <c r="D67" s="91"/>
      <c r="E67" s="47"/>
      <c r="F67" s="68"/>
      <c r="G67" s="41"/>
      <c r="H67" s="114"/>
      <c r="I67" s="47"/>
      <c r="J67" s="114"/>
      <c r="K67" s="106" t="str">
        <f t="shared" si="0"/>
        <v/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x14ac:dyDescent="0.25">
      <c r="A68" s="47"/>
      <c r="B68" s="117" t="str">
        <f>IF(AND(G68&lt;&gt;"",H68&gt;0,I68&lt;&gt;"",J68&lt;&gt;0,K68&lt;&gt;0),COUNT($B$11:B67)+1,"")</f>
        <v/>
      </c>
      <c r="C68" s="34"/>
      <c r="D68" s="91"/>
      <c r="E68" s="47"/>
      <c r="F68" s="68"/>
      <c r="G68" s="41"/>
      <c r="H68" s="114"/>
      <c r="I68" s="47"/>
      <c r="J68" s="114"/>
      <c r="K68" s="106" t="str">
        <f t="shared" si="0"/>
        <v/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x14ac:dyDescent="0.25">
      <c r="A69" s="47"/>
      <c r="B69" s="117" t="str">
        <f>IF(AND(G69&lt;&gt;"",H69&gt;0,I69&lt;&gt;"",J69&lt;&gt;0,K69&lt;&gt;0),COUNT($B$11:B68)+1,"")</f>
        <v/>
      </c>
      <c r="C69" s="34"/>
      <c r="D69" s="91"/>
      <c r="E69" s="47"/>
      <c r="F69" s="68"/>
      <c r="G69" s="41"/>
      <c r="H69" s="114"/>
      <c r="I69" s="47"/>
      <c r="J69" s="114"/>
      <c r="K69" s="106" t="str">
        <f t="shared" si="0"/>
        <v/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x14ac:dyDescent="0.25">
      <c r="A70" s="47"/>
      <c r="B70" s="117" t="str">
        <f>IF(AND(G70&lt;&gt;"",H70&gt;0,I70&lt;&gt;"",J70&lt;&gt;0,K70&lt;&gt;0),COUNT($B$11:B69)+1,"")</f>
        <v/>
      </c>
      <c r="C70" s="34"/>
      <c r="D70" s="91"/>
      <c r="E70" s="47"/>
      <c r="F70" s="68"/>
      <c r="G70" s="41"/>
      <c r="H70" s="114"/>
      <c r="I70" s="47"/>
      <c r="J70" s="114"/>
      <c r="K70" s="106" t="str">
        <f t="shared" si="0"/>
        <v/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x14ac:dyDescent="0.25">
      <c r="A71" s="47"/>
      <c r="B71" s="117" t="str">
        <f>IF(AND(G71&lt;&gt;"",H71&gt;0,I71&lt;&gt;"",J71&lt;&gt;0,K71&lt;&gt;0),COUNT($B$11:B70)+1,"")</f>
        <v/>
      </c>
      <c r="C71" s="34"/>
      <c r="D71" s="91"/>
      <c r="E71" s="47"/>
      <c r="F71" s="68"/>
      <c r="G71" s="41"/>
      <c r="H71" s="114"/>
      <c r="I71" s="47"/>
      <c r="J71" s="114"/>
      <c r="K71" s="106" t="str">
        <f t="shared" si="0"/>
        <v/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x14ac:dyDescent="0.25">
      <c r="A72" s="47"/>
      <c r="B72" s="117" t="str">
        <f>IF(AND(G72&lt;&gt;"",H72&gt;0,I72&lt;&gt;"",J72&lt;&gt;0,K72&lt;&gt;0),COUNT($B$11:B71)+1,"")</f>
        <v/>
      </c>
      <c r="C72" s="34"/>
      <c r="D72" s="91"/>
      <c r="E72" s="47"/>
      <c r="F72" s="68"/>
      <c r="G72" s="41"/>
      <c r="H72" s="114"/>
      <c r="I72" s="47"/>
      <c r="J72" s="114"/>
      <c r="K72" s="106" t="str">
        <f t="shared" si="0"/>
        <v/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x14ac:dyDescent="0.25">
      <c r="A73" s="47"/>
      <c r="B73" s="117" t="str">
        <f>IF(AND(G73&lt;&gt;"",H73&gt;0,I73&lt;&gt;"",J73&lt;&gt;0,K73&lt;&gt;0),COUNT($B$11:B72)+1,"")</f>
        <v/>
      </c>
      <c r="C73" s="34"/>
      <c r="D73" s="91"/>
      <c r="E73" s="47"/>
      <c r="F73" s="68"/>
      <c r="G73" s="41"/>
      <c r="H73" s="114"/>
      <c r="I73" s="47"/>
      <c r="J73" s="114"/>
      <c r="K73" s="106" t="str">
        <f t="shared" si="0"/>
        <v/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x14ac:dyDescent="0.25">
      <c r="A74" s="47"/>
      <c r="B74" s="117" t="str">
        <f>IF(AND(G74&lt;&gt;"",H74&gt;0,I74&lt;&gt;"",J74&lt;&gt;0,K74&lt;&gt;0),COUNT($B$11:B73)+1,"")</f>
        <v/>
      </c>
      <c r="C74" s="34"/>
      <c r="D74" s="91"/>
      <c r="E74" s="47"/>
      <c r="F74" s="68"/>
      <c r="G74" s="41"/>
      <c r="H74" s="114"/>
      <c r="I74" s="47"/>
      <c r="J74" s="114"/>
      <c r="K74" s="106" t="str">
        <f t="shared" si="0"/>
        <v/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x14ac:dyDescent="0.25">
      <c r="A75" s="47"/>
      <c r="B75" s="117" t="str">
        <f>IF(AND(G75&lt;&gt;"",H75&gt;0,I75&lt;&gt;"",J75&lt;&gt;0,K75&lt;&gt;0),COUNT($B$11:B74)+1,"")</f>
        <v/>
      </c>
      <c r="C75" s="34"/>
      <c r="D75" s="91"/>
      <c r="E75" s="47"/>
      <c r="F75" s="68"/>
      <c r="G75" s="41"/>
      <c r="H75" s="114"/>
      <c r="I75" s="47"/>
      <c r="J75" s="114"/>
      <c r="K75" s="106" t="str">
        <f t="shared" si="0"/>
        <v/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x14ac:dyDescent="0.25">
      <c r="A76" s="47"/>
      <c r="B76" s="117" t="str">
        <f>IF(AND(G76&lt;&gt;"",H76&gt;0,I76&lt;&gt;"",J76&lt;&gt;0,K76&lt;&gt;0),COUNT($B$11:B75)+1,"")</f>
        <v/>
      </c>
      <c r="C76" s="34"/>
      <c r="D76" s="91"/>
      <c r="E76" s="47"/>
      <c r="F76" s="68"/>
      <c r="G76" s="41"/>
      <c r="H76" s="114"/>
      <c r="I76" s="47"/>
      <c r="J76" s="114"/>
      <c r="K76" s="106" t="str">
        <f t="shared" si="0"/>
        <v/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x14ac:dyDescent="0.25">
      <c r="A77" s="47"/>
      <c r="B77" s="117" t="str">
        <f>IF(AND(G77&lt;&gt;"",H77&gt;0,I77&lt;&gt;"",J77&lt;&gt;0,K77&lt;&gt;0),COUNT($B$11:B76)+1,"")</f>
        <v/>
      </c>
      <c r="C77" s="34"/>
      <c r="D77" s="91"/>
      <c r="E77" s="47"/>
      <c r="F77" s="68"/>
      <c r="G77" s="41"/>
      <c r="H77" s="114"/>
      <c r="I77" s="47"/>
      <c r="J77" s="114"/>
      <c r="K77" s="106" t="str">
        <f t="shared" si="0"/>
        <v/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x14ac:dyDescent="0.25">
      <c r="A78" s="47"/>
      <c r="B78" s="117" t="str">
        <f>IF(AND(G78&lt;&gt;"",H78&gt;0,I78&lt;&gt;"",J78&lt;&gt;0,K78&lt;&gt;0),COUNT($B$11:B77)+1,"")</f>
        <v/>
      </c>
      <c r="C78" s="34"/>
      <c r="D78" s="91"/>
      <c r="E78" s="47"/>
      <c r="F78" s="68"/>
      <c r="G78" s="41"/>
      <c r="H78" s="114"/>
      <c r="I78" s="47"/>
      <c r="J78" s="114"/>
      <c r="K78" s="106" t="str">
        <f t="shared" si="0"/>
        <v/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x14ac:dyDescent="0.25">
      <c r="A79" s="47"/>
      <c r="B79" s="117" t="str">
        <f>IF(AND(G79&lt;&gt;"",H79&gt;0,I79&lt;&gt;"",J79&lt;&gt;0,K79&lt;&gt;0),COUNT($B$11:B78)+1,"")</f>
        <v/>
      </c>
      <c r="C79" s="34"/>
      <c r="D79" s="91"/>
      <c r="E79" s="47"/>
      <c r="F79" s="68"/>
      <c r="G79" s="41"/>
      <c r="H79" s="114"/>
      <c r="I79" s="47"/>
      <c r="J79" s="114"/>
      <c r="K79" s="106" t="str">
        <f t="shared" ref="K79:K113" si="1">IFERROR(IF(H79*J79&lt;&gt;0,ROUND(ROUND(H79,4)*ROUND(J79,4),2),""),"")</f>
        <v/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x14ac:dyDescent="0.25">
      <c r="A80" s="47"/>
      <c r="B80" s="117" t="str">
        <f>IF(AND(G80&lt;&gt;"",H80&gt;0,I80&lt;&gt;"",J80&lt;&gt;0,K80&lt;&gt;0),COUNT($B$11:B79)+1,"")</f>
        <v/>
      </c>
      <c r="C80" s="34"/>
      <c r="D80" s="91"/>
      <c r="E80" s="47"/>
      <c r="F80" s="68"/>
      <c r="G80" s="41"/>
      <c r="H80" s="114"/>
      <c r="I80" s="47"/>
      <c r="J80" s="114"/>
      <c r="K80" s="106" t="str">
        <f t="shared" si="1"/>
        <v/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x14ac:dyDescent="0.25">
      <c r="A81" s="47"/>
      <c r="B81" s="117" t="str">
        <f>IF(AND(G81&lt;&gt;"",H81&gt;0,I81&lt;&gt;"",J81&lt;&gt;0,K81&lt;&gt;0),COUNT($B$11:B80)+1,"")</f>
        <v/>
      </c>
      <c r="C81" s="34"/>
      <c r="D81" s="91"/>
      <c r="E81" s="47"/>
      <c r="F81" s="68"/>
      <c r="G81" s="41"/>
      <c r="H81" s="114"/>
      <c r="I81" s="47"/>
      <c r="J81" s="114"/>
      <c r="K81" s="106" t="str">
        <f t="shared" si="1"/>
        <v/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x14ac:dyDescent="0.25">
      <c r="A82" s="47"/>
      <c r="B82" s="117" t="str">
        <f>IF(AND(G82&lt;&gt;"",H82&gt;0,I82&lt;&gt;"",J82&lt;&gt;0,K82&lt;&gt;0),COUNT($B$11:B81)+1,"")</f>
        <v/>
      </c>
      <c r="C82" s="34"/>
      <c r="D82" s="91"/>
      <c r="E82" s="47"/>
      <c r="F82" s="68"/>
      <c r="G82" s="41"/>
      <c r="H82" s="114"/>
      <c r="I82" s="47"/>
      <c r="J82" s="114"/>
      <c r="K82" s="106" t="str">
        <f t="shared" si="1"/>
        <v/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x14ac:dyDescent="0.25">
      <c r="A83" s="47"/>
      <c r="B83" s="117" t="str">
        <f>IF(AND(G83&lt;&gt;"",H83&gt;0,I83&lt;&gt;"",J83&lt;&gt;0,K83&lt;&gt;0),COUNT($B$11:B82)+1,"")</f>
        <v/>
      </c>
      <c r="C83" s="34"/>
      <c r="D83" s="91"/>
      <c r="E83" s="47"/>
      <c r="F83" s="68"/>
      <c r="G83" s="41"/>
      <c r="H83" s="114"/>
      <c r="I83" s="47"/>
      <c r="J83" s="114"/>
      <c r="K83" s="106" t="str">
        <f t="shared" si="1"/>
        <v/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x14ac:dyDescent="0.25">
      <c r="A84" s="47"/>
      <c r="B84" s="117" t="str">
        <f>IF(AND(G84&lt;&gt;"",H84&gt;0,I84&lt;&gt;"",J84&lt;&gt;0,K84&lt;&gt;0),COUNT($B$11:B83)+1,"")</f>
        <v/>
      </c>
      <c r="C84" s="34"/>
      <c r="D84" s="91"/>
      <c r="E84" s="47"/>
      <c r="F84" s="68"/>
      <c r="G84" s="41"/>
      <c r="H84" s="114"/>
      <c r="I84" s="47"/>
      <c r="J84" s="114"/>
      <c r="K84" s="106" t="str">
        <f t="shared" si="1"/>
        <v/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x14ac:dyDescent="0.25">
      <c r="A85" s="47"/>
      <c r="B85" s="117" t="str">
        <f>IF(AND(G85&lt;&gt;"",H85&gt;0,I85&lt;&gt;"",J85&lt;&gt;0,K85&lt;&gt;0),COUNT($B$11:B84)+1,"")</f>
        <v/>
      </c>
      <c r="C85" s="34"/>
      <c r="D85" s="91"/>
      <c r="E85" s="47"/>
      <c r="F85" s="68"/>
      <c r="G85" s="41"/>
      <c r="H85" s="114"/>
      <c r="I85" s="47"/>
      <c r="J85" s="114"/>
      <c r="K85" s="106" t="str">
        <f t="shared" si="1"/>
        <v/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x14ac:dyDescent="0.25">
      <c r="A86" s="47"/>
      <c r="B86" s="117" t="str">
        <f>IF(AND(G86&lt;&gt;"",H86&gt;0,I86&lt;&gt;"",J86&lt;&gt;0,K86&lt;&gt;0),COUNT($B$11:B85)+1,"")</f>
        <v/>
      </c>
      <c r="C86" s="34"/>
      <c r="D86" s="91"/>
      <c r="E86" s="47"/>
      <c r="F86" s="68"/>
      <c r="G86" s="41"/>
      <c r="H86" s="114"/>
      <c r="I86" s="47"/>
      <c r="J86" s="114"/>
      <c r="K86" s="106" t="str">
        <f t="shared" si="1"/>
        <v/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x14ac:dyDescent="0.25">
      <c r="A87" s="47"/>
      <c r="B87" s="117" t="str">
        <f>IF(AND(G87&lt;&gt;"",H87&gt;0,I87&lt;&gt;"",J87&lt;&gt;0,K87&lt;&gt;0),COUNT($B$11:B86)+1,"")</f>
        <v/>
      </c>
      <c r="C87" s="34"/>
      <c r="D87" s="91"/>
      <c r="E87" s="47"/>
      <c r="F87" s="68"/>
      <c r="G87" s="41"/>
      <c r="H87" s="114"/>
      <c r="I87" s="47"/>
      <c r="J87" s="114"/>
      <c r="K87" s="106" t="str">
        <f t="shared" si="1"/>
        <v/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x14ac:dyDescent="0.25">
      <c r="A88" s="47"/>
      <c r="B88" s="117" t="str">
        <f>IF(AND(G88&lt;&gt;"",H88&gt;0,I88&lt;&gt;"",J88&lt;&gt;0,K88&lt;&gt;0),COUNT($B$11:B87)+1,"")</f>
        <v/>
      </c>
      <c r="C88" s="34"/>
      <c r="D88" s="91"/>
      <c r="E88" s="47"/>
      <c r="F88" s="68"/>
      <c r="G88" s="41"/>
      <c r="H88" s="114"/>
      <c r="I88" s="47"/>
      <c r="J88" s="114"/>
      <c r="K88" s="106" t="str">
        <f t="shared" si="1"/>
        <v/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x14ac:dyDescent="0.25">
      <c r="A89" s="47"/>
      <c r="B89" s="117" t="str">
        <f>IF(AND(G89&lt;&gt;"",H89&gt;0,I89&lt;&gt;"",J89&lt;&gt;0,K89&lt;&gt;0),COUNT($B$11:B88)+1,"")</f>
        <v/>
      </c>
      <c r="C89" s="34"/>
      <c r="D89" s="91"/>
      <c r="E89" s="47"/>
      <c r="F89" s="68"/>
      <c r="G89" s="41"/>
      <c r="H89" s="114"/>
      <c r="I89" s="47"/>
      <c r="J89" s="114"/>
      <c r="K89" s="106" t="str">
        <f t="shared" si="1"/>
        <v/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x14ac:dyDescent="0.25">
      <c r="A90" s="47"/>
      <c r="B90" s="117" t="str">
        <f>IF(AND(G90&lt;&gt;"",H90&gt;0,I90&lt;&gt;"",J90&lt;&gt;0,K90&lt;&gt;0),COUNT($B$11:B89)+1,"")</f>
        <v/>
      </c>
      <c r="C90" s="34"/>
      <c r="D90" s="91"/>
      <c r="E90" s="47"/>
      <c r="F90" s="68"/>
      <c r="G90" s="41"/>
      <c r="H90" s="114"/>
      <c r="I90" s="47"/>
      <c r="J90" s="114"/>
      <c r="K90" s="106" t="str">
        <f t="shared" si="1"/>
        <v/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x14ac:dyDescent="0.25">
      <c r="A91" s="47"/>
      <c r="B91" s="117" t="str">
        <f>IF(AND(G91&lt;&gt;"",H91&gt;0,I91&lt;&gt;"",J91&lt;&gt;0,K91&lt;&gt;0),COUNT($B$11:B90)+1,"")</f>
        <v/>
      </c>
      <c r="C91" s="34"/>
      <c r="D91" s="91"/>
      <c r="E91" s="47"/>
      <c r="F91" s="68"/>
      <c r="G91" s="41"/>
      <c r="H91" s="114"/>
      <c r="I91" s="47"/>
      <c r="J91" s="114"/>
      <c r="K91" s="106" t="str">
        <f t="shared" si="1"/>
        <v/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x14ac:dyDescent="0.25">
      <c r="A92" s="47"/>
      <c r="B92" s="117" t="str">
        <f>IF(AND(G92&lt;&gt;"",H92&gt;0,I92&lt;&gt;"",J92&lt;&gt;0,K92&lt;&gt;0),COUNT($B$11:B91)+1,"")</f>
        <v/>
      </c>
      <c r="C92" s="34"/>
      <c r="D92" s="91"/>
      <c r="E92" s="47"/>
      <c r="F92" s="68"/>
      <c r="G92" s="41"/>
      <c r="H92" s="114"/>
      <c r="I92" s="47"/>
      <c r="J92" s="114"/>
      <c r="K92" s="106" t="str">
        <f t="shared" si="1"/>
        <v/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x14ac:dyDescent="0.25">
      <c r="A93" s="47"/>
      <c r="B93" s="117" t="str">
        <f>IF(AND(G93&lt;&gt;"",H93&gt;0,I93&lt;&gt;"",J93&lt;&gt;0,K93&lt;&gt;0),COUNT($B$11:B92)+1,"")</f>
        <v/>
      </c>
      <c r="C93" s="34"/>
      <c r="D93" s="91"/>
      <c r="E93" s="47"/>
      <c r="F93" s="68"/>
      <c r="G93" s="41"/>
      <c r="H93" s="114"/>
      <c r="I93" s="47"/>
      <c r="J93" s="114"/>
      <c r="K93" s="106" t="str">
        <f t="shared" si="1"/>
        <v/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x14ac:dyDescent="0.25">
      <c r="A94" s="47"/>
      <c r="B94" s="117" t="str">
        <f>IF(AND(G94&lt;&gt;"",H94&gt;0,I94&lt;&gt;"",J94&lt;&gt;0,K94&lt;&gt;0),COUNT($B$11:B93)+1,"")</f>
        <v/>
      </c>
      <c r="C94" s="34"/>
      <c r="D94" s="91"/>
      <c r="E94" s="47"/>
      <c r="F94" s="68"/>
      <c r="G94" s="41"/>
      <c r="H94" s="114"/>
      <c r="I94" s="47"/>
      <c r="J94" s="114"/>
      <c r="K94" s="106" t="str">
        <f t="shared" si="1"/>
        <v/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x14ac:dyDescent="0.25">
      <c r="A95" s="47"/>
      <c r="B95" s="117" t="str">
        <f>IF(AND(G95&lt;&gt;"",H95&gt;0,I95&lt;&gt;"",J95&lt;&gt;0,K95&lt;&gt;0),COUNT($B$11:B94)+1,"")</f>
        <v/>
      </c>
      <c r="C95" s="34"/>
      <c r="D95" s="91"/>
      <c r="E95" s="47"/>
      <c r="F95" s="68"/>
      <c r="G95" s="41"/>
      <c r="H95" s="114"/>
      <c r="I95" s="47"/>
      <c r="J95" s="114"/>
      <c r="K95" s="106" t="str">
        <f t="shared" si="1"/>
        <v/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x14ac:dyDescent="0.25">
      <c r="A96" s="47"/>
      <c r="B96" s="117" t="str">
        <f>IF(AND(G96&lt;&gt;"",H96&gt;0,I96&lt;&gt;"",J96&lt;&gt;0,K96&lt;&gt;0),COUNT($B$11:B95)+1,"")</f>
        <v/>
      </c>
      <c r="C96" s="34"/>
      <c r="D96" s="91"/>
      <c r="E96" s="47"/>
      <c r="F96" s="68"/>
      <c r="G96" s="41"/>
      <c r="H96" s="114"/>
      <c r="I96" s="47"/>
      <c r="J96" s="114"/>
      <c r="K96" s="106" t="str">
        <f t="shared" si="1"/>
        <v/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x14ac:dyDescent="0.25">
      <c r="A97" s="47"/>
      <c r="B97" s="117" t="str">
        <f>IF(AND(G97&lt;&gt;"",H97&gt;0,I97&lt;&gt;"",J97&lt;&gt;0,K97&lt;&gt;0),COUNT($B$11:B96)+1,"")</f>
        <v/>
      </c>
      <c r="C97" s="34"/>
      <c r="D97" s="91"/>
      <c r="E97" s="47"/>
      <c r="F97" s="68"/>
      <c r="G97" s="41"/>
      <c r="H97" s="114"/>
      <c r="I97" s="47"/>
      <c r="J97" s="114"/>
      <c r="K97" s="106" t="str">
        <f t="shared" si="1"/>
        <v/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x14ac:dyDescent="0.25">
      <c r="A98" s="47"/>
      <c r="B98" s="117" t="str">
        <f>IF(AND(G98&lt;&gt;"",H98&gt;0,I98&lt;&gt;"",J98&lt;&gt;0,K98&lt;&gt;0),COUNT($B$11:B97)+1,"")</f>
        <v/>
      </c>
      <c r="C98" s="34"/>
      <c r="D98" s="91"/>
      <c r="E98" s="47"/>
      <c r="F98" s="68"/>
      <c r="G98" s="41"/>
      <c r="H98" s="114"/>
      <c r="I98" s="47"/>
      <c r="J98" s="114"/>
      <c r="K98" s="106" t="str">
        <f t="shared" si="1"/>
        <v/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x14ac:dyDescent="0.25">
      <c r="A99" s="47"/>
      <c r="B99" s="117" t="str">
        <f>IF(AND(G99&lt;&gt;"",H99&gt;0,I99&lt;&gt;"",J99&lt;&gt;0,K99&lt;&gt;0),COUNT($B$11:B98)+1,"")</f>
        <v/>
      </c>
      <c r="C99" s="34"/>
      <c r="D99" s="91"/>
      <c r="E99" s="47"/>
      <c r="F99" s="68"/>
      <c r="G99" s="41"/>
      <c r="H99" s="114"/>
      <c r="I99" s="47"/>
      <c r="J99" s="114"/>
      <c r="K99" s="106" t="str">
        <f t="shared" si="1"/>
        <v/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x14ac:dyDescent="0.25">
      <c r="A100" s="47"/>
      <c r="B100" s="117" t="str">
        <f>IF(AND(G100&lt;&gt;"",H100&gt;0,I100&lt;&gt;"",J100&lt;&gt;0,K100&lt;&gt;0),COUNT($B$11:B99)+1,"")</f>
        <v/>
      </c>
      <c r="C100" s="34"/>
      <c r="D100" s="91"/>
      <c r="E100" s="47"/>
      <c r="F100" s="68"/>
      <c r="G100" s="41"/>
      <c r="H100" s="114"/>
      <c r="I100" s="47"/>
      <c r="J100" s="114"/>
      <c r="K100" s="106" t="str">
        <f t="shared" si="1"/>
        <v/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x14ac:dyDescent="0.25">
      <c r="A101" s="47"/>
      <c r="B101" s="117" t="str">
        <f>IF(AND(G101&lt;&gt;"",H101&gt;0,I101&lt;&gt;"",J101&lt;&gt;0,K101&lt;&gt;0),COUNT($B$11:B100)+1,"")</f>
        <v/>
      </c>
      <c r="C101" s="34"/>
      <c r="D101" s="91"/>
      <c r="E101" s="47"/>
      <c r="F101" s="68"/>
      <c r="G101" s="41"/>
      <c r="H101" s="114"/>
      <c r="I101" s="47"/>
      <c r="J101" s="114"/>
      <c r="K101" s="106" t="str">
        <f t="shared" si="1"/>
        <v/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x14ac:dyDescent="0.25">
      <c r="A102" s="47"/>
      <c r="B102" s="117" t="str">
        <f>IF(AND(G102&lt;&gt;"",H102&gt;0,I102&lt;&gt;"",J102&lt;&gt;0,K102&lt;&gt;0),COUNT($B$11:B101)+1,"")</f>
        <v/>
      </c>
      <c r="C102" s="34"/>
      <c r="D102" s="91"/>
      <c r="E102" s="47"/>
      <c r="F102" s="68"/>
      <c r="G102" s="41"/>
      <c r="H102" s="114"/>
      <c r="I102" s="47"/>
      <c r="J102" s="114"/>
      <c r="K102" s="106" t="str">
        <f t="shared" si="1"/>
        <v/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x14ac:dyDescent="0.25">
      <c r="A103" s="47"/>
      <c r="B103" s="117" t="str">
        <f>IF(AND(G103&lt;&gt;"",H103&gt;0,I103&lt;&gt;"",J103&lt;&gt;0,K103&lt;&gt;0),COUNT($B$11:B102)+1,"")</f>
        <v/>
      </c>
      <c r="C103" s="34"/>
      <c r="D103" s="91"/>
      <c r="E103" s="47"/>
      <c r="F103" s="68"/>
      <c r="G103" s="41"/>
      <c r="H103" s="114"/>
      <c r="I103" s="47"/>
      <c r="J103" s="114"/>
      <c r="K103" s="106" t="str">
        <f t="shared" si="1"/>
        <v/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x14ac:dyDescent="0.25">
      <c r="A104" s="47"/>
      <c r="B104" s="117" t="str">
        <f>IF(AND(G104&lt;&gt;"",H104&gt;0,I104&lt;&gt;"",J104&lt;&gt;0,K104&lt;&gt;0),COUNT($B$11:B103)+1,"")</f>
        <v/>
      </c>
      <c r="C104" s="34"/>
      <c r="D104" s="91"/>
      <c r="E104" s="47"/>
      <c r="F104" s="68"/>
      <c r="G104" s="41"/>
      <c r="H104" s="114"/>
      <c r="I104" s="47"/>
      <c r="J104" s="114"/>
      <c r="K104" s="106" t="str">
        <f t="shared" si="1"/>
        <v/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x14ac:dyDescent="0.25">
      <c r="A105" s="47"/>
      <c r="B105" s="117" t="str">
        <f>IF(AND(G105&lt;&gt;"",H105&gt;0,I105&lt;&gt;"",J105&lt;&gt;0,K105&lt;&gt;0),COUNT($B$11:B104)+1,"")</f>
        <v/>
      </c>
      <c r="C105" s="34"/>
      <c r="D105" s="91"/>
      <c r="E105" s="47"/>
      <c r="F105" s="68"/>
      <c r="G105" s="41"/>
      <c r="H105" s="114"/>
      <c r="I105" s="47"/>
      <c r="J105" s="114"/>
      <c r="K105" s="106" t="str">
        <f t="shared" si="1"/>
        <v/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x14ac:dyDescent="0.25">
      <c r="A106" s="47"/>
      <c r="B106" s="117" t="str">
        <f>IF(AND(G106&lt;&gt;"",H106&gt;0,I106&lt;&gt;"",J106&lt;&gt;0,K106&lt;&gt;0),COUNT($B$11:B105)+1,"")</f>
        <v/>
      </c>
      <c r="C106" s="34"/>
      <c r="D106" s="91"/>
      <c r="E106" s="47"/>
      <c r="F106" s="68"/>
      <c r="G106" s="41"/>
      <c r="H106" s="114"/>
      <c r="I106" s="47"/>
      <c r="J106" s="114"/>
      <c r="K106" s="106" t="str">
        <f t="shared" si="1"/>
        <v/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x14ac:dyDescent="0.25">
      <c r="A107" s="47"/>
      <c r="B107" s="117" t="str">
        <f>IF(AND(G107&lt;&gt;"",H107&gt;0,I107&lt;&gt;"",J107&lt;&gt;0,K107&lt;&gt;0),COUNT($B$11:B106)+1,"")</f>
        <v/>
      </c>
      <c r="C107" s="34"/>
      <c r="D107" s="91"/>
      <c r="E107" s="47"/>
      <c r="F107" s="68"/>
      <c r="G107" s="41"/>
      <c r="H107" s="114"/>
      <c r="I107" s="47"/>
      <c r="J107" s="114"/>
      <c r="K107" s="106" t="str">
        <f t="shared" si="1"/>
        <v/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x14ac:dyDescent="0.25">
      <c r="A108" s="47"/>
      <c r="B108" s="117" t="str">
        <f>IF(AND(G108&lt;&gt;"",H108&gt;0,I108&lt;&gt;"",J108&lt;&gt;0,K108&lt;&gt;0),COUNT($B$11:B107)+1,"")</f>
        <v/>
      </c>
      <c r="C108" s="34"/>
      <c r="D108" s="91"/>
      <c r="E108" s="47"/>
      <c r="F108" s="68"/>
      <c r="G108" s="41"/>
      <c r="H108" s="114"/>
      <c r="I108" s="47"/>
      <c r="J108" s="114"/>
      <c r="K108" s="106" t="str">
        <f t="shared" si="1"/>
        <v/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x14ac:dyDescent="0.25">
      <c r="A109" s="47"/>
      <c r="B109" s="117" t="str">
        <f>IF(AND(G109&lt;&gt;"",H109&gt;0,I109&lt;&gt;"",J109&lt;&gt;0,K109&lt;&gt;0),COUNT($B$11:B108)+1,"")</f>
        <v/>
      </c>
      <c r="C109" s="34"/>
      <c r="D109" s="91"/>
      <c r="E109" s="47"/>
      <c r="F109" s="68"/>
      <c r="G109" s="41"/>
      <c r="H109" s="114"/>
      <c r="I109" s="47"/>
      <c r="J109" s="114"/>
      <c r="K109" s="106" t="str">
        <f t="shared" si="1"/>
        <v/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x14ac:dyDescent="0.25">
      <c r="A110" s="47"/>
      <c r="B110" s="117" t="str">
        <f>IF(AND(G110&lt;&gt;"",H110&gt;0,I110&lt;&gt;"",J110&lt;&gt;0,K110&lt;&gt;0),COUNT($B$11:B109)+1,"")</f>
        <v/>
      </c>
      <c r="C110" s="34"/>
      <c r="D110" s="91"/>
      <c r="E110" s="47"/>
      <c r="F110" s="68"/>
      <c r="G110" s="41"/>
      <c r="H110" s="114"/>
      <c r="I110" s="47"/>
      <c r="J110" s="114"/>
      <c r="K110" s="106" t="str">
        <f t="shared" si="1"/>
        <v/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x14ac:dyDescent="0.25">
      <c r="A111" s="47"/>
      <c r="B111" s="117" t="str">
        <f>IF(AND(G111&lt;&gt;"",H111&gt;0,I111&lt;&gt;"",J111&lt;&gt;0,K111&lt;&gt;0),COUNT($B$11:B110)+1,"")</f>
        <v/>
      </c>
      <c r="C111" s="34"/>
      <c r="D111" s="91"/>
      <c r="E111" s="47"/>
      <c r="F111" s="68"/>
      <c r="G111" s="41"/>
      <c r="H111" s="114"/>
      <c r="I111" s="47"/>
      <c r="J111" s="114"/>
      <c r="K111" s="106" t="str">
        <f t="shared" si="1"/>
        <v/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x14ac:dyDescent="0.25">
      <c r="A112" s="47"/>
      <c r="B112" s="117" t="str">
        <f>IF(AND(G112&lt;&gt;"",H112&gt;0,I112&lt;&gt;"",J112&lt;&gt;0,K112&lt;&gt;0),COUNT($B$11:B111)+1,"")</f>
        <v/>
      </c>
      <c r="C112" s="34"/>
      <c r="D112" s="91"/>
      <c r="E112" s="47"/>
      <c r="F112" s="68"/>
      <c r="G112" s="41"/>
      <c r="H112" s="114"/>
      <c r="I112" s="47"/>
      <c r="J112" s="114"/>
      <c r="K112" s="106" t="str">
        <f t="shared" si="1"/>
        <v/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x14ac:dyDescent="0.25">
      <c r="A113" s="47"/>
      <c r="B113" s="117" t="str">
        <f>IF(AND(G113&lt;&gt;"",H113&gt;0,I113&lt;&gt;"",J113&lt;&gt;0,K113&lt;&gt;0),COUNT($B$11:B112)+1,"")</f>
        <v/>
      </c>
      <c r="C113" s="34"/>
      <c r="D113" s="91"/>
      <c r="E113" s="47"/>
      <c r="F113" s="68"/>
      <c r="G113" s="41"/>
      <c r="H113" s="114"/>
      <c r="I113" s="47"/>
      <c r="J113" s="114"/>
      <c r="K113" s="106" t="str">
        <f t="shared" si="1"/>
        <v/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</sheetData>
  <sheetProtection password="DEF7" sheet="1" objects="1" scenarios="1" formatCells="0" formatColumns="0" formatRows="0" insertRows="0" deleteRows="0"/>
  <mergeCells count="18"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  <mergeCell ref="A1:K1"/>
    <mergeCell ref="C2:G2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70"/>
  <sheetViews>
    <sheetView tabSelected="1" workbookViewId="0">
      <selection activeCell="H16" sqref="H16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44" t="s">
        <v>3679</v>
      </c>
      <c r="B1" s="145"/>
      <c r="C1" s="145"/>
      <c r="D1" s="145"/>
      <c r="E1" s="145"/>
      <c r="F1" s="145"/>
      <c r="G1" s="145"/>
      <c r="H1" s="146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8" t="str">
        <f>IF(Identificação!B2=0,"",Identificação!B2)</f>
        <v>Pregão Lei 14.133/21 Presencial</v>
      </c>
      <c r="D2" s="168"/>
      <c r="E2" s="28" t="s">
        <v>151</v>
      </c>
      <c r="F2" s="29">
        <f>IF(Identificação!E2=0,"",Identificação!E2)</f>
        <v>27</v>
      </c>
      <c r="G2" s="28" t="s">
        <v>152</v>
      </c>
      <c r="H2" s="30">
        <f>IF(Identificação!G2=0,"",Identificação!G2)</f>
        <v>2024</v>
      </c>
      <c r="I2" s="103"/>
      <c r="J2" s="103"/>
      <c r="K2" s="2"/>
    </row>
    <row r="3" spans="1:12" s="27" customFormat="1" ht="30.75" customHeight="1" thickBot="1" x14ac:dyDescent="0.3">
      <c r="A3" s="153" t="s">
        <v>153</v>
      </c>
      <c r="B3" s="154"/>
      <c r="C3" s="155" t="str">
        <f>IF(Identificação!B3=0,"",Identificação!B3)</f>
        <v>REGISTRO DE PREÇOS DE MATERIAIS DE HIGIENE E LIMPEZA</v>
      </c>
      <c r="D3" s="155"/>
      <c r="E3" s="155"/>
      <c r="F3" s="155"/>
      <c r="G3" s="155"/>
      <c r="H3" s="156"/>
      <c r="I3" s="103"/>
      <c r="J3" s="103"/>
    </row>
    <row r="4" spans="1:12" s="27" customFormat="1" ht="15.75" thickBot="1" x14ac:dyDescent="0.3">
      <c r="A4" s="18" t="s">
        <v>3791</v>
      </c>
      <c r="B4" s="26"/>
      <c r="C4" s="132" t="s">
        <v>4063</v>
      </c>
      <c r="D4" s="132"/>
      <c r="E4" s="132"/>
      <c r="F4" s="132"/>
      <c r="G4" s="22" t="s">
        <v>3753</v>
      </c>
      <c r="H4" s="79" t="s">
        <v>4064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9" t="str">
        <f>IF(Identificação!B5=0,"",Identificação!B5)</f>
        <v>Compras</v>
      </c>
      <c r="D5" s="170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6">
        <f>SUMIFS(H12:H39953,B12:B39953,"&gt;0",H12:H39953,"&lt;&gt;0")</f>
        <v>20897.7</v>
      </c>
      <c r="D6" s="167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36" t="s">
        <v>3754</v>
      </c>
      <c r="B10" s="136" t="s">
        <v>3755</v>
      </c>
      <c r="C10" s="136" t="s">
        <v>3677</v>
      </c>
      <c r="D10" s="140" t="s">
        <v>3756</v>
      </c>
      <c r="E10" s="164" t="s">
        <v>171</v>
      </c>
      <c r="F10" s="165"/>
      <c r="G10" s="165"/>
      <c r="H10" s="165"/>
      <c r="I10" s="165"/>
      <c r="J10" s="165"/>
      <c r="K10" s="165"/>
    </row>
    <row r="11" spans="1:12" customFormat="1" ht="45" x14ac:dyDescent="0.25">
      <c r="A11" s="137"/>
      <c r="B11" s="137"/>
      <c r="C11" s="137"/>
      <c r="D11" s="141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ÁLCOOL ELÍTICO 70% GRAUS INPM, EMBALAGEM CONTENDO 1 LITRO</v>
      </c>
      <c r="E12" s="116">
        <f>IF('Orçamento-base'!H12&gt;0,'Orçamento-base'!H12,"")</f>
        <v>100</v>
      </c>
      <c r="F12" s="54" t="str">
        <f>IF('Orçamento-base'!I12&gt;0,'Orçamento-base'!I12,"")</f>
        <v>un</v>
      </c>
      <c r="G12" s="114">
        <v>8.5500000000000007</v>
      </c>
      <c r="H12" s="54">
        <f>IFERROR(IF(E12*G12&lt;&gt;0,ROUND(ROUND(E12,4)*ROUND(G12,4),2),""),"")</f>
        <v>855</v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ALVEJANTE SEM CLORO, EMBALAGEM CONTENDO 5L</v>
      </c>
      <c r="E13" s="116">
        <f>IF('Orçamento-base'!H13&gt;0,'Orçamento-base'!H13,"")</f>
        <v>20</v>
      </c>
      <c r="F13" s="54" t="str">
        <f>IF('Orçamento-base'!I13&gt;0,'Orçamento-base'!I13,"")</f>
        <v>un</v>
      </c>
      <c r="G13" s="114">
        <v>24.75</v>
      </c>
      <c r="H13" s="54">
        <f>IFERROR(IF(E13*G13&lt;&gt;0,ROUND(ROUND(E13,4)*ROUND(G13,4),2),""),"")</f>
        <v>495</v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BALDE PLÁSTICO PARA LIMPEZA 12L</v>
      </c>
      <c r="E14" s="171">
        <f>IF('Orçamento-base'!H14&gt;0,'Orçamento-base'!H14,"")</f>
        <v>20</v>
      </c>
      <c r="F14" s="106" t="str">
        <f>IF('Orçamento-base'!I14&gt;0,'Orçamento-base'!I14,"")</f>
        <v>un</v>
      </c>
      <c r="G14" s="114">
        <v>24.75</v>
      </c>
      <c r="H14" s="106">
        <f t="shared" ref="H14:H70" si="0">IFERROR(IF(E14*G14&lt;&gt;0,ROUND(ROUND(E14,4)*ROUND(G14,4),2),""),"")</f>
        <v>495</v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BALDE PLÁSTICO PARA LIMPEZA 19L OU 20L</v>
      </c>
      <c r="E15" s="171">
        <f>IF('Orçamento-base'!H15&gt;0,'Orçamento-base'!H15,"")</f>
        <v>20</v>
      </c>
      <c r="F15" s="106" t="str">
        <f>IF('Orçamento-base'!I15&gt;0,'Orçamento-base'!I15,"")</f>
        <v>un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DESINFETANTE LÍQUIDO, EMBALAGEM CONTENDO 5L</v>
      </c>
      <c r="E16" s="171">
        <f>IF('Orçamento-base'!H16&gt;0,'Orçamento-base'!H16,"")</f>
        <v>150</v>
      </c>
      <c r="F16" s="106" t="str">
        <f>IF('Orçamento-base'!I16&gt;0,'Orçamento-base'!I16,"")</f>
        <v>un</v>
      </c>
      <c r="G16" s="114">
        <v>15.74</v>
      </c>
      <c r="H16" s="106">
        <f t="shared" si="0"/>
        <v>2361</v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DESODORIZADOR DE AMBIENTE EM AEROSSOL</v>
      </c>
      <c r="E17" s="171">
        <f>IF('Orçamento-base'!H17&gt;0,'Orçamento-base'!H17,"")</f>
        <v>160</v>
      </c>
      <c r="F17" s="106" t="str">
        <f>IF('Orçamento-base'!I17&gt;0,'Orçamento-base'!I17,"")</f>
        <v>fr</v>
      </c>
      <c r="G17" s="114">
        <v>14.9</v>
      </c>
      <c r="H17" s="106">
        <f t="shared" si="0"/>
        <v>2384</v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ESCOVA PLÁSTICA PARA LIMPEZA DE VASO SANITÁRIO COM SUPORTE</v>
      </c>
      <c r="E18" s="171">
        <f>IF('Orçamento-base'!H18&gt;0,'Orçamento-base'!H18,"")</f>
        <v>20</v>
      </c>
      <c r="F18" s="106" t="str">
        <f>IF('Orçamento-base'!I18&gt;0,'Orçamento-base'!I18,"")</f>
        <v>un</v>
      </c>
      <c r="G18" s="114">
        <v>28.47</v>
      </c>
      <c r="H18" s="106">
        <f t="shared" si="0"/>
        <v>569.4</v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HIPOCLORITO DE SÓDIO, EMBALAGEM CONTENDO 5L</v>
      </c>
      <c r="E19" s="171">
        <f>IF('Orçamento-base'!H19&gt;0,'Orçamento-base'!H19,"")</f>
        <v>50</v>
      </c>
      <c r="F19" s="106" t="str">
        <f>IF('Orçamento-base'!I19&gt;0,'Orçamento-base'!I19,"")</f>
        <v>un</v>
      </c>
      <c r="G19" s="114">
        <v>32.880000000000003</v>
      </c>
      <c r="H19" s="106">
        <f t="shared" si="0"/>
        <v>1644</v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INSETICIDA A BASE DE ÁGUA EM AEROSSOL</v>
      </c>
      <c r="E20" s="171">
        <f>IF('Orçamento-base'!H20&gt;0,'Orçamento-base'!H20,"")</f>
        <v>60</v>
      </c>
      <c r="F20" s="106" t="str">
        <f>IF('Orçamento-base'!I20&gt;0,'Orçamento-base'!I20,"")</f>
        <v>fr</v>
      </c>
      <c r="G20" s="114">
        <v>17.899999999999999</v>
      </c>
      <c r="H20" s="106">
        <f t="shared" si="0"/>
        <v>1074</v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LIMPA VIDROS EM SPRAY, EMBALAGEM CONTENDO 500ML</v>
      </c>
      <c r="E21" s="171">
        <f>IF('Orçamento-base'!H21&gt;0,'Orçamento-base'!H21,"")</f>
        <v>30</v>
      </c>
      <c r="F21" s="106" t="str">
        <f>IF('Orçamento-base'!I21&gt;0,'Orçamento-base'!I21,"")</f>
        <v>fr</v>
      </c>
      <c r="G21" s="114">
        <v>18.73</v>
      </c>
      <c r="H21" s="106">
        <f t="shared" si="0"/>
        <v>561.9</v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LUVA EM BORRACHA NATURAL PARA LIMPEZA TAMANHO PEQUENO</v>
      </c>
      <c r="E22" s="171">
        <f>IF('Orçamento-base'!H22&gt;0,'Orçamento-base'!H22,"")</f>
        <v>30</v>
      </c>
      <c r="F22" s="106" t="str">
        <f>IF('Orçamento-base'!I22&gt;0,'Orçamento-base'!I22,"")</f>
        <v>par</v>
      </c>
      <c r="G22" s="114">
        <v>7.13</v>
      </c>
      <c r="H22" s="106">
        <f t="shared" si="0"/>
        <v>213.9</v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LUVA EM BORRACHA NATURAL PARA LIMPEZA TAMANHO MÉDIO</v>
      </c>
      <c r="E23" s="171">
        <f>IF('Orçamento-base'!H23&gt;0,'Orçamento-base'!H23,"")</f>
        <v>30</v>
      </c>
      <c r="F23" s="106" t="str">
        <f>IF('Orçamento-base'!I23&gt;0,'Orçamento-base'!I23,"")</f>
        <v>par</v>
      </c>
      <c r="G23" s="114">
        <v>7.13</v>
      </c>
      <c r="H23" s="106">
        <f t="shared" si="0"/>
        <v>213.9</v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LUVA EM BORRACHA NATURAL PARA LIMPEZA TAMANHO GRANDE</v>
      </c>
      <c r="E24" s="171">
        <f>IF('Orçamento-base'!H24&gt;0,'Orçamento-base'!H24,"")</f>
        <v>30</v>
      </c>
      <c r="F24" s="106" t="str">
        <f>IF('Orçamento-base'!I24&gt;0,'Orçamento-base'!I24,"")</f>
        <v>par</v>
      </c>
      <c r="G24" s="114">
        <v>7.13</v>
      </c>
      <c r="H24" s="106">
        <f t="shared" si="0"/>
        <v>213.9</v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LUVA EM BORRACHA NATURAL PARA LIMPEZA TAMANHO EXTRA GRANDE</v>
      </c>
      <c r="E25" s="171">
        <f>IF('Orçamento-base'!H25&gt;0,'Orçamento-base'!H25,"")</f>
        <v>30</v>
      </c>
      <c r="F25" s="106" t="str">
        <f>IF('Orçamento-base'!I25&gt;0,'Orçamento-base'!I25,"")</f>
        <v>par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 xml:space="preserve">PÁ PLÁSTICA PARA LIXO, </v>
      </c>
      <c r="E26" s="171">
        <f>IF('Orçamento-base'!H26&gt;0,'Orçamento-base'!H26,"")</f>
        <v>20</v>
      </c>
      <c r="F26" s="106" t="str">
        <f>IF('Orçamento-base'!I26&gt;0,'Orçamento-base'!I26,"")</f>
        <v>un</v>
      </c>
      <c r="G26" s="114">
        <v>21.57</v>
      </c>
      <c r="H26" s="106">
        <f t="shared" si="0"/>
        <v>431.4</v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PANO MULTIUSO EM MICROFIBRA PARA LIMPEZA</v>
      </c>
      <c r="E27" s="171">
        <f>IF('Orçamento-base'!H27&gt;0,'Orçamento-base'!H27,"")</f>
        <v>120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PANO PARA LIMPEZA DE CHÃO</v>
      </c>
      <c r="E28" s="171">
        <f>IF('Orçamento-base'!H28&gt;0,'Orçamento-base'!H28,"")</f>
        <v>50</v>
      </c>
      <c r="F28" s="106" t="str">
        <f>IF('Orçamento-base'!I28&gt;0,'Orçamento-base'!I28,"")</f>
        <v>un</v>
      </c>
      <c r="G28" s="114">
        <v>13.9</v>
      </c>
      <c r="H28" s="106">
        <f t="shared" si="0"/>
        <v>695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PAPEL TOALHA, PACOTES COM 2 ROLOS</v>
      </c>
      <c r="E29" s="171">
        <f>IF('Orçamento-base'!H29&gt;0,'Orçamento-base'!H29,"")</f>
        <v>30</v>
      </c>
      <c r="F29" s="106" t="str">
        <f>IF('Orçamento-base'!I29&gt;0,'Orçamento-base'!I29,"")</f>
        <v>un</v>
      </c>
      <c r="G29" s="114">
        <v>5.77</v>
      </c>
      <c r="H29" s="106">
        <f t="shared" si="0"/>
        <v>173.1</v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 xml:space="preserve">PAPEL HIGIÊNICO FOLHA DUPLA 30MT, PACOTE COM 4 ROLOS  </v>
      </c>
      <c r="E30" s="171">
        <f>IF('Orçamento-base'!H30&gt;0,'Orçamento-base'!H30,"")</f>
        <v>560</v>
      </c>
      <c r="F30" s="106" t="str">
        <f>IF('Orçamento-base'!I30&gt;0,'Orçamento-base'!I30,"")</f>
        <v>pac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PAPEL HIGIÊNICO ROLÃO, CAIXA COM 8 UNIDADES CADA</v>
      </c>
      <c r="E31" s="171">
        <f>IF('Orçamento-base'!H31&gt;0,'Orçamento-base'!H31,"")</f>
        <v>30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PAPEL TOALHA INTERFOLHADO, PACOTES COM 2000 FOLHAS</v>
      </c>
      <c r="E32" s="171">
        <f>IF('Orçamento-base'!H32&gt;0,'Orçamento-base'!H32,"")</f>
        <v>100</v>
      </c>
      <c r="F32" s="106" t="str">
        <f>IF('Orçamento-base'!I32&gt;0,'Orçamento-base'!I32,"")</f>
        <v>pac</v>
      </c>
      <c r="G32" s="114"/>
      <c r="H32" s="106" t="str">
        <f t="shared" si="0"/>
        <v/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REFIL PARA MOP REDONDO</v>
      </c>
      <c r="E33" s="171">
        <f>IF('Orçamento-base'!H33&gt;0,'Orçamento-base'!H33,"")</f>
        <v>20</v>
      </c>
      <c r="F33" s="106" t="str">
        <f>IF('Orçamento-base'!I33&gt;0,'Orçamento-base'!I33,"")</f>
        <v>un</v>
      </c>
      <c r="G33" s="114"/>
      <c r="H33" s="106" t="str">
        <f t="shared" si="0"/>
        <v/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RODO PLÁSTICO</v>
      </c>
      <c r="E34" s="171">
        <f>IF('Orçamento-base'!H34&gt;0,'Orçamento-base'!H34,"")</f>
        <v>20</v>
      </c>
      <c r="F34" s="106" t="str">
        <f>IF('Orçamento-base'!I34&gt;0,'Orçamento-base'!I34,"")</f>
        <v>un</v>
      </c>
      <c r="G34" s="114">
        <v>18.57</v>
      </c>
      <c r="H34" s="106">
        <f t="shared" si="0"/>
        <v>371.4</v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SABÃO EM BARRA GLICERINADO</v>
      </c>
      <c r="E35" s="171">
        <f>IF('Orçamento-base'!H35&gt;0,'Orçamento-base'!H35,"")</f>
        <v>10</v>
      </c>
      <c r="F35" s="106" t="str">
        <f>IF('Orçamento-base'!I35&gt;0,'Orçamento-base'!I35,"")</f>
        <v>un</v>
      </c>
      <c r="G35" s="114">
        <v>8.26</v>
      </c>
      <c r="H35" s="106">
        <f t="shared" si="0"/>
        <v>82.6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SABÃO EM PÓ, PACOTE COM 800 GRAMAS</v>
      </c>
      <c r="E36" s="171">
        <f>IF('Orçamento-base'!H36&gt;0,'Orçamento-base'!H36,"")</f>
        <v>50</v>
      </c>
      <c r="F36" s="106" t="str">
        <f>IF('Orçamento-base'!I36&gt;0,'Orçamento-base'!I36,"")</f>
        <v>pac</v>
      </c>
      <c r="G36" s="114">
        <v>8.9499999999999993</v>
      </c>
      <c r="H36" s="106">
        <f t="shared" si="0"/>
        <v>447.5</v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SACO DE LIXO 15 LITROS PRETO, PACOTE COM 10 UNIDADES CADA</v>
      </c>
      <c r="E37" s="171">
        <f>IF('Orçamento-base'!H37&gt;0,'Orçamento-base'!H37,"")</f>
        <v>50</v>
      </c>
      <c r="F37" s="106" t="str">
        <f>IF('Orçamento-base'!I37&gt;0,'Orçamento-base'!I37,"")</f>
        <v>pac</v>
      </c>
      <c r="G37" s="114">
        <v>5.96</v>
      </c>
      <c r="H37" s="106">
        <f t="shared" si="0"/>
        <v>298</v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SACO DE LIXO 30 LITROS PRETO, PACOTE COM 10 UNIDADES CADA</v>
      </c>
      <c r="E38" s="171">
        <f>IF('Orçamento-base'!H38&gt;0,'Orçamento-base'!H38,"")</f>
        <v>50</v>
      </c>
      <c r="F38" s="106" t="str">
        <f>IF('Orçamento-base'!I38&gt;0,'Orçamento-base'!I38,"")</f>
        <v>pac</v>
      </c>
      <c r="G38" s="114">
        <v>7.09</v>
      </c>
      <c r="H38" s="106">
        <f t="shared" si="0"/>
        <v>354.5</v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SACO DE LIXO 50 LITROS PRETO, PACOTE COM 10 UNIDADES CADA</v>
      </c>
      <c r="E39" s="171">
        <f>IF('Orçamento-base'!H39&gt;0,'Orçamento-base'!H39,"")</f>
        <v>50</v>
      </c>
      <c r="F39" s="106" t="str">
        <f>IF('Orçamento-base'!I39&gt;0,'Orçamento-base'!I39,"")</f>
        <v>pac</v>
      </c>
      <c r="G39" s="114">
        <v>7.89</v>
      </c>
      <c r="H39" s="106">
        <f t="shared" si="0"/>
        <v>394.5</v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SACO DE LIXO DE 100 LITROS VERDE, PACOTE COM 100 UNIDADES</v>
      </c>
      <c r="E40" s="171">
        <f>IF('Orçamento-base'!H40&gt;0,'Orçamento-base'!H40,"")</f>
        <v>50</v>
      </c>
      <c r="F40" s="106" t="str">
        <f>IF('Orçamento-base'!I40&gt;0,'Orçamento-base'!I40,"")</f>
        <v>pac</v>
      </c>
      <c r="G40" s="114">
        <v>119</v>
      </c>
      <c r="H40" s="106">
        <f t="shared" si="0"/>
        <v>5950</v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SACO DE LIXO REFORÇADO 100 LITROS PRETO, PACOTE COM 100 UNIDADES CADA</v>
      </c>
      <c r="E41" s="171">
        <f>IF('Orçamento-base'!H41&gt;0,'Orçamento-base'!H41,"")</f>
        <v>100</v>
      </c>
      <c r="F41" s="106" t="str">
        <f>IF('Orçamento-base'!I41&gt;0,'Orçamento-base'!I41,"")</f>
        <v>pac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SACO DE LIXO REFORÇADO 200 LITROS PRETO, PACOTE COM 50 UNIDADES CADA</v>
      </c>
      <c r="E42" s="171">
        <f>IF('Orçamento-base'!H42&gt;0,'Orçamento-base'!H42,"")</f>
        <v>50</v>
      </c>
      <c r="F42" s="106" t="str">
        <f>IF('Orçamento-base'!I42&gt;0,'Orçamento-base'!I42,"")</f>
        <v>pac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TAPETE EMBORRACHADO PARA CHÃO</v>
      </c>
      <c r="E43" s="171">
        <f>IF('Orçamento-base'!H43&gt;0,'Orçamento-base'!H43,"")</f>
        <v>20</v>
      </c>
      <c r="F43" s="106" t="str">
        <f>IF('Orçamento-base'!I43&gt;0,'Orçamento-base'!I43,"")</f>
        <v>un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SAPONACEO CREMOSO, EMBALAGEM COM 250ML</v>
      </c>
      <c r="E44" s="171">
        <f>IF('Orçamento-base'!H44&gt;0,'Orçamento-base'!H44,"")</f>
        <v>30</v>
      </c>
      <c r="F44" s="106" t="str">
        <f>IF('Orçamento-base'!I44&gt;0,'Orçamento-base'!I44,"")</f>
        <v>un</v>
      </c>
      <c r="G44" s="114">
        <v>7.29</v>
      </c>
      <c r="H44" s="106">
        <f t="shared" si="0"/>
        <v>218.7</v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VASSOURA DE PALHA</v>
      </c>
      <c r="E45" s="171">
        <f>IF('Orçamento-base'!H45&gt;0,'Orçamento-base'!H45,"")</f>
        <v>20</v>
      </c>
      <c r="F45" s="106" t="str">
        <f>IF('Orçamento-base'!I45&gt;0,'Orçamento-base'!I45,"")</f>
        <v>un</v>
      </c>
      <c r="G45" s="114">
        <v>20</v>
      </c>
      <c r="H45" s="106">
        <f t="shared" si="0"/>
        <v>400</v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 t="str">
        <f>'Orçamento-base'!B46</f>
        <v/>
      </c>
      <c r="C46" s="111" t="str">
        <f>IF('Orçamento-base'!C46&gt;0,'Orçamento-base'!C46,"")</f>
        <v/>
      </c>
      <c r="D46" s="106" t="str">
        <f>IF('Orçamento-base'!G46&gt;0,'Orçamento-base'!G46,"")</f>
        <v/>
      </c>
      <c r="E46" s="171" t="str">
        <f>IF('Orçamento-base'!H46&gt;0,'Orçamento-base'!H46,"")</f>
        <v/>
      </c>
      <c r="F46" s="106" t="str">
        <f>IF('Orçamento-base'!I46&gt;0,'Orçamento-base'!I46,"")</f>
        <v/>
      </c>
      <c r="G46" s="114"/>
      <c r="H46" s="106" t="str">
        <f t="shared" si="0"/>
        <v/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 t="str">
        <f>'Orçamento-base'!B47</f>
        <v/>
      </c>
      <c r="C47" s="111" t="str">
        <f>IF('Orçamento-base'!C47&gt;0,'Orçamento-base'!C47,"")</f>
        <v/>
      </c>
      <c r="D47" s="106" t="str">
        <f>IF('Orçamento-base'!G47&gt;0,'Orçamento-base'!G47,"")</f>
        <v/>
      </c>
      <c r="E47" s="171" t="str">
        <f>IF('Orçamento-base'!H47&gt;0,'Orçamento-base'!H47,"")</f>
        <v/>
      </c>
      <c r="F47" s="106" t="str">
        <f>IF('Orçamento-base'!I47&gt;0,'Orçamento-base'!I47,"")</f>
        <v/>
      </c>
      <c r="G47" s="114"/>
      <c r="H47" s="106" t="str">
        <f t="shared" si="0"/>
        <v/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 t="str">
        <f>'Orçamento-base'!B48</f>
        <v/>
      </c>
      <c r="C48" s="111" t="str">
        <f>IF('Orçamento-base'!C48&gt;0,'Orçamento-base'!C48,"")</f>
        <v/>
      </c>
      <c r="D48" s="106" t="str">
        <f>IF('Orçamento-base'!G48&gt;0,'Orçamento-base'!G48,"")</f>
        <v/>
      </c>
      <c r="E48" s="171" t="str">
        <f>IF('Orçamento-base'!H48&gt;0,'Orçamento-base'!H48,"")</f>
        <v/>
      </c>
      <c r="F48" s="106" t="str">
        <f>IF('Orçamento-base'!I48&gt;0,'Orçamento-base'!I48,"")</f>
        <v/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 t="str">
        <f>'Orçamento-base'!B49</f>
        <v/>
      </c>
      <c r="C49" s="111" t="str">
        <f>IF('Orçamento-base'!C49&gt;0,'Orçamento-base'!C49,"")</f>
        <v/>
      </c>
      <c r="D49" s="106" t="str">
        <f>IF('Orçamento-base'!G49&gt;0,'Orçamento-base'!G49,"")</f>
        <v/>
      </c>
      <c r="E49" s="171" t="str">
        <f>IF('Orçamento-base'!H49&gt;0,'Orçamento-base'!H49,"")</f>
        <v/>
      </c>
      <c r="F49" s="106" t="str">
        <f>IF('Orçamento-base'!I49&gt;0,'Orçamento-base'!I49,"")</f>
        <v/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 t="str">
        <f>'Orçamento-base'!B50</f>
        <v/>
      </c>
      <c r="C50" s="111" t="str">
        <f>IF('Orçamento-base'!C50&gt;0,'Orçamento-base'!C50,"")</f>
        <v/>
      </c>
      <c r="D50" s="106" t="str">
        <f>IF('Orçamento-base'!G50&gt;0,'Orçamento-base'!G50,"")</f>
        <v/>
      </c>
      <c r="E50" s="171" t="str">
        <f>IF('Orçamento-base'!H50&gt;0,'Orçamento-base'!H50,"")</f>
        <v/>
      </c>
      <c r="F50" s="106" t="str">
        <f>IF('Orçamento-base'!I50&gt;0,'Orçamento-base'!I50,"")</f>
        <v/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 t="str">
        <f>'Orçamento-base'!B51</f>
        <v/>
      </c>
      <c r="C51" s="111" t="str">
        <f>IF('Orçamento-base'!C51&gt;0,'Orçamento-base'!C51,"")</f>
        <v/>
      </c>
      <c r="D51" s="106" t="str">
        <f>IF('Orçamento-base'!G51&gt;0,'Orçamento-base'!G51,"")</f>
        <v/>
      </c>
      <c r="E51" s="171" t="str">
        <f>IF('Orçamento-base'!H51&gt;0,'Orçamento-base'!H51,"")</f>
        <v/>
      </c>
      <c r="F51" s="106" t="str">
        <f>IF('Orçamento-base'!I51&gt;0,'Orçamento-base'!I51,"")</f>
        <v/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 t="str">
        <f>'Orçamento-base'!B52</f>
        <v/>
      </c>
      <c r="C52" s="111" t="str">
        <f>IF('Orçamento-base'!C52&gt;0,'Orçamento-base'!C52,"")</f>
        <v/>
      </c>
      <c r="D52" s="106" t="str">
        <f>IF('Orçamento-base'!G52&gt;0,'Orçamento-base'!G52,"")</f>
        <v/>
      </c>
      <c r="E52" s="171" t="str">
        <f>IF('Orçamento-base'!H52&gt;0,'Orçamento-base'!H52,"")</f>
        <v/>
      </c>
      <c r="F52" s="106" t="str">
        <f>IF('Orçamento-base'!I52&gt;0,'Orçamento-base'!I52,"")</f>
        <v/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 t="str">
        <f>'Orçamento-base'!B53</f>
        <v/>
      </c>
      <c r="C53" s="111" t="str">
        <f>IF('Orçamento-base'!C53&gt;0,'Orçamento-base'!C53,"")</f>
        <v/>
      </c>
      <c r="D53" s="106" t="str">
        <f>IF('Orçamento-base'!G53&gt;0,'Orçamento-base'!G53,"")</f>
        <v/>
      </c>
      <c r="E53" s="171" t="str">
        <f>IF('Orçamento-base'!H53&gt;0,'Orçamento-base'!H53,"")</f>
        <v/>
      </c>
      <c r="F53" s="106" t="str">
        <f>IF('Orçamento-base'!I53&gt;0,'Orçamento-base'!I53,"")</f>
        <v/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 t="str">
        <f>'Orçamento-base'!B54</f>
        <v/>
      </c>
      <c r="C54" s="111" t="str">
        <f>IF('Orçamento-base'!C54&gt;0,'Orçamento-base'!C54,"")</f>
        <v/>
      </c>
      <c r="D54" s="106" t="str">
        <f>IF('Orçamento-base'!G54&gt;0,'Orçamento-base'!G54,"")</f>
        <v/>
      </c>
      <c r="E54" s="171" t="str">
        <f>IF('Orçamento-base'!H54&gt;0,'Orçamento-base'!H54,"")</f>
        <v/>
      </c>
      <c r="F54" s="106" t="str">
        <f>IF('Orçamento-base'!I54&gt;0,'Orçamento-base'!I54,"")</f>
        <v/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 t="str">
        <f>'Orçamento-base'!B55</f>
        <v/>
      </c>
      <c r="C55" s="111" t="str">
        <f>IF('Orçamento-base'!C55&gt;0,'Orçamento-base'!C55,"")</f>
        <v/>
      </c>
      <c r="D55" s="106" t="str">
        <f>IF('Orçamento-base'!G55&gt;0,'Orçamento-base'!G55,"")</f>
        <v/>
      </c>
      <c r="E55" s="171" t="str">
        <f>IF('Orçamento-base'!H55&gt;0,'Orçamento-base'!H55,"")</f>
        <v/>
      </c>
      <c r="F55" s="106" t="str">
        <f>IF('Orçamento-base'!I55&gt;0,'Orçamento-base'!I55,"")</f>
        <v/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 t="str">
        <f>'Orçamento-base'!B56</f>
        <v/>
      </c>
      <c r="C56" s="111" t="str">
        <f>IF('Orçamento-base'!C56&gt;0,'Orçamento-base'!C56,"")</f>
        <v/>
      </c>
      <c r="D56" s="106" t="str">
        <f>IF('Orçamento-base'!G56&gt;0,'Orçamento-base'!G56,"")</f>
        <v/>
      </c>
      <c r="E56" s="171" t="str">
        <f>IF('Orçamento-base'!H56&gt;0,'Orçamento-base'!H56,"")</f>
        <v/>
      </c>
      <c r="F56" s="106" t="str">
        <f>IF('Orçamento-base'!I56&gt;0,'Orçamento-base'!I56,"")</f>
        <v/>
      </c>
      <c r="G56" s="114"/>
      <c r="H56" s="106" t="str">
        <f t="shared" si="0"/>
        <v/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 t="str">
        <f>'Orçamento-base'!B57</f>
        <v/>
      </c>
      <c r="C57" s="111" t="str">
        <f>IF('Orçamento-base'!C57&gt;0,'Orçamento-base'!C57,"")</f>
        <v/>
      </c>
      <c r="D57" s="106" t="str">
        <f>IF('Orçamento-base'!G57&gt;0,'Orçamento-base'!G57,"")</f>
        <v/>
      </c>
      <c r="E57" s="171" t="str">
        <f>IF('Orçamento-base'!H57&gt;0,'Orçamento-base'!H57,"")</f>
        <v/>
      </c>
      <c r="F57" s="106" t="str">
        <f>IF('Orçamento-base'!I57&gt;0,'Orçamento-base'!I57,"")</f>
        <v/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 t="str">
        <f>'Orçamento-base'!B58</f>
        <v/>
      </c>
      <c r="C58" s="111" t="str">
        <f>IF('Orçamento-base'!C58&gt;0,'Orçamento-base'!C58,"")</f>
        <v/>
      </c>
      <c r="D58" s="106" t="str">
        <f>IF('Orçamento-base'!G58&gt;0,'Orçamento-base'!G58,"")</f>
        <v/>
      </c>
      <c r="E58" s="171" t="str">
        <f>IF('Orçamento-base'!H58&gt;0,'Orçamento-base'!H58,"")</f>
        <v/>
      </c>
      <c r="F58" s="106" t="str">
        <f>IF('Orçamento-base'!I58&gt;0,'Orçamento-base'!I58,"")</f>
        <v/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 t="str">
        <f>'Orçamento-base'!B59</f>
        <v/>
      </c>
      <c r="C59" s="111" t="str">
        <f>IF('Orçamento-base'!C59&gt;0,'Orçamento-base'!C59,"")</f>
        <v/>
      </c>
      <c r="D59" s="106" t="str">
        <f>IF('Orçamento-base'!G59&gt;0,'Orçamento-base'!G59,"")</f>
        <v/>
      </c>
      <c r="E59" s="171" t="str">
        <f>IF('Orçamento-base'!H59&gt;0,'Orçamento-base'!H59,"")</f>
        <v/>
      </c>
      <c r="F59" s="106" t="str">
        <f>IF('Orçamento-base'!I59&gt;0,'Orçamento-base'!I59,"")</f>
        <v/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 t="str">
        <f>'Orçamento-base'!B60</f>
        <v/>
      </c>
      <c r="C60" s="111" t="str">
        <f>IF('Orçamento-base'!C60&gt;0,'Orçamento-base'!C60,"")</f>
        <v/>
      </c>
      <c r="D60" s="106" t="str">
        <f>IF('Orçamento-base'!G60&gt;0,'Orçamento-base'!G60,"")</f>
        <v/>
      </c>
      <c r="E60" s="171" t="str">
        <f>IF('Orçamento-base'!H60&gt;0,'Orçamento-base'!H60,"")</f>
        <v/>
      </c>
      <c r="F60" s="106" t="str">
        <f>IF('Orçamento-base'!I60&gt;0,'Orçamento-base'!I60,"")</f>
        <v/>
      </c>
      <c r="G60" s="114"/>
      <c r="H60" s="106" t="str">
        <f t="shared" si="0"/>
        <v/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 t="str">
        <f>'Orçamento-base'!B61</f>
        <v/>
      </c>
      <c r="C61" s="111" t="str">
        <f>IF('Orçamento-base'!C61&gt;0,'Orçamento-base'!C61,"")</f>
        <v/>
      </c>
      <c r="D61" s="106" t="str">
        <f>IF('Orçamento-base'!G61&gt;0,'Orçamento-base'!G61,"")</f>
        <v/>
      </c>
      <c r="E61" s="171" t="str">
        <f>IF('Orçamento-base'!H61&gt;0,'Orçamento-base'!H61,"")</f>
        <v/>
      </c>
      <c r="F61" s="106" t="str">
        <f>IF('Orçamento-base'!I61&gt;0,'Orçamento-base'!I61,"")</f>
        <v/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 t="str">
        <f>'Orçamento-base'!B62</f>
        <v/>
      </c>
      <c r="C62" s="111" t="str">
        <f>IF('Orçamento-base'!C62&gt;0,'Orçamento-base'!C62,"")</f>
        <v/>
      </c>
      <c r="D62" s="106" t="str">
        <f>IF('Orçamento-base'!G62&gt;0,'Orçamento-base'!G62,"")</f>
        <v/>
      </c>
      <c r="E62" s="171" t="str">
        <f>IF('Orçamento-base'!H62&gt;0,'Orçamento-base'!H62,"")</f>
        <v/>
      </c>
      <c r="F62" s="106" t="str">
        <f>IF('Orçamento-base'!I62&gt;0,'Orçamento-base'!I62,"")</f>
        <v/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 t="str">
        <f>'Orçamento-base'!B63</f>
        <v/>
      </c>
      <c r="C63" s="111" t="str">
        <f>IF('Orçamento-base'!C63&gt;0,'Orçamento-base'!C63,"")</f>
        <v/>
      </c>
      <c r="D63" s="106" t="str">
        <f>IF('Orçamento-base'!G63&gt;0,'Orçamento-base'!G63,"")</f>
        <v/>
      </c>
      <c r="E63" s="171" t="str">
        <f>IF('Orçamento-base'!H63&gt;0,'Orçamento-base'!H63,"")</f>
        <v/>
      </c>
      <c r="F63" s="106" t="str">
        <f>IF('Orçamento-base'!I63&gt;0,'Orçamento-base'!I63,"")</f>
        <v/>
      </c>
      <c r="G63" s="114"/>
      <c r="H63" s="106" t="str">
        <f t="shared" si="0"/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 t="str">
        <f>'Orçamento-base'!B64</f>
        <v/>
      </c>
      <c r="C64" s="111" t="str">
        <f>IF('Orçamento-base'!C64&gt;0,'Orçamento-base'!C64,"")</f>
        <v/>
      </c>
      <c r="D64" s="106" t="str">
        <f>IF('Orçamento-base'!G64&gt;0,'Orçamento-base'!G64,"")</f>
        <v/>
      </c>
      <c r="E64" s="171" t="str">
        <f>IF('Orçamento-base'!H64&gt;0,'Orçamento-base'!H64,"")</f>
        <v/>
      </c>
      <c r="F64" s="106" t="str">
        <f>IF('Orçamento-base'!I64&gt;0,'Orçamento-base'!I64,"")</f>
        <v/>
      </c>
      <c r="G64" s="114"/>
      <c r="H64" s="106" t="str">
        <f t="shared" si="0"/>
        <v/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 t="str">
        <f>'Orçamento-base'!B65</f>
        <v/>
      </c>
      <c r="C65" s="111" t="str">
        <f>IF('Orçamento-base'!C65&gt;0,'Orçamento-base'!C65,"")</f>
        <v/>
      </c>
      <c r="D65" s="106" t="str">
        <f>IF('Orçamento-base'!G65&gt;0,'Orçamento-base'!G65,"")</f>
        <v/>
      </c>
      <c r="E65" s="171" t="str">
        <f>IF('Orçamento-base'!H65&gt;0,'Orçamento-base'!H65,"")</f>
        <v/>
      </c>
      <c r="F65" s="106" t="str">
        <f>IF('Orçamento-base'!I65&gt;0,'Orçamento-base'!I65,"")</f>
        <v/>
      </c>
      <c r="G65" s="114"/>
      <c r="H65" s="106" t="str">
        <f t="shared" si="0"/>
        <v/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 t="str">
        <f>'Orçamento-base'!B66</f>
        <v/>
      </c>
      <c r="C66" s="111" t="str">
        <f>IF('Orçamento-base'!C66&gt;0,'Orçamento-base'!C66,"")</f>
        <v/>
      </c>
      <c r="D66" s="106" t="str">
        <f>IF('Orçamento-base'!G66&gt;0,'Orçamento-base'!G66,"")</f>
        <v/>
      </c>
      <c r="E66" s="171" t="str">
        <f>IF('Orçamento-base'!H66&gt;0,'Orçamento-base'!H66,"")</f>
        <v/>
      </c>
      <c r="F66" s="106" t="str">
        <f>IF('Orçamento-base'!I66&gt;0,'Orçamento-base'!I66,"")</f>
        <v/>
      </c>
      <c r="G66" s="114"/>
      <c r="H66" s="106" t="str">
        <f t="shared" si="0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 t="str">
        <f>'Orçamento-base'!B67</f>
        <v/>
      </c>
      <c r="C67" s="111" t="str">
        <f>IF('Orçamento-base'!C67&gt;0,'Orçamento-base'!C67,"")</f>
        <v/>
      </c>
      <c r="D67" s="106" t="str">
        <f>IF('Orçamento-base'!G67&gt;0,'Orçamento-base'!G67,"")</f>
        <v/>
      </c>
      <c r="E67" s="171" t="str">
        <f>IF('Orçamento-base'!H67&gt;0,'Orçamento-base'!H67,"")</f>
        <v/>
      </c>
      <c r="F67" s="106" t="str">
        <f>IF('Orçamento-base'!I67&gt;0,'Orçamento-base'!I67,"")</f>
        <v/>
      </c>
      <c r="G67" s="114"/>
      <c r="H67" s="106" t="str">
        <f t="shared" si="0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 t="str">
        <f>'Orçamento-base'!B68</f>
        <v/>
      </c>
      <c r="C68" s="111" t="str">
        <f>IF('Orçamento-base'!C68&gt;0,'Orçamento-base'!C68,"")</f>
        <v/>
      </c>
      <c r="D68" s="106" t="str">
        <f>IF('Orçamento-base'!G68&gt;0,'Orçamento-base'!G68,"")</f>
        <v/>
      </c>
      <c r="E68" s="171" t="str">
        <f>IF('Orçamento-base'!H68&gt;0,'Orçamento-base'!H68,"")</f>
        <v/>
      </c>
      <c r="F68" s="106" t="str">
        <f>IF('Orçamento-base'!I68&gt;0,'Orçamento-base'!I68,"")</f>
        <v/>
      </c>
      <c r="G68" s="114"/>
      <c r="H68" s="106" t="str">
        <f t="shared" si="0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 t="str">
        <f>'Orçamento-base'!B69</f>
        <v/>
      </c>
      <c r="C69" s="111" t="str">
        <f>IF('Orçamento-base'!C69&gt;0,'Orçamento-base'!C69,"")</f>
        <v/>
      </c>
      <c r="D69" s="106" t="str">
        <f>IF('Orçamento-base'!G69&gt;0,'Orçamento-base'!G69,"")</f>
        <v/>
      </c>
      <c r="E69" s="171" t="str">
        <f>IF('Orçamento-base'!H69&gt;0,'Orçamento-base'!H69,"")</f>
        <v/>
      </c>
      <c r="F69" s="106" t="str">
        <f>IF('Orçamento-base'!I69&gt;0,'Orçamento-base'!I69,"")</f>
        <v/>
      </c>
      <c r="G69" s="114"/>
      <c r="H69" s="106" t="str">
        <f t="shared" si="0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 t="str">
        <f>'Orçamento-base'!B70</f>
        <v/>
      </c>
      <c r="C70" s="111" t="str">
        <f>IF('Orçamento-base'!C70&gt;0,'Orçamento-base'!C70,"")</f>
        <v/>
      </c>
      <c r="D70" s="106" t="str">
        <f>IF('Orçamento-base'!G70&gt;0,'Orçamento-base'!G70,"")</f>
        <v/>
      </c>
      <c r="E70" s="171" t="str">
        <f>IF('Orçamento-base'!H70&gt;0,'Orçamento-base'!H70,"")</f>
        <v/>
      </c>
      <c r="F70" s="106" t="str">
        <f>IF('Orçamento-base'!I70&gt;0,'Orçamento-base'!I70,"")</f>
        <v/>
      </c>
      <c r="G70" s="114"/>
      <c r="H70" s="106" t="str">
        <f t="shared" si="0"/>
        <v/>
      </c>
      <c r="I70" s="98"/>
      <c r="J70" s="98"/>
      <c r="K70" s="46"/>
    </row>
  </sheetData>
  <sheetProtection password="DEF7" sheet="1" objects="1" scenarios="1" formatCells="0" formatColumns="0" formatRows="0" deleteRows="0"/>
  <mergeCells count="12">
    <mergeCell ref="A1:H1"/>
    <mergeCell ref="C6:D6"/>
    <mergeCell ref="C3:H3"/>
    <mergeCell ref="A3:B3"/>
    <mergeCell ref="C2:D2"/>
    <mergeCell ref="C4:F4"/>
    <mergeCell ref="C5:D5"/>
    <mergeCell ref="A10:A11"/>
    <mergeCell ref="C10:C11"/>
    <mergeCell ref="D10:D11"/>
    <mergeCell ref="E10:K10"/>
    <mergeCell ref="B10:B11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E73" workbookViewId="0">
      <selection activeCell="I88" sqref="I8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2024-10-16T16:26:35Z</dcterms:modified>
</cp:coreProperties>
</file>